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defaultThemeVersion="166925"/>
  <xr:revisionPtr revIDLastSave="0" documentId="13_ncr:11_{326EA5C8-BBCC-4CC5-B1EC-61E7C61CB3B7}" xr6:coauthVersionLast="38" xr6:coauthVersionMax="38" xr10:uidLastSave="{00000000-0000-0000-0000-000000000000}"/>
  <bookViews>
    <workbookView xWindow="936" yWindow="1200" windowWidth="28800" windowHeight="13368" firstSheet="15" activeTab="26" xr2:uid="{00000000-000D-0000-FFFF-FFFF00000000}"/>
  </bookViews>
  <sheets>
    <sheet name="开始"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了解详细信息" sheetId="25" r:id="rId26"/>
    <sheet name="Sheet1" sheetId="28" r:id="rId27"/>
  </sheets>
  <definedNames>
    <definedName name="ExternalData_1" localSheetId="26" hidden="1">Sheet1!$A$1:$A$2490</definedName>
    <definedName name="grp_Brace">"另一条括号线,括号线"</definedName>
    <definedName name="grp_MoreInfo">"底部线条,组 113"</definedName>
    <definedName name="grp_WalkMeArrows">"shp_ArrowCurved,txt_WalkMeArrows,shp_ArrowStraight"</definedName>
    <definedName name="grp_WalkMeBrace">"shp_BraceBottom,txt_WalkMeBrace,shp_BraceLeft"</definedName>
    <definedName name="销售税">0.0825</definedName>
  </definedNames>
  <calcPr calcId="181029"/>
  <pivotCaches>
    <pivotCache cacheId="0" r:id="rId28"/>
    <pivotCache cacheId="1" r:id="rId29"/>
    <pivotCache cacheId="2" r:id="rId30"/>
    <pivotCache cacheId="3" r:id="rId31"/>
    <pivotCache cacheId="4" r:id="rId32"/>
    <pivotCache cacheId="5" r:id="rId33"/>
    <pivotCache cacheId="6" r:id="rId34"/>
    <pivotCache cacheId="7" r:id="rId35"/>
    <pivotCache cacheId="8" r:id="rId36"/>
    <pivotCache cacheId="9" r:id="rId37"/>
    <pivotCache cacheId="10" r:id="rId38"/>
    <pivotCache cacheId="11" r:id="rId39"/>
    <pivotCache cacheId="12" r:id="rId40"/>
    <pivotCache cacheId="13" r:id="rId41"/>
    <pivotCache cacheId="14" r:id="rId4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23" l="1"/>
  <c r="J6" i="23"/>
  <c r="J5" i="23"/>
  <c r="J7" i="27"/>
  <c r="J6" i="27"/>
  <c r="J5" i="27"/>
  <c r="J4" i="27"/>
  <c r="J7" i="22"/>
  <c r="J6" i="22"/>
  <c r="J5" i="22"/>
  <c r="J4" i="22"/>
  <c r="I10" i="24" l="1"/>
  <c r="K9" i="21"/>
  <c r="C12" i="18"/>
  <c r="F6" i="17"/>
  <c r="F6" i="16"/>
  <c r="H11" i="8"/>
  <c r="H10" i="8"/>
  <c r="H9" i="8"/>
  <c r="I8" i="15"/>
  <c r="I7" i="15"/>
  <c r="I6" i="15"/>
  <c r="I5" i="15"/>
  <c r="J8"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45C02E-6392-4537-9689-AC933E2F8AB0}" keepAlive="1" name="查询 - 转化文件" description="与工作簿中“转化文件”查询的连接。" type="5" refreshedVersion="6" background="1" saveData="1">
    <dbPr connection="Provider=Microsoft.Mashup.OleDb.1;Data Source=$Workbook$;Location=转化文件;Extended Properties=&quot;&quot;" command="SELECT * FROM [转化文件]"/>
  </connection>
</connections>
</file>

<file path=xl/sharedStrings.xml><?xml version="1.0" encoding="utf-8"?>
<sst xmlns="http://schemas.openxmlformats.org/spreadsheetml/2006/main" count="3559" uniqueCount="2605">
  <si>
    <t>更好地利用数据透视表</t>
  </si>
  <si>
    <t>简单的数据透视表可提供数据的总体摘要，
但有时也需要特定问题的详细回答。
这可以通过添加更多列字段和行字段做到。</t>
  </si>
  <si>
    <t>扩展知识
是否完成了第一个教程？如果没有，请转到“文件”&gt;“新建”，查找“制作你的第一张数据透视表”。</t>
  </si>
  <si>
    <t>按 Ctrl+Home 返回页首。若要开始教程，请按 Ctrl+Page Down。</t>
  </si>
  <si>
    <t xml:space="preserve">在第一个教程中，我们介绍了数据透视表的概念。我们还说明了如何使用行字段作为划分值字段的条件。   </t>
  </si>
  <si>
    <t>若要继续学习本教程，请按 Ctrl+Page Down。若要转到上一张工作表，请按 Ctrl+Page Up。</t>
  </si>
  <si>
    <t>此示例显示行字段如何...</t>
  </si>
  <si>
    <t>...划分值字段。</t>
  </si>
  <si>
    <t>日期</t>
  </si>
  <si>
    <t>购买者</t>
  </si>
  <si>
    <t>爸爸</t>
  </si>
  <si>
    <t>妈妈</t>
  </si>
  <si>
    <t>康霓</t>
  </si>
  <si>
    <t>类型</t>
  </si>
  <si>
    <t>礼品</t>
  </si>
  <si>
    <t>食物</t>
  </si>
  <si>
    <t>门票</t>
  </si>
  <si>
    <t>音乐</t>
  </si>
  <si>
    <t>运动</t>
  </si>
  <si>
    <t>金额</t>
  </si>
  <si>
    <t>总计</t>
  </si>
  <si>
    <t>但是首先查看数据透视表时，可能会发现需要其中的更多答案。</t>
  </si>
  <si>
    <t>首先查看数据透视表时，可能会问：“这些是什么时候买的？”、“每个人都花钱买了什么？”、“妈妈买了什么东西这么贵？”。</t>
  </si>
  <si>
    <t>这些都是好问题，但就目前而言，让我们只关注一个问题。</t>
  </si>
  <si>
    <t>每个人都花钱买了什么？</t>
  </si>
  <si>
    <t>最后一个问题是“每个人都花钱买了什么？”</t>
  </si>
  <si>
    <t xml:space="preserve">我们通过为“类型”添加列字段已经回答了这个问题。因此，数据透视表现在有五个新列，显示每个人的购买类型。 </t>
  </si>
  <si>
    <t>不会立即生成数据透视表，但几个步骤后，将看到一张数据透视表。首先，在“列字段”中创建详细信息。将通过在“列字段”区域放置“类型”字段执行该操作。</t>
  </si>
  <si>
    <t>“数据透视表字段”列表图显示一个箭头光标，将“类型”字段拖到“列”区域。</t>
  </si>
  <si>
    <t>1.此示例中的“数据透视表”区域在单元格 B13 到 C17。导航到其中任意单元格。</t>
  </si>
  <si>
    <t>2.按 Alt+JT、L 启动“数据透视表字段”列表。焦点默认位于“搜索”文本框：“键入要搜索的字词”编辑框。不要键入任何内容，而是按一次 Tab。注意：如果“字段”列表没有启动，请再次按 Alt+JT、L。</t>
  </si>
  <si>
    <t xml:space="preserve">3.按箭头键选择“类型”字段。选择后，按空格键将“类型”字段添加到“行”区域。 </t>
  </si>
  <si>
    <t xml:space="preserve">4.按箭头键选择“行”区域中的“类型”字段。按空格键将“类型”字段添加到“列”区域。按 Esc 键退出“数据透视表字段”窗格。 </t>
  </si>
  <si>
    <t xml:space="preserve">练习 </t>
  </si>
  <si>
    <t>让我们查看刚才所做的数据透视表，但这次我们添加了一些特殊颜色以区分行、列和值字段。</t>
  </si>
  <si>
    <t>行字段从单元格 C10 到 C13，且带黄色底纹。</t>
  </si>
  <si>
    <t>值字段从单元格 D11 到 H13，且带蓝色底纹。</t>
  </si>
  <si>
    <t>下面是另一种方法：行字段位于左侧，列字段位于顶部。每个字段都为值字段提供了一个条件，值字段对它们进行求和。</t>
  </si>
  <si>
    <t>概念图显示了一个分为 4 部分的矩形区域，行字段位于左下角为黄色，列字段位于右上角为橙色，值字段位于右下角为蓝色。</t>
  </si>
  <si>
    <t>在使用字段列表时，可以这样想。行字段位于左侧，列字段位于顶部。每个字段都为值字段提供了一个条件，值字段对它们进行求和。</t>
  </si>
  <si>
    <t>概念图显示了“数据透视表字段”列表，行字段位于左下角为黄色，列字段位于右上角为橙色，值字段位于右下角为蓝色。</t>
  </si>
  <si>
    <t xml:space="preserve">有一件事需要注意：如果列字段向数据透视表添加大量列，则会导致其非常宽。 </t>
  </si>
  <si>
    <t>在此示例中，数据透视表现在的范围从单元格 C10 到 X15，列字段添加了 20 个新列。这是非常多的列！这将导致大量滚动...</t>
  </si>
  <si>
    <t>书籍</t>
  </si>
  <si>
    <t>机票</t>
  </si>
  <si>
    <t>税款</t>
  </si>
  <si>
    <t>就餐</t>
  </si>
  <si>
    <t>衣物</t>
  </si>
  <si>
    <t>音乐课</t>
  </si>
  <si>
    <t>停车费</t>
  </si>
  <si>
    <t>电子产品</t>
  </si>
  <si>
    <t>油费</t>
  </si>
  <si>
    <t>俱乐部会费</t>
  </si>
  <si>
    <t>医疗</t>
  </si>
  <si>
    <t>电费</t>
  </si>
  <si>
    <t>牙科</t>
  </si>
  <si>
    <t>车险</t>
  </si>
  <si>
    <t>健康保险</t>
  </si>
  <si>
    <t>家庭保险</t>
  </si>
  <si>
    <t>有一种替代超宽数据透视表的方法：可以改用第二行字段。第二行字段将在第一行字段下缩进显示。</t>
  </si>
  <si>
    <t>扩展知识
第二行字段生成垂直方向的数据透视表，而不是水平的。有些人认为垂直透视表更容易阅读，因为不需要从一侧滚动到另一侧。</t>
  </si>
  <si>
    <t>EXCEL 表示
第二行字段有时也叫做“辅助行字段”。</t>
  </si>
  <si>
    <t>行标签</t>
  </si>
  <si>
    <t>在下一个工作表上将添加第二行字段。将通过在行字段中把“类型”字段放置到“购买者”字段下面来执行此操作。</t>
  </si>
  <si>
    <t>“数据透视表字段”列表图显示一个箭头光标，将“类型”字段拖到“行”区域。</t>
  </si>
  <si>
    <t xml:space="preserve">1.此示例中的“数据透视表”区域在单元格 B13 到 C17。导航到其中任意单元格。 </t>
  </si>
  <si>
    <t xml:space="preserve">3.按箭头键移到“类型”字段。按空格键将“类型”字段添加到“行”区域。 </t>
  </si>
  <si>
    <t xml:space="preserve">4.按 Esc 键退出“数据透视表字段”窗格。 </t>
  </si>
  <si>
    <t xml:space="preserve">如需简化数据透视表，可以“向上”折叠个第二行字段的数据并隐藏。 </t>
  </si>
  <si>
    <t>还可以折叠或展开整个第二行字段以进一步简化数据透视表。</t>
  </si>
  <si>
    <t>要点</t>
  </si>
  <si>
    <t>选择从单元格 F7 到 G31 的数据透视表数据区域，然后转到 ALT+JT &gt; P 折叠整个组。相反，ALT+JT &gt; X 将展开整个组。</t>
  </si>
  <si>
    <t>还可以有多个列字段。还可以折叠或展开。</t>
  </si>
  <si>
    <t>试一下
选择单元格 C14 中的“食物”，然后转到 ALT+JT &gt; P 以折叠整个字段。ALT+JT &gt; X 将展开它。</t>
  </si>
  <si>
    <t>月份</t>
  </si>
  <si>
    <t>1 月</t>
  </si>
  <si>
    <t>2 月</t>
  </si>
  <si>
    <t>3 月</t>
  </si>
  <si>
    <t>4 月</t>
  </si>
  <si>
    <t>列标签</t>
  </si>
  <si>
    <t>水电费</t>
  </si>
  <si>
    <t>请记住：如需更多详细信息，可添加更多行字段或列字段。在此示例中，有三个行字段。</t>
  </si>
  <si>
    <t xml:space="preserve">专家提示
可以添加多个字段，但不是必须。在此示例中可正常工作。但有时过多字段，以及其所有缩进，会使数据透视表变得过于复杂，其他人难以理解。 </t>
  </si>
  <si>
    <t>季度</t>
  </si>
  <si>
    <t>冬季</t>
  </si>
  <si>
    <t>春季</t>
  </si>
  <si>
    <t>夏季</t>
  </si>
  <si>
    <t>秋季</t>
  </si>
  <si>
    <t>保险</t>
  </si>
  <si>
    <t>租金</t>
  </si>
  <si>
    <t xml:space="preserve">准备好做更多练习了吗？查看下面单元格 B7 到 E55 中的数据。准备好后，转到下一个工作表，然后将练习目前为止所学到的内容。 </t>
  </si>
  <si>
    <t xml:space="preserve">无需查看所有行的数据。只需查看行 7 中的字段名称。将在下一个工作表上使用这些。 </t>
  </si>
  <si>
    <t>销售代表</t>
  </si>
  <si>
    <t>陶湘</t>
  </si>
  <si>
    <t>贾文</t>
  </si>
  <si>
    <t>康迈克</t>
  </si>
  <si>
    <t>产品</t>
  </si>
  <si>
    <t>橙子</t>
  </si>
  <si>
    <t>西柚</t>
  </si>
  <si>
    <t>苹果</t>
  </si>
  <si>
    <t>香蕉</t>
  </si>
  <si>
    <t>甜菜</t>
  </si>
  <si>
    <t>土豆</t>
  </si>
  <si>
    <t>莴苣</t>
  </si>
  <si>
    <t>萝卜</t>
  </si>
  <si>
    <t>蓝莓</t>
  </si>
  <si>
    <t>草莓</t>
  </si>
  <si>
    <t>葡萄</t>
  </si>
  <si>
    <t>南瓜</t>
  </si>
  <si>
    <t>西葫芦</t>
  </si>
  <si>
    <t>胡瓜</t>
  </si>
  <si>
    <t>销量</t>
  </si>
  <si>
    <t xml:space="preserve">1.此示例中的“数据透视表”区域在单元格 B12 到 C17。导航到其中任意单元格。 
</t>
  </si>
  <si>
    <t xml:space="preserve">3.按箭头键移到“销售代表”字段。按空格键将“销售代表”字段添加到“行”区域。若要在“列”区域中显示“销售代表”详细信息，请使用 Tab 键移到“行”部分中的“销售代表”字段，然后按空格键，然后选择“移动到列标签”。按 Esc 键退出“数据透视表字段”窗格。 </t>
  </si>
  <si>
    <t xml:space="preserve">4.确定谁在秋季卖出最多的产品，然后在单元格 K8 中进行选择。 </t>
  </si>
  <si>
    <t>选择一个：</t>
  </si>
  <si>
    <t xml:space="preserve">1.单击单元格 B13 激活名为“销量总和”的数据透视表。
</t>
  </si>
  <si>
    <t xml:space="preserve">3.使用箭头键和空格键将示例展开到垂直数据透视表，季度在该表的左侧，销售代表在季度下缩进。按 Esc 键退出“数据透视表字段”窗格。 </t>
  </si>
  <si>
    <t>3.使用箭头键和空格键修改示例，使其在其行中显示每个产品，在其列中显示每个季度。</t>
  </si>
  <si>
    <t>3.使用 Tab 键、箭头键和空格键来修改示例，使其在左侧显示“销售代表”，并在其下面缩进“季度”。</t>
  </si>
  <si>
    <t>3.使用 Tab 键、箭头键和空格键来修改示例，使每个“销售代表”的列字段左侧为“季度”，其下面为“产品”缩进。</t>
  </si>
  <si>
    <t>4.选择单元格 I9，选择康迈克在冬季卖出的西柚的数量。</t>
  </si>
  <si>
    <t>干得好。数据透视表是不是很棒？</t>
  </si>
  <si>
    <t>但我们鼓励你继续查看！还可发现更多内容...</t>
  </si>
  <si>
    <t>更多数据透视表信息
阅读此数据透视表相关帮助文章，发现更多可以完成的操作。</t>
  </si>
  <si>
    <t xml:space="preserve">有关刷新
阅读这篇关于如何刷新数据透视表的重要文章。 </t>
  </si>
  <si>
    <t>社区
与其他 Excel 爱好者相连。他们可以帮助你，你可以帮助他们。</t>
  </si>
  <si>
    <t xml:space="preserve"> </t>
  </si>
  <si>
    <t>了解详细信息</t>
  </si>
  <si>
    <t>社区</t>
  </si>
  <si>
    <t>食物 汇总</t>
  </si>
  <si>
    <t>水电费 汇总</t>
  </si>
  <si>
    <t>欢迎
用于屏幕阅读器的说明：更好地利用数据透视表。简单的数据透视表可提供数据的总体摘要，但有时也需要特定问题的详细回答。这可以通过添加更多列字段和行字段做到。
说明将指示要导航到哪些单元格以使用功能或进一步阅读。
若要开始，请按 Ctrl+Page Down。</t>
    <phoneticPr fontId="27" type="noConversion"/>
  </si>
  <si>
    <t>求和项:金额</t>
  </si>
  <si>
    <t>此示例中的数据透视表从单元格 D8 到 E29，并且在列 D 中包含“季度”、“购买者”和“类型”的字段，列 E 中包含“求和项:金额”。</t>
  </si>
  <si>
    <t>单元格 H10 到 I14 包含对单元格 B8 到 E16 中的数据进行汇总的数据透视表。数据透视表有两列：“购买者”和“求和项:金额”。“购买者”列包含值“爸爸”、“妈妈”、“康霓”和“总计”；“求和项:金额”列包含值“¥220”、“¥270”、“¥810”和“¥1,300”。“购买者”列由“行字段”组成，“求和项:金额”列由“值字段”组成。</t>
    <phoneticPr fontId="27" type="noConversion"/>
  </si>
  <si>
    <t xml:space="preserve">在此示例中，单元格 F11 到 G15 显示了和前面一样的两列数据透视表。“购买者”列是“行字段”，包含值“爸爸”、“妈妈”、“康霓”和“总计”；“求和项:金额”列是“值字段”，包含值“¥220”、“¥270”、“¥810”和“¥1,300”。 </t>
  </si>
  <si>
    <t xml:space="preserve">作为参考，单元格 F11 到 G15 显示了和前面一样的两列数据透视表。“购买者”列是“行字段”，包含值“爸爸”、“妈妈”、“康霓”和“总计”；“求和项:金额”列是“值字段”，包含值“¥220”、“¥270”、“¥810”和“¥1,300”。 </t>
  </si>
  <si>
    <t>新的数据透视表现在从单元格 C10 到 I15，其中的列有“购买者”、“食物”、“音乐”、“运动”、“门票”、“礼品”和“总计”。“购买者”和“总计”与之前一样，新的详细列在它们中间。</t>
    <phoneticPr fontId="27" type="noConversion"/>
  </si>
  <si>
    <t>如果数据透视表不便于理解，请尝试：从左侧阅读，然后从顶部，然后向下。在下面示例中，“爸爸”位于单元格 C12、“食物”的“¥125”位于单元格 D12、“礼品”的“¥95”位于单元格 E12、“总计”的“¥220”位于单元格 I12。行 13 和 14 显示“康霓”和“妈妈”的详细信息，行 15 显示“总计”。</t>
    <phoneticPr fontId="27" type="noConversion"/>
  </si>
  <si>
    <t>列字段从单元格 D9 到 H10，且带橙色底纹。</t>
    <phoneticPr fontId="27" type="noConversion"/>
  </si>
  <si>
    <t>在此示例中，数据透视表从单元格 D8 到 E32。D 列中的第一行字段显示为“爸爸”、“康霓”和“妈妈”。然后，其下面的第二行字段显示为支出类型，包含“运动”、“机票”、“就餐”等项目。</t>
    <phoneticPr fontId="27" type="noConversion"/>
  </si>
  <si>
    <t>此示例中的数据透视表位于单元格 F7 到 G31。选择单元格 F8 以选择“爸爸”的第一行字段。接下来，按 Alt+JT &gt; X 以展开第二字段或按 P 折叠它。</t>
    <phoneticPr fontId="27" type="noConversion"/>
  </si>
  <si>
    <t>本示例中的数据透视表从单元格 B13 到 M19。在本例中，列部分中有一个“类型”类别，其中包括“食物”和“水电费”的项。</t>
    <phoneticPr fontId="27" type="noConversion"/>
  </si>
  <si>
    <t>求和项:销量</t>
  </si>
  <si>
    <t>1.单击单元格 B13 激活名为“求和项:销量”的数据透视表。</t>
  </si>
  <si>
    <t xml:space="preserve">1.单击单元格 B13 激活名为“求和项:销量”的数据透视表。
</t>
  </si>
  <si>
    <t xml:space="preserve">1.单元格 B13 到 D30 是数据透视表区域。导航到其中任意单元格。
2.按 Alt+JT、L 启动“数据透视表字段”列表。焦点默认位于“搜索”文本框：“键入要搜索的字词”编辑框。不要键入任何内容，而是按一次 Tab。
3.按箭头键移到“金额”字段。按空格键将“金额”字段添加到“值”区域。
4.按箭头键移到“购买者”字段。按空格键将“购买者”字段添加到“行”区域。按 Esc 键退出“数据透视表字段”窗格。 </t>
    <phoneticPr fontId="27" type="noConversion"/>
  </si>
  <si>
    <t>贾文 汇总</t>
  </si>
  <si>
    <t>康迈克 汇总</t>
  </si>
  <si>
    <t>陶湘 汇总</t>
  </si>
  <si>
    <t>Column1</t>
  </si>
  <si>
    <t>http://www.johnstonsarchive.net/nuclear/tests/index.html</t>
  </si>
  <si>
    <t>Database of nuclear tests, USSR/Russia：1949-1990</t>
  </si>
  <si>
    <t>ID#  SERIES          SHOT                     YEAR  MON DAY   TIME          SITE    LAT        LONG       NT   HOLE         HOB  GZALT NT  TYPE   PUR  YD-MN YD-MX YD-EST NT YIELD  MAG  CRAT VENT DEVIC WARHEAD          R N SOURCES</t>
  </si>
  <si>
    <t xml:space="preserve">                                                      GMT GMT                         DEG         DEG                          M     M                     KT    KT    KT        KT         M                            </t>
  </si>
  <si>
    <t xml:space="preserve">    1  1949            1 Pervaya Molniya (Joe 1)1949  AUG  29   00:00         STS-GZ  50.44000    77.82000  *C                 30            AS-T   WR      22         20         22                 IP    RDS-1      KB-11 A   1,3,4,5,9,r,s,t</t>
  </si>
  <si>
    <t xml:space="preserve">    2  1950                                X    1950                          STS     50.00000    78.00000                                   AS-T                       0          0                 ND    RDS-1      KB-11 X   4,9,r</t>
  </si>
  <si>
    <t xml:space="preserve">    3  1951            2 Vtoraya Molniya (Joe 2)1951  SEP  24   06:19         STS     50.00000    78.00000  C                  30            AS-T   WR      38       38.3       38.3                 IP    RDS-2      KB-11 A   1,3,4,5,9,r</t>
  </si>
  <si>
    <t xml:space="preserve">    4  1951            3 (Joe 3)                1951  OCT  18   03:53         STS     50.00000    78.00000  C                 380            A-AD   WR      42       41.2         42                 IC    RDS-3      KB-11 A * 1,3,4,5,9,r</t>
  </si>
  <si>
    <t xml:space="preserve">    5  1953            4 (Joe 4)                1953  AUG  12                 STS     50.00000    78.00000                     30            AS-T   WR     400        250        400         C       SL-85 RDS-6s     KB-11 A * 1,3,4,5,9,r</t>
  </si>
  <si>
    <t xml:space="preserve">    6  1953            5 (Joe 5)                1953  AUG  23   02:00         STS     50.00000    78.00000  C                 600            A-AD   WR      28                    28                 IC?   RDS-4      KB-11 A   1,3,4,5,9,r</t>
  </si>
  <si>
    <t xml:space="preserve">    7  1953            6 (Joe 6?)               1953  SEP   3                 STS     50.00000    78.00000                    255            A      WR     5.8                   5.8                                  KB-11 A   1,3,4,5,9,r</t>
  </si>
  <si>
    <t xml:space="preserve">    8  1953            7                        1953  SEP   8                 STS     50.00000    78.00000                    220            A      WR     1.6                   1.6                                  KB-11     1,3,4,9,r</t>
  </si>
  <si>
    <t xml:space="preserve">    9  1953            8 (Joe 7?)               1953  SEP  10                 STS     50.00000    78.00000                    220            A      WR     4.9                   4.9                                  KB-11 A   1,3,4,5,9,r</t>
  </si>
  <si>
    <t xml:space="preserve">   10  1954            9 (Joe 8?)               1954  SEP  14   06:33         -RU-O   52.60000    52.84000  C                 350            A-AD   ME      40                    40                 IC    RDS-3      KB-11 A * 1,3,4,5,9,r</t>
  </si>
  <si>
    <t xml:space="preserve">   11  1954            10                       1954  SEP  29                 STS     50.00000    78.00000                    210            A      WR     0.2                   0.2                                  KB-11     1,3,4,9,r</t>
  </si>
  <si>
    <t xml:space="preserve">   12  1954            11                       1954  OCT   1                 STS     50.00000    78.00000                    105            A      WR    0.03                  0.03                                  KB-11     1,3,4,9,r</t>
  </si>
  <si>
    <t xml:space="preserve">   13  1954            12 (Joe 9?)              1954  OCT   3                 STS     50.00000    78.00000                    130            A      WR       2                     2                                  KB-11 A   1,3,4,5,9,r</t>
  </si>
  <si>
    <t xml:space="preserve">   14  1954            13 (Joe 10?)             1954  OCT   5   03:00         STS     50.00000    78.00000                      0            AS     WR       4                     4                                  KB-11 A   1,3,4,5,9,r</t>
  </si>
  <si>
    <t xml:space="preserve">   15  1954            14 (Joe 11?)             1954  OCT   8                 STS     50.00000    78.00000                    295            A      WR     0.8                   0.8                                  KB-11 A   1,3,4,5,9,r</t>
  </si>
  <si>
    <t xml:space="preserve">   16  1954            15                       1954  OCT  19                 STS     50.00000    78.00000                     15            AS-T   WR       0 0.001           0.001                 FZ    RDS-9/T-5  KB-11     1,3,4,9,r</t>
  </si>
  <si>
    <t xml:space="preserve">   17  1954            16 (Joe 12?)             1954  OCT  23                 STS     50.00000    78.00000                    410            A      WR      62                    62                 IC    RDS-3I     KB-11 A   1,3,4,5,9,r</t>
  </si>
  <si>
    <t xml:space="preserve">   18  1954            17 (Joe 13?)             1954  OCT  26                 STS     50.00000    78.00000                    110            A      WR     2.8                   2.8                                  KB-11 A   1,3,4,5,9,r</t>
  </si>
  <si>
    <t xml:space="preserve">   19  1954            18 (Joe 14?)             1954  OCT  30   04:00         STS     50.00000    78.00000                     55            AS-AD  WR      10                    10                                  KB-11 A   1,3,4,5,9,r</t>
  </si>
  <si>
    <t xml:space="preserve">   20  1955                                X    1955  FEB  20                                                                                A-R                        0          0                 FZ    R-5M wh    KB-11 P * 1,3,4,5,9,r</t>
  </si>
  <si>
    <t xml:space="preserve">   21  1955            19 (Joe 15)              1955  JUL  29   02:00         STS     50.00000    78.00000                    2.5            AS     WR     1.3          5        1.3                 IP    RDS-9      KB-11 A   1,3,4,5,9,r</t>
  </si>
  <si>
    <t xml:space="preserve">   22  1955            20 (Joe 16)              1955  AUG   2   03:00         STS     50.00000    78.00000                    2.5            AS     WR      12         25         12                 IP    RDS-9      KB-11 A   1,3,4,5,9,r</t>
  </si>
  <si>
    <t xml:space="preserve">   23  1955            21                       1955  AUG   5                 STS     50.00000    78.00000                    1.5            AS     WR     1.2                   1.2                 IP    RDS-9      KB-11     1,3,4,9,r</t>
  </si>
  <si>
    <t xml:space="preserve">   24  1955            22 (Joe 17)              1955  SEP  21                 NZ-CB   70.70000    54.56000                    -10    -90 MX  UW-B   WE     3.5         20        3.5                 IP    RDS-9/T-5  KB-11 A   2,3,4,5,g</t>
  </si>
  <si>
    <t xml:space="preserve">   25  1955                                X    1955  SEP  21                 STS     50.00000    78.00000                                   AS                     0.001 MX       0                                        P   1,3,4,5,9,r</t>
  </si>
  <si>
    <t xml:space="preserve">   26  1955            23 (Joe 18)              1955  NOV   6   04:50         STS     50.00000    78.00000                   1000            A      WR     250        215        250                 SL    RDS-27     KB-11 A   1,3,4,5,9,r</t>
  </si>
  <si>
    <t xml:space="preserve">   27  1955            24 (Joe 19)              1955  NOV  22                 STS     50.00000    78.00000                   1550            A-AD   WR    1600       1600       1600                 TN    RDS-37     KB-11 A * 1,3,4,5,9,r</t>
  </si>
  <si>
    <t xml:space="preserve">   28  1956            25                       1956  FEB   2                 MTR     46.00000    62.00000                                   AS-R   WE     0.3                   0.3                                          * 2,3,4</t>
  </si>
  <si>
    <t xml:space="preserve">   29  1956            26                       1956  MAR  16   05:00         STS     50.00000    78.00000                    0.4            AS     WR      14                    14                                        A   1,3,4,5,9,r</t>
  </si>
  <si>
    <t xml:space="preserve">   30  1956            27                       1956  MAR  25                 STS     50.00000    78.00000                      1            AS     WR     5.5                   5.5                                        A   1,3,4,5,9,r</t>
  </si>
  <si>
    <t xml:space="preserve">   31  1956            28                       1956  AUG  24   00:15         STS     50.00000    78.00000                     93            AS-T   WR      27                    27                                        A   1,3,4,5,9,r</t>
  </si>
  <si>
    <t xml:space="preserve">   32  1956            29                       1956  AUG  30                 STS     50.00000    78.00000                   1100            A      WR     900                   900                 TN                     A   1,3,4,5,9,r</t>
  </si>
  <si>
    <t xml:space="preserve">   33  1956            30                       1956  SEP   2                 STS     50.00000    78.00000                   1050            A      WR      51                    51                                        A   1,3,4,5,9,r</t>
  </si>
  <si>
    <t xml:space="preserve">   34  1956            31                       1956  SEP  10                 STS     50.00000    78.00000                    270            A      WR      38                    38                                        S   1,3,4,5,9,r</t>
  </si>
  <si>
    <t xml:space="preserve">   35  1956            32                       1956  NOV  17                 STS     50.00000    78.00000                   2000            A      WR     900                   900                 TN                     A   1,3,4,5,9,r</t>
  </si>
  <si>
    <t xml:space="preserve">   36  1956            33                       1956  DEC  14                 STS     50.00000    78.00000                   1965            A      WR      40                    40                                            1,3,4,9,r</t>
  </si>
  <si>
    <t xml:space="preserve">   37  1957            34                       1957  JAN  19                 MTR     49.00000    46.00000                  10370            A-R    WE      10                    10                                        A   2,3,4</t>
  </si>
  <si>
    <t xml:space="preserve">   38  1957            35                       1957  MAR   8                 STS     50.00000    78.00000                    610            A      WR      19                    19                                        A   1,3,4,5,9,r</t>
  </si>
  <si>
    <t xml:space="preserve">   39  1957            36                       1957  APR   3                 STS     50.00000    78.00000                   1100            A      WR      42                    42                                        A   1,3,4,5,9,r</t>
  </si>
  <si>
    <t xml:space="preserve">   40  1957            37                       1957  APR   6                 STS     50.00000    78.00000                   1145            A      WR      57                    57                                        A   1,3,4,5,9,r</t>
  </si>
  <si>
    <t xml:space="preserve">   41  1957            38                       1957  APR  10                 STS     50.00000    78.00000                   2000            A      WR     680                   680                 TN                     A   1,3,4,5,9,r</t>
  </si>
  <si>
    <t xml:space="preserve">   42  1957            39                       1957  APR  12                 STS     50.00000    78.00000                   1145            A      WR      22                    22                                        A   1,3,4,5,9,r</t>
  </si>
  <si>
    <t xml:space="preserve">   43  1957            40                       1957  APR  16                 STS     50.00000    78.00000                   2000            A      WR     320                   320                 TN                     A   1,3,4,5,9,r</t>
  </si>
  <si>
    <t xml:space="preserve">   44  1957            41                       1957  AUG  22   06:30         STS     50.00000    78.00000                   1880            A      WR     520                   520                 TN                     A   1,3,4,5,9,r</t>
  </si>
  <si>
    <t xml:space="preserve">   45  1957            42                       1957  AUG  26                 STS     50.00000    78.00000                    410            A      SE     0.1                   0.1                                            1,3,4,9,r</t>
  </si>
  <si>
    <t xml:space="preserve">   46  1957            43                       1957  SEP   7   08:00:01.0    NZ-CB   70.69000    54.80000                     15            AS-T   FS      32                    32                                        A   2,3,4</t>
  </si>
  <si>
    <t xml:space="preserve">   47  1957            44                       1957  SEP  13                 STS     50.00000    78.00000                    780            A      WR     5.9                   5.9                                            1,3,4,9,r</t>
  </si>
  <si>
    <t xml:space="preserve">   48  1957            45                       1957  SEP  24   09:00         NZ-MB   73.00000    55.00000  C                2000            A-AD   WR    1600                  1600                 TN                     A   2,3,4</t>
  </si>
  <si>
    <t xml:space="preserve">   49  1957            46                       1957  SEP  26   05:00         STS     50.00000    78.00000                   2000            A      WR      13                    13                                        A   1,3,4,5,9,r</t>
  </si>
  <si>
    <t xml:space="preserve">   50  1957            47                       1957  OCT   6   09:00         NZ-MB   73.00000    55.00000  C                2120            A      WR    2900                  2900                 TN    RDS-46A/R-7A wh  A * 2,3,4,c</t>
  </si>
  <si>
    <t xml:space="preserve">   51  1957            48                       1957  OCT  10   06:54:32      NZ-CB   70.70000    54.56000  C                 -30    -60 MX  UW-AS  WE      10          6          6                       RDS-9/T-5  KB-11 A * 2,3,4,b,m</t>
  </si>
  <si>
    <t xml:space="preserve">   52  1957            49                       1957  DEC  28                 STS     50.00000    78.00000                    615            A      WR      12                    12                                        A   1,3,4,5,9,r</t>
  </si>
  <si>
    <t xml:space="preserve">   53  1958            50                       1958  JAN   4                 STS     50.00000    78.00000                    400            A      WR     1.3                   1.3                                            1,3,4,9,r</t>
  </si>
  <si>
    <t xml:space="preserve">   54  1958            51                       1958  JAN  17                 STS     50.00000    78.00000                    500            A      WR     0.5                   0.5                                            1,3,4,9,r</t>
  </si>
  <si>
    <t xml:space="preserve">   55  1958            52                       1958  FEB  23                 NZ      73.00000    55.00000                   2500            A      WR     860                   860                 TN    wh-2 NGB?  KB-11?A   2,3,4</t>
  </si>
  <si>
    <t xml:space="preserve">   56  1958            53                       1958  FEB  27   07:59         NZ      73.00000    55.00000                   2500            A      WR     250                   250                 TN                     A   2,3,4</t>
  </si>
  <si>
    <t xml:space="preserve">   57  1958            54                       1958  FEB  27   10:24         NZ      73.00000    55.00000                                   A      WR    1500                  1500                 TN    wh-1       Ch-70?A   2,3,4</t>
  </si>
  <si>
    <t xml:space="preserve">   58  1958            55                       1958  MAR  13                 STS     50.00000    78.00000                    475            A      WR     1.2                   1.2                                            1,3,4,9,r</t>
  </si>
  <si>
    <t xml:space="preserve">   59  1958                                X    1958  MAR  13                 STS     50.00000    78.00000                                   A                      0.001 MX       0                                        P   1,3,4,5,9,r</t>
  </si>
  <si>
    <t xml:space="preserve">   60  1958            56                       1958  MAR  14                 STS     50.00000    78.00000                   1030            A      WR      35                    35                                        A   1,3,4,5,9,r</t>
  </si>
  <si>
    <t xml:space="preserve">   61  1958            57                       1958  MAR  14                 NZ      73.00000    55.00000                                   A      FS      40                    40                                        A   2,3</t>
  </si>
  <si>
    <t xml:space="preserve">   62  1958            58                       1958  MAR  15                 STS     50.00000    78.00000                    965            A      WR      14                    14                                        A   1,3,4,5,9,r</t>
  </si>
  <si>
    <t xml:space="preserve">   63  1958                                X    1958  MAR  15                 STS     50.00000    78.00000                                   A                      0.001 MX       0                                        P   1,3,4,5,9,r</t>
  </si>
  <si>
    <t xml:space="preserve">   64  1958            59                       1958  MAR  18                 STS     50.00000    78.00000                    290            A      FS    0.16                  0.16                                            1,3,4,9,r</t>
  </si>
  <si>
    <t xml:space="preserve">   65  1958            60                       1958  MAR  20                 STS     50.00000    78.00000                   1015            A      WR      12                    12                                        A   1,3,4,5,9,r</t>
  </si>
  <si>
    <t xml:space="preserve">   66  1958            61                       1958  MAR  21                 NZ      73.00000    55.00000                   2500            A      WR     650                   650                 TN                     A   2,3,4</t>
  </si>
  <si>
    <t xml:space="preserve">   67  1958            62                       1958  MAR  22                 STS     50.00000    78.00000                   1415            A      WR      18                    18                                        A   1,3,4,5,9,r</t>
  </si>
  <si>
    <t xml:space="preserve">   68  1958            63                       1958  SEP  30   07:50         NZ      73.00000    55.00000  C                1500            A      WR    1200                  1200                 TN                     A   2,3,4</t>
  </si>
  <si>
    <t xml:space="preserve">   69  1958            64                       1958  SEP  30   09:55         NZ      73.00000    55.00000  C                2500            A      WR     900                   900                 TN                     A   2,3,4</t>
  </si>
  <si>
    <t xml:space="preserve">   70  1958            65                       1958  OCT   2   08:00         NZ      73.00000    55.00000  C                1400            A      WR     290                   290                 TN                     A   2,3,4</t>
  </si>
  <si>
    <t xml:space="preserve">   71  1958            66                       1958  OCT   2   09:01         NZ      73.00000    55.00000  C                                A      FS      40                    40                                        A   2,3,4</t>
  </si>
  <si>
    <t xml:space="preserve">   72  1958            67                       1958  OCT   4                 NZ      73.00000    55.00000                    800            A      WR       9                     9                                            2,3</t>
  </si>
  <si>
    <t xml:space="preserve">   73  1958            68                       1958  OCT   5   06:00         NZ      73.00000    55.00000  C                1200            A      WR      15                    15                                        A   2,3,4</t>
  </si>
  <si>
    <t xml:space="preserve">   74  1958            69                       1958  OCT   6                 NZ      73.00000    55.00000                   1200            A      WR     5.5                   5.5                                            2,3</t>
  </si>
  <si>
    <t xml:space="preserve">   75  1958            70                       1958  OCT  10   07:51         NZ      73.00000    55.00000  C                                A      WR      68                    68                 TN                     A   2,3,4</t>
  </si>
  <si>
    <t xml:space="preserve">   76  1958            71                       1958  OCT  12   07:53:34      NZ-MB   74.93000    53.32000                                   A      WR    1450                  1450                 TN    wh-1       Ch-70?A   2,3,4,ad</t>
  </si>
  <si>
    <t xml:space="preserve">   77  1958            72                       1958  OCT  15   07:51:14      NZ-MB   74.00000    51.80000                   2150            A      WR    1500                  1500                 TN                     A   2,3,4,ad</t>
  </si>
  <si>
    <t xml:space="preserve">   78  1958            73                       1958  OCT  18   09:51:06      NZ-MB   73.97000    52.47000                                   A      WR    2900                  2900                 TN                     A   2,3,4,ad</t>
  </si>
  <si>
    <t xml:space="preserve">   79  1958            74                       1958  OCT  19   07:27         NZ      73.00000    55.00000  C                                A      FS      40                    40                                        A   2,3</t>
  </si>
  <si>
    <t xml:space="preserve">   80  1958            75                       1958  OCT  19                 NZ      73.00000    55.00000                    900            A      WR       0 0.001           0.001                                            2,3</t>
  </si>
  <si>
    <t xml:space="preserve">   81  1958            76                       1958  OCT  20   08:20         NZ      73.00000    55.00000  C                                A      WR     440                   440                 TN                     A   2,3,4</t>
  </si>
  <si>
    <t xml:space="preserve">   82  1958            77                       1958  OCT  21                 NZ      73.00000    55.00000                    270            A      WR       2                     2                                            2,3</t>
  </si>
  <si>
    <t xml:space="preserve">   83  1958            78                       1958  OCT  22   08:21:04      NZ-MB   73.53000    53.10000                   2070            A      WR    2800                  2800                 TN                     A   2,3,4,ad</t>
  </si>
  <si>
    <t xml:space="preserve">   84  1958            79                       1958  OCT  24   08:03:06      NZ-MB   73.68000    54.97000                   1525            A      WR    1000                  1000                 TN    wh-2 NGB?  KB-11?A   2,3,4,ad</t>
  </si>
  <si>
    <t xml:space="preserve">   85  1958            80                       1958  OCT  25   08:20         NZ      73.00000    55.00000  C                1500            A      WR     190                   190                 TN                     A   2,3,4</t>
  </si>
  <si>
    <t xml:space="preserve">   86  1958            81                       1958  OCT  25                 NZ      73.00000    55.00000                    300            A      FS       0   0.1            0.05                                            2,3</t>
  </si>
  <si>
    <t xml:space="preserve">   87  1958            82                       1958  NOV   1                 MTR     49.00000    46.00000                  12000            A-R    WE      10                    10                                        A   2,3,4</t>
  </si>
  <si>
    <t xml:space="preserve">   88  1958            83                       1958  NOV   3                 MTR     49.00000    46.00000                  12000            A-R    WE      10                    10                                        A   2,3,4</t>
  </si>
  <si>
    <t xml:space="preserve">   89  1961            84                       1961  SEP   1                 STS     50.00000    78.00000                    660            A      WR      16        150         16                                        A   1,3,4,5,9,r</t>
  </si>
  <si>
    <t xml:space="preserve">   90  1961            85                       1961  SEP   4   05:00:27      STS-GZ  50.45000    77.74000  C                 725            A      WR       9          8          9                                        A   1,3,4,5,9,r</t>
  </si>
  <si>
    <t xml:space="preserve">   91  1961            86                       1961  SEP   5   06:00:05      STS-GZ  50.45000    77.74000  C                 500            A      WR      16         14         16                                        A   1,3,4,5,9,r</t>
  </si>
  <si>
    <t xml:space="preserve">   92  1961            87                       1961  SEP   6                 STS     50.00000    78.00000                    685            A      WR     1.1                   1.1                                            1,3,4,9,r</t>
  </si>
  <si>
    <t xml:space="preserve">   93  1961            88                       1961  SEP   6                 MTR     48.45000    44.30000                  22700            A      WE      11       10.5       10.5                                        A   2,3,j</t>
  </si>
  <si>
    <t xml:space="preserve">   94  1961            89                       1961  SEP   9                 STS     50.00000    78.00000                      0            AS     SE    0.38                  0.38                                            1,3,4,9,r</t>
  </si>
  <si>
    <t xml:space="preserve">   95  1961            90                       1961  SEP  10   09:00:09.2    NZ-MB   74.20000    52.50000  J                2000            A-AD   WR    2700       2400       2700 4.60            TN                     A   2,3,4,j,aa</t>
  </si>
  <si>
    <t/>
  </si>
  <si>
    <t xml:space="preserve">   96  1961            91                       1961  SEP  10   11:00         NZ-CB   70.70000    54.60000  *C                390            A-R    WR      12                    12                                        A * 2,3,4,o</t>
  </si>
  <si>
    <t xml:space="preserve">   97  1961            92                       1961  SEP  10                 STS     50.00000    78.00000                    180            A      WR    0.88                  0.88                                            1,3,4,9,r</t>
  </si>
  <si>
    <t xml:space="preserve">   98  1961            93                       1961  SEP  11                 STS     50.00000    78.00000                                   A      WR     0.3                   0.3                                            1,3,4,9,r</t>
  </si>
  <si>
    <t xml:space="preserve">   99  1961            94                       1961  SEP  12   10:08:15.3    NZ-MB?  74.20000    52.10000  ?                1190            A-R    WR    1150       3000 E     1150 4.30            TN                     A * 2,3,4,aa,ac</t>
  </si>
  <si>
    <t xml:space="preserve">  100  1961            95                       1961  SEP  13                 NZ-CB?  70.87000    53.33000                    250      0     A      WR       6                     6                                        A   2,3,4</t>
  </si>
  <si>
    <t xml:space="preserve">  101  1961            96                       1961  SEP  13   05:01:55.8    STS-GZ  50.45000    77.75000  ?                 710            A      WR   0.001    20              10                                        A   1,3,4,5,9,r</t>
  </si>
  <si>
    <t xml:space="preserve">  102  1961            97                       1961  SEP  14   05:59:59.4    STS-GZ  50.35000    77.82000  ?                 0.5            AS     WR     0.4                   0.4                                            1,3,4,9,r</t>
  </si>
  <si>
    <t xml:space="preserve">  103  1961            98                       1961  SEP  14   09:56:16.7    NZ-MB   74.60000    51.10000                   1700            A-R    WR    1200       3000 E     1200                 TN                     A * 2,3,4,ac</t>
  </si>
  <si>
    <t xml:space="preserve">  104  1961            99                       1961  SEP  16   09:08:13.7    NZ-MB   74.00000    51.90000                                   A-R    WR     830       1000        830                 TN                     A * 2,3,4,ac</t>
  </si>
  <si>
    <t xml:space="preserve">  105  1961            100                      1961  SEP  17   07:00:46.6    STS-GZ  50.45000    77.75000  ?                 695            A      WR      20   150   21         21                                        A   1,3,4,5,9,r</t>
  </si>
  <si>
    <t xml:space="preserve">  106  1961            101                      1961  SEP  18   07:59:36.8    NZ-MB?  74.00000    52.00000                   1500            A      WR    1000       1000       1000                 TN                     A   2,3,ac</t>
  </si>
  <si>
    <t xml:space="preserve">  107  1961            102                      1961  SEP  18                 STS     50.00000    78.00000                      1            AS     SE   0.004                 0.004                                            1,3,4,9,r</t>
  </si>
  <si>
    <t xml:space="preserve">  108  1961            103                      1961  SEP  18                 STS     50.00000    78.00000                                   A      WR    0.75                  0.75                                            1,3,4,9,r</t>
  </si>
  <si>
    <t xml:space="preserve">  109  1961            104                      1961  SEP  19                 STS     50.00000    78.00000                      0            AS     SE    0.03                  0.03                                            1,3,4,9,r</t>
  </si>
  <si>
    <t xml:space="preserve">  110  1961            105                      1961  SEP  20                 STS     50.00000    78.00000                    280            A      WR     4.8                   4.8                                            1,3,4,9,r</t>
  </si>
  <si>
    <t xml:space="preserve">  111  1961            106                      1961  SEP  20   08:12:12      NZ-MB?  73.52000    54.30000  ?                1600            A      WR     150  1500 2000       1500                 TN                     A   2,3,4,q</t>
  </si>
  <si>
    <t xml:space="preserve">  112  1961            107                      1961  SEP  21   14:01:01.6    STS-GZ  50.33000    77.70000  ?                 110            A      WR     0.8                   0.8                                            1,3,4,9,r</t>
  </si>
  <si>
    <t xml:space="preserve">  113  1961            108                      1961  SEP  22   08:11:00      NZ-MB?  73.52000    54.30000  ?                1300            A      WR     260       1000        260                                        A   2,3,4,q,ac</t>
  </si>
  <si>
    <t xml:space="preserve">  114  1961            109                      1961  SEP  26   07:01:19.8    STS-GZ  50.45000    77.75000  ?                 665            A      WR     1.2                   1.2                                            1,3,4,9,r</t>
  </si>
  <si>
    <t xml:space="preserve">  115  1961            110                      1961  OCT   1                 STS     50.00000    78.00000                    700            A      WR       3                     3                                            1,3,4,9,r</t>
  </si>
  <si>
    <t xml:space="preserve">  116  1961            111                      1961  OCT   2   10:30:50      NZ-MB?  73.92000    54.55000  C                1500            A      WR     250        290        250                                        A   2,3,4,j</t>
  </si>
  <si>
    <t xml:space="preserve">  117  1961            112                      1961  OCT   4   07:01:19.9    STS-GZ  50.44000    77.76000  ?                 605            A      WR      13                    13                                            1,3,4,9,r</t>
  </si>
  <si>
    <t xml:space="preserve">  118  1961            113                      1961  OCT   4   07:30:54.8    NZ-MB   73.70000    53.80000                   2100            A      WR    1500 10000 3000       3000 4.50            TN                     A   2,3,4,q,aa</t>
  </si>
  <si>
    <t xml:space="preserve">  119  1961            114                      1961  OCT   6   07:00:12.2    NZ-MB   74.30000    51.60000                   2700            A      WR    4000       3000 E     4000 4.70            TN                     A   2,3,4,aa,ac</t>
  </si>
  <si>
    <t xml:space="preserve">  120  1961            115                      1961  OCT   6                 MTR     48.45000    44.30000  ?               41300            AH-R   WE      40                    40                                            2,3,4,q</t>
  </si>
  <si>
    <t xml:space="preserve">  121  1961            116                      1961  OCT   8                 NZ-CB   70.70000    54.60000  *                1450            A-CM   WR      15                    15                       KSR-2 wh?        A * 2,3,4</t>
  </si>
  <si>
    <t xml:space="preserve">  122  1961            117                      1961  OCT  11   07:39:59.9    STS-D   49.77389    77.98861  A    V-1                 724 A   UG-T   FS       1          2          1 4.78                                   A   1,3,4,5,6,9,r</t>
  </si>
  <si>
    <t xml:space="preserve">  123  1961            118                      1961  OCT  12   05:31:03.6    STS-GZ  50.45000    77.75000  ?                 670            A      WR      15                    15                                        A   1,3,4,5,9,r</t>
  </si>
  <si>
    <t xml:space="preserve">  124  1961            119                      1961  OCT  17   07:00:00.8    STS-GZ  50.45000    77.75000  ?                 505            A      WR     6.6                   6.6                                            1,3,4,9,r</t>
  </si>
  <si>
    <t xml:space="preserve">  125  1961            120                      1961  OCT  19   05:30:42.6    STS-GZ  50.45000    77.75000  ?                 710            A      WR   0.001    20   10         10                                            1,3,4,9,r</t>
  </si>
  <si>
    <t xml:space="preserve">  126  1961            121 Raduga               1961  OCT  20   08:07:02.0    NZ-MB   73.80000    53.20000                                   A-R    WR    1450       3000       1450                 TN    R-13 wh?         A * 2,3,4,ac</t>
  </si>
  <si>
    <t xml:space="preserve">  127  1961            122 Korall               1961  OCT  23   08:31:22.1    NZ-CB   70.70000    54.56000                    -20    -47     UW-AS  WE     4.8                   4.8 5.10                  RDS-9      KB-11 A * 2,3,4,b,m,aa</t>
  </si>
  <si>
    <t xml:space="preserve">  128  1961            123                      1961  OCT  23   10:30:48.0    NZ-MB   73.90000    53.80000                   3500            A-AD   WR   12500      25000      12500                 TN                     A   2,3,4,5,ac</t>
  </si>
  <si>
    <t xml:space="preserve">  129  1961            124                      1961  OCT  25   08:31:05      NZ-MB?  73.52000    54.30000  ?                1450            A      WR     300      &lt;1000        300                                        A   2,3,q,ac</t>
  </si>
  <si>
    <t xml:space="preserve">  130  1961            125                      1961  OCT  25                 STS     50.00000    78.00000                                   A      FS     0.5                   0.5                                            1,3,4,9,r</t>
  </si>
  <si>
    <t xml:space="preserve">  131  1961            126 Korall               1961  OCT  27   08:30:26.6    NZ-CB   70.70000    54.67000                    1.1    -59     AW-AS  WE      16                    16                       RDS-9      KB-11 A * 2,3,4,b,m</t>
  </si>
  <si>
    <t xml:space="preserve">  132  K Project       127 K2                   1961  OCT  27                 MTR     49.00000    46.00000  ?              150000            AX-R   WE     1.2                   1.2                                          * 2,3,4,c</t>
  </si>
  <si>
    <t xml:space="preserve">  133  K Project       128 K1                   1961  OCT  27                 MTR     49.00000    46.00000  ?              300000            AX-R   WE     1.2                   1.2                                          * 2,3,4,c</t>
  </si>
  <si>
    <t xml:space="preserve">  134  1961            129                      1961  OCT  30                 STS     50.00000    78.00000                    470            A      WR    0.09                  0.09                                            1,3,4,9,r</t>
  </si>
  <si>
    <t xml:space="preserve">  135  1961            130 Tsar Bomba           1961  OCT  30   08:33:27.8    NZ-MB   73.80000    53.50000                   3500            A-AD   WR   50000      58000      58000 5.40            TN-03 RDS-220    KB-11 S * 2,3,4,9,c,j,n,a</t>
  </si>
  <si>
    <t xml:space="preserve">  136  1961            131                      1961  OCT  31   08:29:17.2    NZ-MB   73.60000    56.20000                   2200            A      WR    5000       3000       5000                 TN                     A   2,3,4,ac</t>
  </si>
  <si>
    <t xml:space="preserve">  137  1961            132                      1961  OCT  31   08:38         NZ-MB   73.00000    55.00000  C                1530            A      WR     150  1500&lt;1000        400                                        A   2,3,4,5,ac</t>
  </si>
  <si>
    <t xml:space="preserve">  138  1961            133                      1961  NOV   1                 STS     50.00000    78.00000                    475            A      WR     2.7                   2.7                                            1,3,4,9,r</t>
  </si>
  <si>
    <t xml:space="preserve">  139  1961            134                      1961  NOV   2   08:41         NZ-MB   73.00000    55.00000                   1400            A      WR     120                   120                                        A   2,3,4,5</t>
  </si>
  <si>
    <t xml:space="preserve">  140  1961            135                      1961  NOV   2                 NZ-MB   73.00000    55.00000                   1500            A      WR     280                   280                                        A   2,3,4</t>
  </si>
  <si>
    <t xml:space="preserve">  141  1961            136                      1961  NOV   2                 STS     50.00000    78.00000                    645            A      WR     0.6                   0.6                                            1,3,4,9,r</t>
  </si>
  <si>
    <t xml:space="preserve">  142  1961            137                      1961  NOV   3                 STS     50.00000    78.00000                      0            AS     SE       0 0.001           0.001                                            1,3,4,9,r</t>
  </si>
  <si>
    <t xml:space="preserve">  143  1961            138                      1961  NOV   3                 STS     50.00000    78.00000                    635            A      WR     0.9                   0.9                                            1,3,4,9,r</t>
  </si>
  <si>
    <t xml:space="preserve">  144  1961            139                      1961  NOV   4                 NZ      73.00000    55.00000                   1770            A      WR      15                    15                                            2,3</t>
  </si>
  <si>
    <t xml:space="preserve">  145  1961            140                      1961  NOV   4   07:20:19.7    NZ-MB?  73.70000    55.70000                   1750            A      WR     150  1500 2000       1500                 TN?                    A   2,3,5</t>
  </si>
  <si>
    <t xml:space="preserve">  146  1961            141                      1961  NOV   4                 NZ      73.00000    55.00000                   2240            A      WR       6                     6                                            2,3</t>
  </si>
  <si>
    <t xml:space="preserve">  147  1961            142                      1961  NOV   4                 STS     50.00000    78.00000                      0            AS     WR     0.2                   0.2                                            1,3,4,9,r</t>
  </si>
  <si>
    <t xml:space="preserve">  148  1962            143 Argon-1              1962  FEB   2   08:00:00.2    STS-D   49.78500    77.99694  A    A-1                 700 A   UG-T   WE   0.001    20   15         15 5.63    C                              A   1,3,4,5,6,9,r</t>
  </si>
  <si>
    <t xml:space="preserve">  149  1962            144                      1962  AUG   1                 STS     50.00000    78.00000                    430            A      WR     2.4                   2.4                                            1,3,4,9,r</t>
  </si>
  <si>
    <t xml:space="preserve">  150  1962            145                      1962  AUG   3                 STS     50.00000    78.00000                    180            A      WR     1.6                   1.6                                            1,3,4,9,r</t>
  </si>
  <si>
    <t xml:space="preserve">  151  1962            146                      1962  AUG   4                 STS     50.00000    78.00000                    390            A      WR     3.8        3.8        3.8                                        A   1,3,4,5,9,r</t>
  </si>
  <si>
    <t xml:space="preserve">  152  1962            147                      1962  AUG   5   09:08:45.8    NZ-MB?  74.20000    52.50000                   3600            A-AD   WR   21100                 21100 5.20            TN                     A   2,3,4,aa</t>
  </si>
  <si>
    <t xml:space="preserve">  153  1962            148                      1962  AUG   7   03:00         STS     50.00000    78.00000                      0            AS     WR     9.9                   9.9                                        A   1,3,4,5,9,r</t>
  </si>
  <si>
    <t xml:space="preserve">  154  1962            149                      1962  AUG  10   09:00         NZ      73.00000    55.00000  C                1560            A      WR     150  1500&lt;1000        400                                        A   2,3,4,5</t>
  </si>
  <si>
    <t xml:space="preserve">  155  1962            150                      1962  AUG  18                 STS     50.00000    78.00000                    710            A      WR     7.4                   7.4                                            1,3,4,9,r</t>
  </si>
  <si>
    <t xml:space="preserve">  156  1962            151                      1962  AUG  18                 STS     50.00000    78.00000                    310            A      WR     5.8                   5.8                                            1,3,4,9,r</t>
  </si>
  <si>
    <t xml:space="preserve">  157  1962            152                      1962  AUG  20   09:02:14.1    NZ-MB?  74.30000    51.50000                   2500            A      WR    2800                  2800 4.60            TN                     A   2,3,aa</t>
  </si>
  <si>
    <t xml:space="preserve">  158  1962            153                      1962  AUG  21                 STS     50.00000    78.00000                    590            A      WR      20   15020-27 kt?     23                                            1,3,4,9,r</t>
  </si>
  <si>
    <t xml:space="preserve">  159  1962            154                      1962  AUG  22   09:00:04.2    NZ-MB   74.00000    53.30000                   1700            A      WR    1600       9000       1600 4.40            TN                     A   2,3,y,aa</t>
  </si>
  <si>
    <t xml:space="preserve">  160  1962            155                      1962  AUG  22                 NZ      73.00000    55.00000                     60      0 MX  AW-CM  WR       6                     6                       KSR-2 wh           * 2,3,4</t>
  </si>
  <si>
    <t xml:space="preserve">  161  1962            156                      1962  AUG  22                 STS     50.00000    78.00000                    740            A      WR       3                     3                                            1,3,4,9,r</t>
  </si>
  <si>
    <t xml:space="preserve">  162  1962            157                      1962  AUG  23                 STS     50.00000    78.00000                    680            A      WR     2.5                   2.5                                            1,3,4,9,r</t>
  </si>
  <si>
    <t xml:space="preserve">  163  1962            159                      1962  AUG  25   05:40         STS     50.00000    78.00000                    715            A      WR   0.001    20               1                                        A   1,3,4,5,9,r</t>
  </si>
  <si>
    <t xml:space="preserve">  164  1962            158                      1962  AUG  25   09:00         NZ      73.00000    55.00000                   2980            A      WR    1500 1000010000 ?    10000                 TN                     A   2,3,4,5,y</t>
  </si>
  <si>
    <t xml:space="preserve">  165  1962            160                      1962  AUG  27   09:00:50.9    NZ-MB?  74.70000    50.30000                   3000            A      WR    4200      14000       4200 4.70            TN                     A   2,3,y,aa</t>
  </si>
  <si>
    <t xml:space="preserve">  166  1962            161                      1962  AUG  27                 STS     50.00000    78.00000                    245            A      WR      11                    11                                            1,3,4,9,r</t>
  </si>
  <si>
    <t xml:space="preserve">  167  1962            162                      1962  AUG  31                 STS     50.00000    78.00000                    700            A      FS     2.7                   2.7                                            1,3,4,9,r</t>
  </si>
  <si>
    <t xml:space="preserve">  168  1962            163                      1962  SEP   2                 NZ      73.00000    55.00000                   1300            A      WR      80                    80                                        A   2,3</t>
  </si>
  <si>
    <t xml:space="preserve">  169  1962                                X    1962  SEP   6                 STS     50.00000    78.00000                                   A                      0.001 MX       0                                        P   1,3,4,5,9,r</t>
  </si>
  <si>
    <t xml:space="preserve">  170  1962            164                      1962  SEP   8   10:17:57.7    NZ-MB?  73.70000    53.80000                   1725            A      WR    1900                  1900 4.40            TN                     A   2,3,aa</t>
  </si>
  <si>
    <t xml:space="preserve">  171  1962            165                      1962  SEP  15   08:02:13.9    NZ-MB?  74.40000    51.50000                                   A      WR    3100                  3100 4.60            TN                     A   2,3,aa</t>
  </si>
  <si>
    <t xml:space="preserve">  172  1962            166                      1962  SEP  16   10:59:10.5    NZ-MB?  74.20000    51.60000                                   A      WR    3250                  3250 4.60            TN                     A   2,3,aa</t>
  </si>
  <si>
    <t xml:space="preserve">  173  1962            167                      1962  SEP  18   08:29:02.7    NZ-MB?  73.20000    54.70000                   2000            A      WR    1350                  1350 4.30            TN                     A   2,3,aa</t>
  </si>
  <si>
    <t xml:space="preserve">  174  1962                                X    1962  SEP  18                 STS     50.00000    78.00000                                   A                         20 MX      10                                        P   1,3,4,5,9,r</t>
  </si>
  <si>
    <t xml:space="preserve">  175  1962            168                      1962  SEP  19   11:00:56.4    NZ-MB?  73.80000    53.80000                   3280            A      WR    1500 1000020000      10000 4.90            TN               Ch-70?A   2,3,5,k,aa</t>
  </si>
  <si>
    <t xml:space="preserve">  176  1962            169                      1962  SEP  21   08:00         NZ      73.00000    55.00000                   3000            A      WR    2400                  2400                 TN                     A   2,3,4</t>
  </si>
  <si>
    <t xml:space="preserve">  177  1962            170                      1962  SEP  22                 STS     50.00000    78.00000                      0            AS     SE    0.21                  0.21                                            1,3,4,9,r</t>
  </si>
  <si>
    <t xml:space="preserve">  178  1962            171                      1962  SEP  24                 STS     50.00000    78.00000                    630            A      WR     1.2                   1.2                                            1,3,4,9,r</t>
  </si>
  <si>
    <t xml:space="preserve">  179  1962            172                      1962  SEP  25                 STS     50.00000    78.00000                      0            AS     WR       7                     7                                            1,3,4,9,r</t>
  </si>
  <si>
    <t xml:space="preserve">  180  1962            173                      1962  SEP  25   13:02:31.7    NZ-MB?  73.70000    55.00000                   4090            A      WR   19100      25000      19100                 TN               Ch-70 A   2,3,4,5</t>
  </si>
  <si>
    <t xml:space="preserve">  181  1962            174                      1962  SEP  27   08:03:16.4    NZ-MB   74.30000    52.40000                   3900            A      WR   10000 5000015000      20000 5.10            TN               KB-11 A   2,3,4,aa</t>
  </si>
  <si>
    <t xml:space="preserve">  182  1962            175                      1962  SEP  28                 STS     50.00000    78.00000                    695            A      FS     1.3                   1.3                                            1,3,4,9,r</t>
  </si>
  <si>
    <t xml:space="preserve">  183  1962            176                      1962  OCT   7   16:32         NZ      73.00000    55.00000                   1440            A      WR     320       3000        320                                        A   2,3,4,z</t>
  </si>
  <si>
    <t xml:space="preserve">  184  1962            177                      1962  OCT   9                 STS     50.00000    78.00000                    645            A      WR       8                     8                                            1,3,4,9,r</t>
  </si>
  <si>
    <t xml:space="preserve">  185  1962            178                      1962  OCT   9                 NZ      73.00000    55.00000                   3000            A      WR      15                    15                                            2,3</t>
  </si>
  <si>
    <t xml:space="preserve">  186  1962            179                      1962  OCT  10                 STS     50.00000    78.00000                    665            A      WR     9.2                   9.2                                            1,3,4,9,r</t>
  </si>
  <si>
    <t xml:space="preserve">  187  1962            180                      1962  OCT  13                 STS     50.00000    78.00000                    720            A      WR     4.9                   4.9                                            1,3,4,9,r</t>
  </si>
  <si>
    <t xml:space="preserve">  188  1962            181                      1962  OCT  14                 STS     50.00000    78.00000                    725            A      WR   0.001    20              10                                        A   1,3,4,5,9,r</t>
  </si>
  <si>
    <t xml:space="preserve">  189  1962            182                      1962  OCT  20                 STS     50.00000    78.00000                    635            A      WR     6.7                   6.7                                            1,3,4,9,r</t>
  </si>
  <si>
    <t xml:space="preserve">  190  K Project       184 K3                   1962  OCT  22   03:40:45      MTR     49.00000    46.00000  ?              290000            AX-R   WE     300        200        300                                        A * 2,3,4,5,x,z</t>
  </si>
  <si>
    <t xml:space="preserve">  191  1962            183                      1962  OCT  22   09:06:10.1    NZ-MB?  73.40000    54.90000                   3230            A      WR    8200      26000       8200 4.90            TN                     A   2,3,z,aa</t>
  </si>
  <si>
    <t xml:space="preserve">  192  1962            185                      1962  OCT  27   07:35         NZ      73.00000    55.00000                   1550            A      WR     260       3000        260                                        A   2,3,5,z</t>
  </si>
  <si>
    <t xml:space="preserve">  193  1962            186                      1962  OCT  28                 STS     50.00000    78.00000                    670            A      WR     7.8                   7.8                                        A   1,3,4,5,9,r</t>
  </si>
  <si>
    <t xml:space="preserve">  194  K Project       187 K4                   1962  OCT  28   04:41:20      MTR     49.00000    46.00000  ?              150000            AX-R   WE     300                   300                                        A * 2,3,4,5,x</t>
  </si>
  <si>
    <t xml:space="preserve">  195  1962            188                      1962  OCT  28                 STS     50.00000    78.00000                    645            A      WR     7.8                   7.8                                            1,3,4,9,r</t>
  </si>
  <si>
    <t xml:space="preserve">  196  1962            189                      1962  OCT  29   07:35         NZ      73.00000    55.00000                   1550            A      WR     360       4000        360                                        A   2,3,4,z</t>
  </si>
  <si>
    <t xml:space="preserve">  197  1962            190                      1962  OCT  30                 STS     50.00000    78.00000                      0            AS     WR     1.2                   1.2                                            1,3,4,9,r</t>
  </si>
  <si>
    <t xml:space="preserve">  198  1962            191                      1962  OCT  30                 NZ      73.00000    55.00000                   1500            A      WR     280                   280                                        A   2,3</t>
  </si>
  <si>
    <t xml:space="preserve">  199  1962            192                      1962  OCT  31                 STS     50.00000    78.00000                    690            A      WR      10                    10                                            1,3,4,9,r</t>
  </si>
  <si>
    <t xml:space="preserve">  200  1962            194                      1962  NOV   1   06:30         NZ      73.00000    55.00000  ?                1500            A      WR     240       1500        240                                        A   2,3,4,5,z</t>
  </si>
  <si>
    <t xml:space="preserve">  201  K Project       195 K5                   1962  NOV   1   09:12         MTR     49.00000    46.00000  ?               59000            AH-R   WE     300                   300                                          * 2,3,4,ab</t>
  </si>
  <si>
    <t xml:space="preserve">  202  1962            193                      1962  NOV   1   09:20         STS     50.00000    78.00000  ?C                700            A      WR       3                     3                                        A   1,3,4,5,9,r</t>
  </si>
  <si>
    <t xml:space="preserve">  203  1962            196                      1962  NOV   3   08:31         NZ      73.00000    55.00000                   1500            A      WR     390       4000        390                                        A   2,3,4,z</t>
  </si>
  <si>
    <t xml:space="preserve">  204  1962            197                      1962  NOV   3                 NZ      73.00000    55.00000                   4000            A      WR      45                    45                                        A   2,3</t>
  </si>
  <si>
    <t xml:space="preserve">  205  1962            198                      1962  NOV   3                 STS     50.00000    78.00000                    710            A      WR     4.7                   4.7                                            1,3,4,9,r</t>
  </si>
  <si>
    <t xml:space="preserve">  206  1962            199                      1962  NOV   4                 STS     50.00000    78.00000                    600            A      WR     8.4                   8.4                       Extra            A   1,3,4,5,9,r</t>
  </si>
  <si>
    <t xml:space="preserve">  207  1962            200                      1962  NOV   5                 STS     50.00000    78.00000                     15            AS-T   WE     0.4                   0.4                                            1,3,4,9,r</t>
  </si>
  <si>
    <t xml:space="preserve">  208  1962            201                      1962  NOV  11                 STS     50.00000    78.00000                      8            AS-T   WR     0.1                   0.1                                            1,3,4,9,r</t>
  </si>
  <si>
    <t xml:space="preserve">  209  1962            202                      1962  NOV  13                 STS     50.00000    78.00000                      0            AS     WR       0 0.001           0.001                                            1,3,4,9,r</t>
  </si>
  <si>
    <t xml:space="preserve">  210  1962            203                      1962  NOV  14                 STS     50.00000    78.00000                    660            A      WR      12                    12                                            1,3,4,9,r</t>
  </si>
  <si>
    <t xml:space="preserve">  211  1962            204                      1962  NOV  17                 STS     50.00000    78.00000                    715            A      WR      18                    18                                        A   1,3,4,5,9,r</t>
  </si>
  <si>
    <t xml:space="preserve">  212  1962            205                      1962  NOV  24                 STS     50.00000    78.00000                      0            AS     SE       0 0.001           0.001                                            1,3,4,9,r</t>
  </si>
  <si>
    <t xml:space="preserve">  213  1962            206                      1962  NOV  26                 STS     50.00000    78.00000                      0            AS     SE   0.031                 0.031                                            1,3,4,9,r</t>
  </si>
  <si>
    <t xml:space="preserve">  214  1962            207                      1962  DEC   1                 STS     50.00000    78.00000                    680            A      WR     2.4                   2.4                                            1,3,4,9,r</t>
  </si>
  <si>
    <t xml:space="preserve">  215  1962            208                      1962  DEC  18   10:45         NZ      73.00000    55.00000                   1600            A      WR     110        200        110                                        A   2,3,z</t>
  </si>
  <si>
    <t xml:space="preserve">  216  1962            209                      1962  DEC  18                 NZ      73.00000    55.00000                   1500            A      FS      69                    69                                        A   2,3</t>
  </si>
  <si>
    <t xml:space="preserve">  217  1962            210                      1962  DEC  20                 NZ      73.00000    55.00000                   1070            A      WR     8.3                   8.3                                        A   2,3</t>
  </si>
  <si>
    <t xml:space="preserve">  218  1962            211                      1962  DEC  22                 NZ      73.00000    55.00000                   1050            A      WR     6.3                   6.3                                        A   2,3</t>
  </si>
  <si>
    <t xml:space="preserve">  219  1962            212                      1962  DEC  23   11:15         NZ      73.00000    55.00000                   1460            A      WR     430       1500        430                                        A   2,3,4,z</t>
  </si>
  <si>
    <t xml:space="preserve">  220  1962            213                      1962  DEC  23                 NZ      73.00000    55.00000                   1470            A      WR     8.3                   8.3                                            2,3</t>
  </si>
  <si>
    <t xml:space="preserve">  221  1962            214                      1962  DEC  23                 NZ      73.00000    55.00000                   1270            A      WR     2.4                   2.4                                            2,3</t>
  </si>
  <si>
    <t xml:space="preserve">  222  1962            215                      1962  DEC  23                 STS     50.00000    78.00000                      0            AS     SE       0 0.001           0.001                                            1,3,4,9,r</t>
  </si>
  <si>
    <t xml:space="preserve">  223  1962            216                      1962  DEC  24                 STS     50.00000    78.00000                      0            AS     SE   0.007                 0.007                                            1,3,4,9,r</t>
  </si>
  <si>
    <t xml:space="preserve">  224  1962            217                      1962  DEC  24                 STS     50.00000    78.00000                      0            AS     SE   0.028                 0.028                                            1,3,4,9,r</t>
  </si>
  <si>
    <t xml:space="preserve">  225  1962            218                      1962  DEC  24   10:44:21.9    NZ-MB?  74.20000    52.30000                   1320            A      WR    1100       8000       1100                 TN                     A   2,3,z</t>
  </si>
  <si>
    <t xml:space="preserve">  226  1962            219                      1962  DEC  24   11:11:42.0    NZ-MB?  73.60000    57.50000                   3750            A      WR   24200      20000      24200                 TN               Ch-70 A * 2,3,4,z</t>
  </si>
  <si>
    <t xml:space="preserve">  227  1962            220                      1962  DEC  25   13:35:57.2    NZ-MB?  73.40000    56.50000                   2250            A      WR    3100       9000       3100                 TN                     A   1,2,3,z</t>
  </si>
  <si>
    <t xml:space="preserve">  228  1962            221                      1962  DEC  25                 NZ      73.00000    55.00000                    990            A      WR     8.5        8.5        8.5                                            1,2,3</t>
  </si>
  <si>
    <t xml:space="preserve">  229  1964            222                      1964  MAR  15   08:00:00.4    STS-D   49.82083    78.09861  A    A-6                 710 A   UG-T   WE      20   150   23 S       37 5.56    C                              A   1,3,4,5,6,9,r</t>
  </si>
  <si>
    <t xml:space="preserve">  230  1964            223                      1964  MAY  16   06:00:59.8    STS-D   49.81778    78.09389  A    A-4         -260    698 A   UG-T   WR      20   150 23.7       23.7 5.55    C                              A   1,3,4,5,6,9,r</t>
  </si>
  <si>
    <t xml:space="preserve">  231  1964            224                      1964  JUN   6                 STS-D   49.77472    77.98806  A    V-2                 700 A   UG-T   FS   0.001    20             1.6 4.42                                       1,3,4,6,9,r</t>
  </si>
  <si>
    <t xml:space="preserve">  232  1964            225                      1964  JUL  19   06:00:00.6    STS-D   49.81500    78.09306  A    A-5                 695 A   UG-T   FS      20   150   14 S       26 5.43                                   A   1,3,4,5,6,9,r</t>
  </si>
  <si>
    <t xml:space="preserve">  233  1964            226                      1964  AUG  18   06:00:00.0    STS-D   49.82056    78.08194  A    A-8Sh               700 A   UG-T   WR   0.001    20    2 S     0.07 3.27        V                          A   1,3,4,5,6,9,r</t>
  </si>
  <si>
    <t xml:space="preserve">  234  1964            227                      1964  SEP  18   08:00:00.4    NZ-NS   73.66700    54.53300       G           -130        D   UG-T   FS   0.001    20    2 S        2 4.19      V 3.8 kCi              Ch-70     1,3,4,9,r</t>
  </si>
  <si>
    <t xml:space="preserve">  235  1964            228                      1964  SEP  30                 STS-D   49.82083    78.09861  A    A-6Sh               710 A   UG-T   FS   0.001    20                             V                              1,3,4,6,9,r</t>
  </si>
  <si>
    <t xml:space="preserve">  236  1964            229                      1964  OCT  25   07:59:58.1    NZ-NS   73.38700    54.98500       B           -400        D   UG-T   PR   0.001    20  8.4 S       20 5.10      V 1 MCi                Ch-70 A   1,3,4,5,9,r</t>
  </si>
  <si>
    <t xml:space="preserve">  237  1964            230                      1964  NOV  16   06:00:00.2    STS-D   49.81389    78.13361  A    3-5                 730 A   UG-T   PR      20   150              47 5.64    C                              A   1,3,4,5,6,9,r</t>
  </si>
  <si>
    <t xml:space="preserve">  238  1965            231 Chagan               1965  JAN  15   06:00:00.8    STS-B   49.93500    79.00936  A    1004        -178        A   UG-S   I-EM   140        125 S      140 5.87   415                             S * 1,3,4,5,6,9,r</t>
  </si>
  <si>
    <t xml:space="preserve">  239  1965            232                      1965  FEB   4   06:00:00.0    STS-D   49.77306    77.99139  A    A           -262    726 A   UG-T   FS   0.001    20   44         44 5.10    C                                  1,3,4,6,9,r</t>
  </si>
  <si>
    <t xml:space="preserve">  240  1965            233                      1965  MAR   3   06:14:59.4    STS-D   49.82972    78.05750  A    Hz-3                625 A   UG-T   WR   0.001    20   18 S       27 5.44                                   A   1,3,4,5,6,9,r</t>
  </si>
  <si>
    <t xml:space="preserve">  241  1965            234                      1965  MAR  27   06:30:00.0    STS-D   49.77472    77.98806  A    V-2P                700 A   UG-T   WR   0.001    20            0.06 3.22                                       1,3,4,6,9,r</t>
  </si>
  <si>
    <t xml:space="preserve">  242  1965            235 Butan-1         S    1965  MAR  30   08:00:00.0    -RU-BK  52.90000    56.50000       617        -1340            UG-S   I-OS   2.3                   2.3         C                                  1,3,4,9,r</t>
  </si>
  <si>
    <t xml:space="preserve">  243  1965            235 Butan-2         SS   1965  MAR  30   08:00:00      -RU-BK  52.90000    56.50000  *    618        -1375            UG-S   I-OS   2.3                   2.3         C                                  1,3,4,9,r</t>
  </si>
  <si>
    <t xml:space="preserve">  244  1965            236                      1965  MAY  11   06:40:00.2    STS-D   49.77306    77.99139  A    A-P                 726 A   UG-T   WR   0.001    20  4.5 S       14 5.20                                   A   1,3,4,5,6,9,r</t>
  </si>
  <si>
    <t xml:space="preserve">  245  1965            237 Butan                1965  JUN  10   07:00:00.0    -RU-BK  52.90000    56.50000       622        -1350            UG-S   I-OS   7.6                   7.6         C                                  1,3,4,9,r</t>
  </si>
  <si>
    <t xml:space="preserve">  246  1965            238                      1965  JUN  17   03:45:00.0    STS-D   49.83056    78.05778  A    Zh-1                630 A   UG-T   PR   0.001    20  9.2 S       24 5.40    C                              A   1,3,4,5,6,9,r</t>
  </si>
  <si>
    <t xml:space="preserve">  247  1965            239                      1965  JUL  29   03:05:00.2    STS-D   49.78500    77.99694  A    A-1Sh               700 A   UG-T   FS   0.001    20  1.8 S      1.1 4.28    C                              A   1,3,4,5,6,8,9,1</t>
  </si>
  <si>
    <t xml:space="preserve">  248  1965            240                      1965  SEP  17   04:00:00.1    STS-D   49.81722    78.14250  A    1                   685 A   UG-T   WR   0.001    20  9.2 S       15 5.22    C                              A   1,3,4,5,6,9,r</t>
  </si>
  <si>
    <t xml:space="preserve">  249  1965            241                      1965  OCT   8   06:00:00.4    STS-D   49.83056    78.10139  A    3-1                 630 A   UG-T   WR   0.001    20   14 S       29 5.47    C                              A   1,3,4,5,6,9,r</t>
  </si>
  <si>
    <t xml:space="preserve">  250  1965            242 Sary-Uzen            1965  OCT  14   04:00:00.2    STS-SU  49.99064    77.63572  A    1003         -48        A   UG-S   I-EM   1.1                   1.1 4.28   130                               * 1,3,4,6,8,9,r,a</t>
  </si>
  <si>
    <t xml:space="preserve">  251  1965            243                      1965  NOV  21   04:58:00.0    STS-D   49.82833    78.05972  A    Zh-2                650 A   UG-T   WR      29         23 S       29 5.61    C                              A   1,3,4,5,6,9,r</t>
  </si>
  <si>
    <t xml:space="preserve">  252  1965            244                      1965  DEC  24   05:00:00.2    STS-D   49.81167    78.10750  A    3-3                 781 A   UG-T   PR   0.001    20  5.7 S      6.7 4.94                                   A   1,3,4,5,6,9,r</t>
  </si>
  <si>
    <t xml:space="preserve">  253  1966            245                      1966  FEB  13   04:58:00.1    STS-D   49.81417    78.13083  A    E-1         -320    730 A   UG-T   PR     125         81 S      125 6.26    C                              A   1,3,4,5,6,9,r</t>
  </si>
  <si>
    <t xml:space="preserve">  254  1966            246                      1966  MAR  20   05:50:00.3    STS-D   49.75167    78.00833  A    11          -310    765 A   UG-T   WR     100         61 S      100 6.04    C                              A   1,3,4,5,6,9,r</t>
  </si>
  <si>
    <t xml:space="preserve">  255  1966            247                      1966  APR  21   03:58:00.1    STS-D   49.81778    78.09389  A    A-4P                698 A   UG-T   PR   0.001    20   11 S       22 5.37    C                              A   1,3,4,5,6,9,r</t>
  </si>
  <si>
    <t xml:space="preserve">  256  1966            248 Galit                1966  APR  22   02:58:00.3    -KZ-BA  47.82900    47.93500       A-I         -165            UG-S   I-CV   1.1        1.1 S      1.1 4.70        V                          S   1,3,4,5,9,r</t>
  </si>
  <si>
    <t xml:space="preserve">  257  1966            249                      1966  MAY   7   03:58:00.2    STS-D   49.73611    78.10722  A    25                  739 A   UG-T   PR       4        3.6 S        4 4.80    C                              A   1,3,4,5,6,9,r</t>
  </si>
  <si>
    <t xml:space="preserve">  258  1966            250                      1966  JUN  29   06:58:00.5    STS-D   49.83917    78.07083  A    3-6                 600 A   UG-T   PR      20   150   23 S       42 5.60    C                              A   1,3,4,5,6,9,r</t>
  </si>
  <si>
    <t xml:space="preserve">  259  1966            251                      1966  JUL  21   03:58:00.0    STS-D   49.73556    78.10472  A    24                  673 A   UG-T   WR      20   150   11 S       24 5.40                                   A   1,3,4,5,6,9,r</t>
  </si>
  <si>
    <t xml:space="preserve">  260  1966            252                      1966  AUG   5   03:57:59.6    STS-D   49.75889    78.04861  A    17                  748 A   UG-T   WR   0.001    20   14 S       32 5.50                                   A   1,3,4,5,6,9,r</t>
  </si>
  <si>
    <t xml:space="preserve">  261  1966            253                      1966  AUG  19   03:52:59.9    STS-D   49.83056    78.10139  A    3-1P                630 A   UG-T   PR   0.001    20  7.3 S       10 5.10    C                              A   1,3,4,5,6,9,r</t>
  </si>
  <si>
    <t xml:space="preserve">  262  1966            254                      1966  SEP   7   03:51:59.7    STS-D   49.83056    78.05778  A    Zh-1P               630 A   UG-T   FS   0.001    20  3.6 S      4.6 4.80                                   A   1,3,4,5,6,9,r</t>
  </si>
  <si>
    <t xml:space="preserve">  263  1966            255 Urta-Bulak           1966  SEP  30   05:59:51.0    -UZ     38.96800    64.51700       1-s        -1532            UG-S   I-FE    30         30         30 5.10    C                        KB-11 S   1,3,4,5,9,r</t>
  </si>
  <si>
    <t xml:space="preserve">  264  1966            256                      1966  OCT  19   03:57:59.9    STS-D   49.74194    78.02556  A    13                  721 A   UG-T   WR      20   150   23 S       55 5.70    C                              A   1,3,4,5,6,9,r</t>
  </si>
  <si>
    <t xml:space="preserve">  265  1966            258                      1966  OCT  27   05:57:58.1    NZ-NS   73.38700    54.83600       A-2         -700        D   UG-T   WR     150  1500  420 S&gt;     700 6.49      V 10 MCi               KB-11 A   1,3,4,5,9,f,r</t>
  </si>
  <si>
    <t xml:space="preserve">  266  1966            257                      1966  OCT  27   06:00         NZ-NS   73.40000    54.80000  *    A-1                         UG-T   WR     150  1500             700                                  KB-11     1,3,4,9</t>
  </si>
  <si>
    <t xml:space="preserve">  267  1966            259                      1966  OCT  29   03:58:00.0    STS-D   49.78472    77.99944  A    G                   705 A   UG-T   WR   0.001    20                                                            1,3,4,6,9,r</t>
  </si>
  <si>
    <t xml:space="preserve">  268  1966            260                      1966  NOV  19   03:58:00.0    STS-D   49.82972    78.05750  A    Zh-3P               625 A   UG-T   WR   0.001    20                                                            1,3,4,6,9,r</t>
  </si>
  <si>
    <t xml:space="preserve">  269  1966            261                 S    1966  DEC   3   05:02:00.2    STS-D   49.74028    78.03083  A    14                  665 A   UG-T   WR   0.001    20  3.6 S      4.6 4.80    C                              A   1,3,4,5,6,9,r</t>
  </si>
  <si>
    <t xml:space="preserve">  270  1966            261                 SS   1966  DEC   3   05:02:00.2    STS-D   49.74028    78.03083  A    14                  665 A   UG-T   PR   0.001    20                         C                                  1,3,4,6,9,r</t>
  </si>
  <si>
    <t xml:space="preserve">  271  1966            262                      1966  DEC  18   04:58:00.0    STS-SU  49.92458    77.74722  A    101                     A   UG-S   PR      20   150   38 S      100 5.92        V                          A   1,3,4,5,6,8,9,r</t>
  </si>
  <si>
    <t xml:space="preserve">  272  1967            263                 S    1967  JAN  30   04:01:59.5    STS-D   49.77306    77.99000  A    611                 727 A   UG-T   WR   0.001    20  3.6 S      4.6 4.80    C                              A   1,3,4,5,6,9,r</t>
  </si>
  <si>
    <t xml:space="preserve">  273  1967            263                 SS   1967  JAN  30   04:01:59.5    STS-D   49.77306    77.99000  A    611                 727 A   UG-T   WR   0.001    20                         C                                  1,3,4,6,9,r</t>
  </si>
  <si>
    <t xml:space="preserve">  274  1967            264                      1967  FEB  26   03:57:59.8    STS-D   49.73944    78.08639  A    21                  676 A   UG-T   FS      20   150   61 S      130 6.03                                   A   1,3,4,5,6,8,9,r</t>
  </si>
  <si>
    <t xml:space="preserve">  275  1967            265                 S    1967  MAR  25   05:58:01.1    STS-D   49.75333    78.05361  A    19                  728 A   UG-T   WR   0.001    20   11 S       18 5.30                                   A   1,3,4,5,6,9,r</t>
  </si>
  <si>
    <t xml:space="preserve">  276  1967            265                 SS   1967  MAR  25   05:58:01.1    STS-D   49.75333    78.05361  A    19                  728 A   UG-T   WE   0.001    20                                                            1,3,4,6,9,r</t>
  </si>
  <si>
    <t xml:space="preserve">  277  1967            266                      1967  APR  20   04:08:00.0    STS-D   49.73611    78.10722  A    25P                 739 A   UG-T   PR      20   150   18 S       37 5.56    C                              A   1,3,4,5,6,8,9,r</t>
  </si>
  <si>
    <t xml:space="preserve">  278  1967            267                 S    1967  MAY  28   04:07:59.6    STS-D   49.75167    78.00833  A    11P                 765 A   UG-T   PR   0.001    20   14 S       28 5.46        V                          A   1,3,4,5,6,8,9,r</t>
  </si>
  <si>
    <t xml:space="preserve">  279  1967            267                 SS   1967  MAY  28   04:07:59.6    STS-D   49.75167    78.00833  A    11P                 765 A   UG-T   PR   0.001    20                             V                              1,3,4,6,9,r</t>
  </si>
  <si>
    <t xml:space="preserve">  280  1967            268                      1967  JUN  29   02:56:59.9    STS-D   49.82222    78.04333  A    703                 653 A   UG-T   WR   0.001    20   11 S       20 5.34    C                              A   1,3,4,5,6,8,9,r</t>
  </si>
  <si>
    <t xml:space="preserve">  281  1967            269                      1967  JUL  15   03:26:59.9    STS-D   49.84417    78.11556  A    506                 580 A   UG-T   PR   0.001    20   14 S       23 5.39    C                              A   1,3,4,5,6,8,9,r</t>
  </si>
  <si>
    <t xml:space="preserve">  282  1967            270                 S    1967  AUG   4   06:58:00.3    STS-D   49.75444    78.05028  A    18                  537 A   UG-T   WR   0.001    20   11 S       19 5.32                                   A   1,3,4,5,6,8,9,r</t>
  </si>
  <si>
    <t xml:space="preserve">  283  1967            270                 SS   1967  AUG   4   06:58:00.3    STS-D   49.75444    78.05028  A    18                  537 A   UG-T   WR   0.001    20                                                            1,3,4,6,9,r</t>
  </si>
  <si>
    <t xml:space="preserve">  284  1967            271                      1967  SEP   2   04:04:00.0    STS-D   49.74194    78.02556  A    13P                 721 A   UG-T   WR   0.001    20             0.7 4.10                                       1,3,4,6,8,9,r</t>
  </si>
  <si>
    <t xml:space="preserve">  285  1967            272                      1967  SEP  16   04:04:00.3    STS-SU  49.93719    77.72811  A    102                     A   UG-S   WR   0.001    20   11 S       16 5.25                                   A   1,3,4,5,6,8,9,r</t>
  </si>
  <si>
    <t xml:space="preserve">  286  1967            273                      1967  SEP  22   05:03:59.0    STS-SU  49.95964    77.69106  A    105                     A   UG-S   WR      10        9.2 S       10 5.16    C                              A   1,3,4,5,6,8,9,r</t>
  </si>
  <si>
    <t xml:space="preserve">  287  1967            274 Tavda                1967  OCT   6   06:59:57.5    -RU-T   57.70000    65.20000       ?           -170            UG-S   I-CV   0.3        5.2 S      0.3 4.70    C                              A   1,3,4,5,9,r</t>
  </si>
  <si>
    <t xml:space="preserve">  288  1967            275                 S    1967  OCT  17   05:04:00.2    STS-D   49.78444    77.99778  A    B                   698 A   UG-T   PR   0.001    20   23 S       45 5.63    C                              A   1,3,4,5,6,8,9,r</t>
  </si>
  <si>
    <t xml:space="preserve">  289  1967            275                 SS   1967  OCT  17   05:04:00.2    STS-D   49.78444    77.99778  A    B                   698 A   UG-T   PR   0.001    20                         C                                  1,3,4,6,9,r</t>
  </si>
  <si>
    <t xml:space="preserve">  290  1967            276                 S    1967  OCT  21   04:59:58.49   NZ-NS   73.39000    54.81000       A-4         -600        D   UG-T   WR     150  1500  260 T*     260 5.98      V 10 Ci                KB-11 A   1,3,4,5,8,9,r</t>
  </si>
  <si>
    <t xml:space="preserve">  291  1967            276                 SS   1967  OCT  21   04:59:59      NZ-NS   73.40000    54.80000  *    A-5         -500        D   UG-T   WR      20   150                         C                        Ch-70     1,3,4,9,r</t>
  </si>
  <si>
    <t xml:space="preserve">  292  1967            277                      1967  OCT  30   06:04:00.0    STS-D   49.79722    77.99944  A    501                 670 A   UG-T   WR   0.001    20   11 S       25 5.41    C                              A   1,3,4,5,6,8,9,r</t>
  </si>
  <si>
    <t xml:space="preserve">  293  1967            278                      1967  NOV  22   04:03:59.9    STS-SU  49.94194    77.68683  A    106                     A   UG-S   WR   0.001    20  3.6 S      1.6 4.41    C                              A   1,3,4,5,6,8,9,r</t>
  </si>
  <si>
    <t xml:space="preserve">  294  1967            279                      1967  DEC   8   06:03:59.8    STS-D   49.81833    78.17083  A    507                 504 A   UG-T   WR   0.001    20   14 S       19 5.31                                   A   1,3,4,5,6,8,9,r</t>
  </si>
  <si>
    <t xml:space="preserve">  295  1968            280                      1968  JAN   7   03:46:59.9    STS-D   49.75389    78.04694  A    810                 698 A   UG-T   PR   0.001    20  7.3 S      7.5 4.98        V                          A   1,3,4,5,6,8,9,r</t>
  </si>
  <si>
    <t xml:space="preserve">  296  1968            281                      1968  APR  24   10:35:59.7    STS-D   49.84167    78.10722  A    505                 587 A   UG-T   WR   0.001    20  5.7 S      6.2 4.91                                   A   1,3,4,5,6,8,9,r</t>
  </si>
  <si>
    <t xml:space="preserve">  297  1968            282 Pamuk                1968  MAY  21   03:59:12.0    -UZ     38.91800    65.03200       ?          -2440            UG-S   I-FE    47         47         47 5.40    C                        Ch-70 S   1,3,4,5,9,r</t>
  </si>
  <si>
    <t xml:space="preserve">  298  1968            283                      1968  MAY  23                 STS-D   49.83333    78.09278  A    504                 617 A   UG-T   WR       0 0.001           0.001         C                                  1,3,4,6,9,r</t>
  </si>
  <si>
    <t xml:space="preserve">  299  1968            284                      1968  JUN  11   03:05:59.7    STS-D   49.79861    78.15000  A    605                 660 A   UG-T   WR   0.001    20  9.2 S       15 5.24                                   A   1,3,4,5,6,8,9,r</t>
  </si>
  <si>
    <t xml:space="preserve">  300  1968            285                      1968  JUN  19   05:05:59.8    STS-B   49.98025    78.98550  A    1053                    A   UG-S   FS   0.001    20   18         18 5.28    C                              A   1,3,4,5,6,9,r</t>
  </si>
  <si>
    <t xml:space="preserve">  301  1968            286 Galit                1968  JUL   1   04:02:00.5    -KZ-BA  47.90900    47.91200       A-II        -590            UG-S   I-CV    27         25         27 5.50                                   S   1,3,4,5,9,r</t>
  </si>
  <si>
    <t xml:space="preserve">  302  1968            287                 S    1968  JUL  12   12:08:00.0    STS-D   49.75556    78.09917  A    608         -172    642 A   UG-T   WR   0.001    20   11 S       24 5.40                                   A   1,3,4,5,6,9,r</t>
  </si>
  <si>
    <t xml:space="preserve">  303  1968            287                 SS   1968  JUL  12   12:08:00.0    STS-D   49.75556    78.09917  A    608                 642 A   UG-T   WR   0.001    20                                                            1,3,4,6,9,r</t>
  </si>
  <si>
    <t xml:space="preserve">  304  1968            288                 S    1968  AUG  20   04:05:59.6    STS-D   49.82056    78.08111  A    A-7                 705 A   UG-T   WR   0.001    20  3.6 S      4.6 4.80                                   A   1,3,4,5,6,9,r</t>
  </si>
  <si>
    <t xml:space="preserve">  305  1968            288                 SS   1968  AUG  20   04:05:59.6    STS-D   49.82056    78.08111  A    A-7                 705 A   UG-T   SE       0 0.001           0.001                                            1,3,4,6,9,r</t>
  </si>
  <si>
    <t xml:space="preserve">  306  1968            289                      1968  SEP   5   04:05:59.6    STS-D   49.73806    78.08083  A    509                 651 A   UG-T   WE   0.001    20   14 S       32 5.50    C                              A   1,3,4,5,6,9,r</t>
  </si>
  <si>
    <t xml:space="preserve">  307  1968            290 Argon                1968  SEP  29   03:43:00.0    STS-D   49.80417    78.10556  A    E-2                 675 A   UG-T   WE      60         38 S       60 5.80    C                              A   1,3,4,5,6,9,r</t>
  </si>
  <si>
    <t xml:space="preserve">  308  1968            291 Telkem-1             1968  OCT  21   03:52:00.0    STS-T   49.72786    78.48628  A    2308       -31.4        A   UG-S   I-EM  0.24                  0.24 4.05    70                               * 1,3,4,6,9,r,ap</t>
  </si>
  <si>
    <t xml:space="preserve">  309  1968            292                      1968  OCT  29   03:54:00.0    STS-D   49.83333    78.09278  A    504P                617 A   UG-T   WR   0.001    20                                                            1,3,4,6,9,r</t>
  </si>
  <si>
    <t xml:space="preserve">  310  1968            293                 S    1968  NOV   7   10:02:05.49   NZ-NS   73.38700    54.85800       A-3        -1000        D   UG-T   WR       0 0.001  330 T*   0.001 6.13      V 10 kCi               Ch-70 A   1,3,4,5,8,9,r</t>
  </si>
  <si>
    <t xml:space="preserve">  311  1968            293                 SS   1968  NOV   7   10:02:05.5    NZ-NS   73.38700    54.85800       A-3                         UG-T   WR     150  1500             165                                  Ch-70     1,3,4,9,r</t>
  </si>
  <si>
    <t xml:space="preserve">  312  1968            293                 SS   1968  NOV   7   10:02:05.5    NZ-NS   73.38700    54.85800       A-3                         UG-T   WR     150  1500             165                                  Ch-70     1,3,4,9,r</t>
  </si>
  <si>
    <t xml:space="preserve">  313  1968            294                      1968  NOV   9   02:54:00.1    STS-D   49.79972    78.14444  A    606                 724 A   UG-T   PR   0.001    20  4.5 S        4 4.75    C                              A   1,3,4,5,6,8,9,r</t>
  </si>
  <si>
    <t xml:space="preserve">  314  1968            295 Telkem-2        S    1968  NOV  12   07:30:00.0    STS-T   49.71200    78.46100  A    2305       -31.4        A   UG-S   I-EM  0.24                  0.24 4.24    64                               * 1,3,4,6,9,r,ap</t>
  </si>
  <si>
    <t xml:space="preserve">  315  1968            295 Telkem-2        SS   1968  NOV  12   07:30:00      STS-T   49.70000    78.50000  *    2306                        UG-S   I-EM  0.24                  0.24         64                               * 1,3,4,9,r,ap</t>
  </si>
  <si>
    <t xml:space="preserve">  316  1968            295 Telkem-2        SS   1968  NOV  12   07:30:00      STS-T   49.70000    78.50000  *    2307                        UG-S   I-EM  0.24                  0.24         64                               * 1,3,4,9,r,ap</t>
  </si>
  <si>
    <t xml:space="preserve">  317  1968            296                      1968  DEC  18   05:01:59.7    STS-D   49.74083    78.08778  A    508         -194    670 A   UG-T   PR   0.001    20  5.7 S      8.9 5.04    C                              A   1,3,4,5,6,8,9,r</t>
  </si>
  <si>
    <t xml:space="preserve">  318  1969            297                      1969  MAR   7   08:26:59.8    STS-D   49.82833    78.05972  A    ZG-2P               650 A   UG-T   WR      20   150   23 S       49 5.66    C                              A   1,3,4,5,6,8,9,r</t>
  </si>
  <si>
    <t xml:space="preserve">  319  1969            298                      1969  APR   4   04:57:00.0    STS-D   49.75333    78.05361  A    19P                 728 A   UG-T   WR   0.001    20                                                            1,3,4,6,9,r</t>
  </si>
  <si>
    <t xml:space="preserve">  320  1969            299                      1969  APR  13                 STS-D   49.73556    78.10472  A    24P                 673 A   UG-T   PR   0.001    20                                                            1,3,4,6,9,r</t>
  </si>
  <si>
    <t xml:space="preserve">  321  1969            300                      1969  MAY  16   04:02:59.7    STS-D   49.76778    78.08167  A    709                 629 A   UG-T   WR   0.001    20  9.2 S       16 5.26    C                              A   1,3,4,5,6,8,9,r</t>
  </si>
  <si>
    <t xml:space="preserve">  322  1969            301                      1969  MAY  31   05:01:59.4    STS-SU  49.95031    77.69422  A    108                     A   UG-S   WR   0.001    20   11 S       18 5.29                                   A   1,3,4,5,6,8,9,r</t>
  </si>
  <si>
    <t xml:space="preserve">  323  1969            302                 S    1969  JUL   4   02:46:59.6    STS-D   49.75417    78.10917  A    710                 599 A   UG-T   PR   0.001    20  9.2 S       15 5.24                                   A   1,3,4,5,6,8,9,r</t>
  </si>
  <si>
    <t xml:space="preserve">  324  1969            302                 SS   1969  JUL   4   02:46:59.6    STS-D   49.75417    78.10917  A    710                 599 A   UG-T   WR   0.001    20                                                            1,3,4,6,9,r</t>
  </si>
  <si>
    <t xml:space="preserve">  325  1969            303                      1969  JUL  23   02:47:00.2    STS-D   49.81972    78.13722  A    801                 659 A   UG-T   WR      16         14         16 5.50    C                              A   1,3,4,5,6,9,r</t>
  </si>
  <si>
    <t xml:space="preserve">  326  1969            304 Grifon-1             1969  SEP   2   04:59:58.6    -RU-P   57.22000    55.39300       1001       -1210            UG-S   I-OS   7.6          8        7.6 4.80    C                              S   1,3,4,5,9,r</t>
  </si>
  <si>
    <t xml:space="preserve">  327  1969            305 Grifon-2             1969  SEP   8   04:59:58.7    -RU-P   57.22000    55.41700       1002       -1210            UG-S   I-OS   7.6          8        7.6 4.80    C                              S   1,3,4,5,9,r</t>
  </si>
  <si>
    <t xml:space="preserve">  328  1969            306                 S    1969  SEP  11   04:02:00.0    STS-D   49.77778    77.98639  A    503                 682 A   UG-T   PR   0.001    20  5.7 S      6.2 4.91    C                              A   1,3,4,5,6,8,9,r</t>
  </si>
  <si>
    <t xml:space="preserve">  329  1969            306                 SS   1969  SEP  11   04:02:00.0    STS-D   49.77778    77.98639  A    503                 682 A   UG-T   PR   0.001    20                         C                                  1,3,4,6,9,r</t>
  </si>
  <si>
    <t xml:space="preserve">  330  1969            307                      1969  SEP  26   06:59:58.1    -RU     45.84800    42.60000       ?           -725            UG-S   I-OS    10                    10 5.60    C                              A * 1,3,4,5,9,r</t>
  </si>
  <si>
    <t xml:space="preserve">  331  1969            308                 S    1969  OCT   1   04:02:59.9    STS-D   49.78639    78.10806  A    607                 634 A   UG-T   WR   0.001    20  9.2 S       16 5.26    C                              A   1,3,4,5,6,8,9,r</t>
  </si>
  <si>
    <t xml:space="preserve">  332  1969            308                 SS   1969  OCT   1   04:02:59.9    STS-D   49.78639    78.10806  A    607                 634 A   UG-T   WR   0.001    20                         C                                  1,3,4,6,9,r</t>
  </si>
  <si>
    <t xml:space="preserve">  333  1969            309                 S    1969  OCT  14   07:00:06.61   NZ-NS   73.39000    54.78700       A-7         -500        D   UG-T   WR      20   150  540 T*     540 6.30    C                        KB-11/A   1,3,4,5,8,9,r</t>
  </si>
  <si>
    <t xml:space="preserve">  334  1969            309                 SS   1969  OCT  14   07:00:06.6    NZ-NS   73.39000    54.78700       A-7                         UG-T   WR     150  1500                         C                        KB-11/Ch-71,3,4,9,r</t>
  </si>
  <si>
    <t xml:space="preserve">  335  1969            309                 SS   1969  OCT  14   07:00:07      NZ-NS   73.40000    54.80000  *    A-9         -520        **  UG-T   WR     150  1500                           V &gt;1 kCi               KB-11/Ch-71,3,4,9,r</t>
  </si>
  <si>
    <t xml:space="preserve">  336  1969            310                      1969  OCT  30                 STS-D   49.84417    78.11556  A    506P                580 A   UG-T   SE   0.001    20                                                            1,3,4,6,9,r</t>
  </si>
  <si>
    <t xml:space="preserve">  337  1969            311                      1969  NOV  27   05:02:00.0    STS-D   49.83667    78.05972  A    511                 600 A   UG-T   PR   0.001    20                                                            1,3,4,6,9,r</t>
  </si>
  <si>
    <t xml:space="preserve">  338  1969            312                      1969  NOV  30   03:32:59.7    STS-B   49.92428    78.95575  A    1054                    A   UG-S   WR     125         54 S      125 6.02                                   A   1,3,4,5,6,9,r</t>
  </si>
  <si>
    <t xml:space="preserve">  339  1969            313 Say-Utes-1           1969  DEC   6   07:02:59.9    -KZ-MA  43.86700    54.80000       2-T         -410            UG-S   I-EM    30         70 S       30 5.80    C                              A * 1,3,4,5,9,r</t>
  </si>
  <si>
    <t xml:space="preserve">  340  1969            314                      1969  DEC  28   03:47:00.2    STS-SU  49.93733    77.71422  A    107                     A   UG-S   WR      40         30 S       40 5.79    C                              A   1,3,4,5,6,8,9,r</t>
  </si>
  <si>
    <t xml:space="preserve">  341  1969            315                      1969  DEC  29   04:02:00.0    STS-D   49.73222    78.10444  A    Sh-1                496 A   UG-T   PR   0.001    20  7.3 S       10 5.10                                   A   1,3,4,5,6,9,r</t>
  </si>
  <si>
    <t xml:space="preserve">  342  1970            316                 S    1970  JAN  29   07:03:00.0    STS-D   49.79222    78.11306  A    802                 727 A   UG-T   WE   0.001    20   18 S       42 5.60    C                              A   1,3,4,5,6,8,9,r</t>
  </si>
  <si>
    <t xml:space="preserve">  343  1970            316                 SS   1970  JAN  29   07:03:00.0    STS-D   49.79222    78.11306  A    802                 727 A   UG-T   WE   0.001    20                         C                                  1,3,4,6,9,r</t>
  </si>
  <si>
    <t xml:space="preserve">  344  1970            316                 SS   1970  JAN  29   07:03:00.0    STS-D   49.79222    78.11306  A    802                 727 A   UG-T   WE   0.001    20                         C                                  1,3,4,6,9,r</t>
  </si>
  <si>
    <t xml:space="preserve">  345  1970            317                      1970  FEB  18                 STS-D   49.73083    78.10250  A    Sh-2                700 A   UG-T   SE       0 0.001           0.001         C                                  1,3,4,6,9,r</t>
  </si>
  <si>
    <t xml:space="preserve">  346  1970            318                      1970  MAR  27   05:02:59.6    STS-D   49.74444    78.00333  A    610                 698 A   UG-T   PR   0.001    20  5.7 S      6.5 4.93                                   A   1,3,4,5,6,8,9,r</t>
  </si>
  <si>
    <t xml:space="preserve">  347  1970            319                      1970  MAY  27   04:03:00.0    STS-D   49.73139    78.10111  A    Sh-3                580 A   UG-T   WR   0.001    20 0.29 S      0.9 4.20    C                              A   1,3,4,5,6,9,r</t>
  </si>
  <si>
    <t xml:space="preserve">  348  1970            320 Magistral            1970  JUN  25   04:59:55.5    -RU-O   52.20000    55.70000       1T-2S       -700            UG-S   I-CV   2.3        8.4 S      2.3 4.90    C                              A * 1,3,4,5,9,r</t>
  </si>
  <si>
    <t xml:space="preserve">  349  1970            321                      1970  JUN  28   01:58:00.0    STS-D   49.79333    78.11306  A    510         -332    656 A   UG-T   WR      20   150   30 S       88 5.87    C                              A   1,3,4,5,6,8,9,r</t>
  </si>
  <si>
    <t xml:space="preserve">  350  1970            322                 S    1970  JUN  28   01:58         STS-D   49.78222    78.05333  ?A   705                 650 A   UG-T   PR   0.001    20                         C                                  1,3,4,6,9,r</t>
  </si>
  <si>
    <t xml:space="preserve">  351  1970            322                 SS   1970  JUN  28   01:58         STS-D   49.78222    78.05333  ?A   705                 650 A   UG-T   WR   0.001    20                         C                                  1,3,4,6,9,r</t>
  </si>
  <si>
    <t xml:space="preserve">  352  1970            323                      1970  JUL  21   03:02:59.7    STS-SU  49.95242    77.67289  A    104                     A   UG-S   WR   0.001    20   14 S       23 5.38    C                              A   1,3,4,5,6,8,9,r</t>
  </si>
  <si>
    <t xml:space="preserve">  353  1970            324                      1970  JUL  24   03:57:00.0    STS-D   49.81361    78.13222  A    120                 732 A   UG-T   WR   0.001    20   11 S       20 5.34    C                              A   1,3,4,5,6,8,9,r</t>
  </si>
  <si>
    <t xml:space="preserve">  354  1970            325                      1970  SEP   6   04:03         STS-D   49.78889    77.99750  ?A   502                 680 A   UG-T   WR   0.001    20                                                            1,3,4,6,9,r</t>
  </si>
  <si>
    <t xml:space="preserve">  355  1970            326                      1970  SEP   6   04:02:59.9    STS-D   49.75250    78.00528  A    8                   752 A   UG-T   PR   0.001    20   14 S       34 5.53    C                              A   1,3,4,5,6,8,9,r</t>
  </si>
  <si>
    <t xml:space="preserve">  356  1970            327                 S    1970  OCT  14   05:59:57.57   NZ-NS   73.30400    55.02700       A-6        -1200        D   UG-T   WR     150  1500 2200 T*    2200 6.79      V 2 MCTN?              KB-11 A   1,3,4,5,8,9,r</t>
  </si>
  <si>
    <t xml:space="preserve">  357  1970            327                 SS   1970  OCT  14   05:59:57.6    NZ-NS   73.30400    55.02700       A-6                         UG-T   WR     150  1500                                                  KB-11     1,3,4,9,r</t>
  </si>
  <si>
    <t xml:space="preserve">  358  1970            327                 SS   1970  OCT  14   05:59:57.6    NZ-NS   73.30400    55.02700       A-6                         UG-T   WR     150  1500                                                  KB-11     1,3,4,9,r</t>
  </si>
  <si>
    <t xml:space="preserve">  359  1970            328                      1970  NOV   4   06:02:59.8    STS-SU  49.98922    77.76244  A    125                     A   UG-S   PR   0.001    20   14 S       27 5.44                                   A   1,3,4,5,6,8,9,r</t>
  </si>
  <si>
    <t xml:space="preserve">  360  1970            329 Say-Utes-2           1970  DEC  12   07:00:59.8    -KZ-MA  43.85000    54.80000       6T          -740            UG-S   I       80        113 S       80 6.00    C                              A   1,3,4,5,9,r</t>
  </si>
  <si>
    <t xml:space="preserve">  361  1970            330                      1970  DEC  17   07:01:00.0    STS-D   49.75194    78.10167  A    193                 624 A   UG-T   WR      20   150   14 S       26 5.43    C                              A   1,3,4,5,6,8,9,r</t>
  </si>
  <si>
    <t xml:space="preserve">  362  1970            331 Say-Utes-3           1970  DEC  23   07:00:59.8    -KZ-MA  44.02500    54.93300       1-T         -500            UG-S   I       75        113 S       75 6.00    C                              A   1,3,4,5,9,r</t>
  </si>
  <si>
    <t xml:space="preserve">  363  1971            332                      1971  JAN  29   05:03:00.0    STS-D   49.80528    78.16861  A    114                 657 A   UG-T   WE   0.001    20             1.8 4.47                                       1,3,4,6,8,9,r</t>
  </si>
  <si>
    <t xml:space="preserve">  364  1971            333                      1971  MAR  22   04:33:00.3    STS-D   49.79333    78.11306  A    510P                656 A   UG-T   PR      20   150   30 S       67 5.77    C                              A   1,3,4,5,6,8,9,r</t>
  </si>
  <si>
    <t xml:space="preserve">  365  1971            334                      1971  MAR  22   04:33         STS-D   49.77444    78.08278  ?A   807                 601 A   UG-T   WR   0.001    20                                                            1,3,4,6,9,r</t>
  </si>
  <si>
    <t xml:space="preserve">  366  1971            335 Taiga           S    1971  MAR  23   06:59:58.4    -RU-P   61.40000    56.20000       1B          -128            UG-S   I-EM    15         45 S       15 5.50    C                              S * 1,3,4,5,6,9,r</t>
  </si>
  <si>
    <t xml:space="preserve">  367  1971            335 Taiga           SS   1971  MAR  23   06:59:58      -RU-P   61.40000    56.20000  *    2B          -128            UG-S   I       15                    15         C                                  1,3,4,6,9,r</t>
  </si>
  <si>
    <t xml:space="preserve">  368  1971            335 Taiga           SS   1971  MAR  23   06:59:58      -RU-P   61.40000    56.20000  *    3B          -128            UG-S   I       15                    15         C                                  1,3,4,6,9,r</t>
  </si>
  <si>
    <t xml:space="preserve">  369  1971            336                      1971  APR   9   02:33:00.0    STS-D   49.83222    78.03861  A    148/1               632 A   UG-T   I     0.23                  0.23                                            1,3,4,6,9,r</t>
  </si>
  <si>
    <t xml:space="preserve">  370  1971            337                      1971  APR  25   03:32:59.9    STS-D   49.78028    78.03667  A    706                 689 A   UG-T   WR      90         53 S       90 6.08    C                              A   1,3,4,5,6,8,9,r</t>
  </si>
  <si>
    <t xml:space="preserve">  371  1971            338                      1971  MAY  25   04:03:00.4    STS-D   49.80417    78.14500  A    119                 761 A   UG-T   WR   0.001    20    6 S        9 5.05                                   A   1,3,4,5,6,8,9,r</t>
  </si>
  <si>
    <t xml:space="preserve">  372  1971            339                      1971  JUN   6   04:02:59.7    STS-SU  49.97542    77.66028  A    110                     A   UG-S   WR      16         17 S       16 5.53                                   A   1,3,4,5,6,8,9,r</t>
  </si>
  <si>
    <t xml:space="preserve">  373  1971            340                      1971  JUN  19   04:04:00.1    STS-SU  49.96903    77.64081  A    129                     A   UG-S   WR   0.001    20   15 S       35 5.54                                   A   1,3,4,5,6,8,9,r</t>
  </si>
  <si>
    <t xml:space="preserve">  374  1971            341                      1971  JUN  30   03:56:59.8    STS-B   49.94600    78.98047  A    1056                    A   UG-S   WR   0.001    20    5          5 4.94    C                              A   1,3,4,5,6,9,r</t>
  </si>
  <si>
    <t xml:space="preserve">  375  1971            342 Globus-4             1971  JUL   2   17:00:01.1    -RU     67.28300    63.46700       GB-4        -540            UG-S   I-SS   2.3        5.2 S      2.3 4.70    C                              A   1,3,4,5,9,r</t>
  </si>
  <si>
    <t xml:space="preserve">  376  1971            343 Globus-3             1971  JUL  10   17:00:01.4    -RU     64.16700    55.26700       GB-3        -470            UG-S   I-SS   2.3         17 S      2.3 5.20    C                              A   1,3,4,5,9,r</t>
  </si>
  <si>
    <t xml:space="preserve">  377  1971            344 Globus-1             1971  SEP  19   11:00:01.1    -RU     57.50800    42.64300       GB-1        -610            UG-S   I-SS   2.3        3.3 S      2.3 4.50        V                          A   1,3,4,5,9,r</t>
  </si>
  <si>
    <t xml:space="preserve">  378  1971            345                 S    1971  SEP  27   05:59:55.75   NZ-NS   73.39300    54.92000       A-8        -1200        DMN UG-T   WR     150  1500 2450 T*    2450 6.67      V 15 CTN               KB-11/A   1,3,4,5,8,9,r</t>
  </si>
  <si>
    <t xml:space="preserve">  379  1971            345                 SS   1971  SEP  27   05:59:55.8    NZ-NS   73.39300    54.92000       A-8                         UG-T   WR     150  1500                                                  KB-11/Ch-71,3,4,9,r</t>
  </si>
  <si>
    <t xml:space="preserve">  380  1971            345                 SS   1971  SEP  27   05:59:55.8    NZ-NS   73.39300    54.92000       A-8                         UG-T   WR     150  1500                                                  KB-11/Ch-71,3,4,9,r</t>
  </si>
  <si>
    <t xml:space="preserve">  381  1971            345                 SS   1971  SEP  27   05:59:55.8    NZ-NS   73.39300    54.92000       A-8                         UG-T   WR     150  1500                                                  KB-11/Ch-71,3,4,9,r</t>
  </si>
  <si>
    <t xml:space="preserve">  382  1971            346 Globus-2             1971  OCT   4   10:00:00.1    -RU-A   61.35800    48.09200       GB-2        -595            UG-S   I-SS   2.3        4.1 S      2.3 4.60    C                              A   1,3,4,5,9,r</t>
  </si>
  <si>
    <t xml:space="preserve">  383  1971            347                      1971  OCT   9   06:02:59.7    STS-SU  49.97789    77.64144  A    111                     A   UG-S   WR      12         12 S       12 5.37        V                          A   1,3,4,5,6,8,9,r</t>
  </si>
  <si>
    <t xml:space="preserve">  384  1971            348                      1971  OCT  21   06:02:59.7    STS-SU  49.97381    77.59733  A    127                     A   UG-S   WR      23         19 S       23 5.58                                   A   1,3,4,5,6,8,9,r</t>
  </si>
  <si>
    <t xml:space="preserve">  385  1971            349 Sapfir-1             1971  OCT  22   05:00:01.0    -RU-O   51.60000    54.45000       E-2        -1140            UG-S   I-CV    15         17 S       15 5.20    C                              A   1,3,4,5,9,r</t>
  </si>
  <si>
    <t xml:space="preserve">  386  1971            350                 S    1971  NOV  29   06:02:59.9    STS-D   49.73778    78.08139  A    105                 766 A   UG-T   WR   0.001    20   16 S       28 5.46    C                              A   1,3,4,5,6,8,9,r</t>
  </si>
  <si>
    <t xml:space="preserve">  387  1971            350                 SS   1971  NOV  29   06:02:59.9    STS-D   49.73778    78.08139  A    105                 766 A   UG-T   WR   0.001    20                         C                                  1,3,4,6,9,r</t>
  </si>
  <si>
    <t xml:space="preserve">  388  1971            351                      1971  DEC  15   07:53:59.8    STS-D   49.83056    77.99333  A    157         -115    691 A   UG-T   WE   0.001    20  4.5 S        6 4.90                                   A   1,3,4,5,6,8,9,r</t>
  </si>
  <si>
    <t xml:space="preserve">  389  1971            352 Galit                1971  DEC  22   06:59:59.0    -KZ-BA  47.89700    48.13300       A-III       -987            UG-S   I       64         57 S       64 6.00    C                              A   1,3,4,5,9,r</t>
  </si>
  <si>
    <t xml:space="preserve">  390  1971            353                      1971  DEC  30   06:21:00.2    STS-D   49.74917    78.00611  A    809                 714 A   UG-T   WR   0.001    20   36 S       50 5.84    C                              A   1,3,4,5,6,8,9,r</t>
  </si>
  <si>
    <t xml:space="preserve">  391  1971            354                      1971  DEC  30   06:21         STS-D   49.75500    78.04750  ?A   609                 715 A   UG-T   WR      20   150                         C                                  1,3,4,6,9,r</t>
  </si>
  <si>
    <t xml:space="preserve">  392  1972            355                      1972  FEB  10   05:03:00.0    STS-B   50.02428    78.87808  A    1007                    A   UG-S   WR      16         13 S       16 5.27        V                          A   1,3,4,5,6,9,r</t>
  </si>
  <si>
    <t xml:space="preserve">  393  1972            356                 S    1972  MAR  10   04:56:59.8    STS-D   49.75194    78.11806  A    201                 672 A   UG-T   WR   0.001    20   15 S       28 5.45                                   A   1,3,4,5,6,8,9,r</t>
  </si>
  <si>
    <t xml:space="preserve">  394  1972            356                 SS   1972  MAR  10   04:56:59.8    STS-D   49.75194    78.11806  A    201                 672 A   UG-T   WR   0.001    20                                                            1,3,4,6,9,r</t>
  </si>
  <si>
    <t xml:space="preserve">  395  1972            357                 S    1972  MAR  28   04:22:00.1    STS-D   49.73417    78.08250  A    191                 655 A   UG-T   WR   0.001    20    6 T        6 5.18    C                              A   1,3,4,5,6,8,9,r</t>
  </si>
  <si>
    <t xml:space="preserve">  396  1972            357                 SS   1972  MAR  28   04:22:00.1    STS-D   49.73417    78.08250  A    191                 655 A   UG-T   PR   0.001    20                         C                                  1,3,4,6,9,r</t>
  </si>
  <si>
    <t xml:space="preserve">  397  1972            357                 SS   1972  MAR  28   04:22:00.1    STS-D   49.73417    78.08250  A    191                 655 A   UG-T   SE       0 0.001           0.001         C                                  1,3,4,6,9,r</t>
  </si>
  <si>
    <t xml:space="preserve">  398  1972            358 Crater               1972  APR  11   06:00:01.9    -TU     37.35000    62.05000       ?          -1720            UG-S   I-FE    15        8.4 S       15 4.90    C                              A   1,3,4,5,9,r</t>
  </si>
  <si>
    <t xml:space="preserve">  399  1972            359                      1972  APR  20                 STS-D   49.84167    78.10722  A    505P                587 A   UG-T   SE       0 0.001           0.001         C                                  1,3,4,6,9,r</t>
  </si>
  <si>
    <t xml:space="preserve">  400  1972            360                      1972  JUN   7   01:28         STS-D   49.83167    78.10944  ?A   110                 618 A   UG-T   WR   0.001    20                         C                                  1,3,4,6,9,r</t>
  </si>
  <si>
    <t xml:space="preserve">  401  1972            361                      1972  JUN   7   01:28:00.0    STS-D   49.77306    77.99000  A    601                 620 A   UG-T   WE   0.001    20   14 S       25 5.42    C                              A   1,3,4,5,6,8,9,r</t>
  </si>
  <si>
    <t xml:space="preserve">  402  1972            362                      1972  JUL   6   01:03:00.0    STS-D   49.73611    78.10917  A    157-M               650 A   UG-T   WE   0.001    20  1.5 S      1.5 4.40    C                              A   1,3,4,5,6,9,r</t>
  </si>
  <si>
    <t xml:space="preserve">  403  1972            363 Fakel                1972  JUL   9   07:00:01.3    -UK     49.80000    35.40000       ?          -2483            UG-S   I-FE   3.8         38        3.8 4.80    C                              A   1,3,4,5,9,r</t>
  </si>
  <si>
    <t xml:space="preserve">  404  1972            364                      1972  JUL  27   10:00         NZ-SS   70.80000    53.80000  *    Yu-3                        UG-S   FS   0.001    20              10         C                        Ch-70     1,3,4,9,r</t>
  </si>
  <si>
    <t xml:space="preserve">  405  1972            365                      1972  AUG  16   03:16:59.8    STS-D   49.77056    78.05722  A    708                 555 A   UG-T   WE       8        7.8 S        8 5.11                                   A   1,3,4,5,6,8,9,r</t>
  </si>
  <si>
    <t xml:space="preserve">  406  1972            366 Region-3             1972  AUG  20   03:00:00.0    -KZ     49.40000    48.14200       R-3         -490            UG-S   I-SS   6.6         55 S      6.6 5.70    C                              A   1,3,4,5,9,r</t>
  </si>
  <si>
    <t xml:space="preserve">  407  1972            367                      1972  AUG  26   03:46:59.7    STS-SU  49.98197    77.71661  A    132                     A   UG-S   WR   0.001    20   13 S       21 5.36                                   A   1,3,4,5,6,8,9,r</t>
  </si>
  <si>
    <t xml:space="preserve">  408  1972            368                 S    1972  AUG  28   05:59:56.87   NZ-NS   73.38800    54.84700       A-16        -900        D   UG-T   WR     150  1500 1130 T*    1120 6.49      V 1 MCi                Ch-70 A   1,3,4,5,8,9,r</t>
  </si>
  <si>
    <t xml:space="preserve">  409  1972            368                 SS   1972  AUG  28   05:59:56.9    NZ-NS   73.38800    54.84700       A-16                        UG-T   WR      20   150                                                  Ch-70     1,3,4,9,r</t>
  </si>
  <si>
    <t xml:space="preserve">  410  1972            368                 SS   1972  AUG  28   05:59:56.9    NZ-NS   73.38800    54.84700       A-16                        UG-T   WR     150  1500                                                  Ch-70     1,3,4,9,r</t>
  </si>
  <si>
    <t xml:space="preserve">  411  1972            368                 SS   1972  AUG  28   05:59:56.9    NZ-NS   73.38800    54.84700       A-16                        UG-T   WR     150  1500                                                  Ch-70     1,3,4,9,r</t>
  </si>
  <si>
    <t xml:space="preserve">  412  1972            369                      1972  SEP   2   08:56:59.9    STS-SU  49.95942    77.64089  A    128                     A   UG-S   WR       2        4.3 S        2 5.10                                   A   1,3,4,5,6,9,r</t>
  </si>
  <si>
    <t xml:space="preserve">  413  1972            370 Dnepr-1              1972  SEP   4   07:00:00.0    -RU-M   67.75000    33.10000       ?           -130            UG-T   I      2.1        4.1 S      2.1 4.60    C                              A * 1,3,4,5,9,r</t>
  </si>
  <si>
    <t xml:space="preserve">  414  1972            371 Region-1             1972  SEP  21   09:00:00.3    -RU-O   52.11800    52.06800       R-1         -490            UG-S   I-SS   2.3         10 S      2.3 5.00    C                              A   1,3,4,5,9,r</t>
  </si>
  <si>
    <t xml:space="preserve">  415  1972            372 Region-4             1972  OCT   3   09:00:00.2    -RU     46.85300    44.93800       R-4         -490            UG-S   I-SS   6.6         44 S      6.6 5.60    C                              A   1,3,4,5,9,r</t>
  </si>
  <si>
    <t xml:space="preserve">  416  1972            373                      1972  NOV   2   01:27:00.2    STS-B   49.92697    78.81725  A    1061                    A   UG-S   WR     165        100 S      165 6.16                                   A   1,3,4,5,6,9,r</t>
  </si>
  <si>
    <t xml:space="preserve">  417  1972            374 Region-2             1972  NOV  24   09:00:00.0    -RU-O   51.99000    51.86700       R-2         -680            UG-S   I-SS   2.3        3.3 S      2.3 4.50    C                              A   1,3,4,5,9,r</t>
  </si>
  <si>
    <t xml:space="preserve">  418  1972            375 Region-5             1972  NOV  24   10:00:00.2    -KZ     51.84200    64.21000       R-5         -425            UG-S   I-SS   6.6         17 S      6.6 5.20    C                              A   1,3,4,5,9,r</t>
  </si>
  <si>
    <t xml:space="preserve">  419  1972            376                 S    1972  DEC  10   04:27:00.0    STS-D   49.82611    78.09194  A    3-2                 660 A   UG-T   WR   0.001    20   23 S       58 5.72    C                              A   1,3,4,5,6,8,9,r</t>
  </si>
  <si>
    <t xml:space="preserve">  420  1972            376                 SS   1972  DEC  10   04:27:00      STS-D   49.82806    78.05806  A    140                 646 A   UG-T   WR      20   150                         C                                  1,3,4,6,9,r</t>
  </si>
  <si>
    <t xml:space="preserve">  421  1972            377                      1972  DEC  10   04:27:10.0    STS-B   50.02700    78.99556  A    1204        -378        A   UG-S   PR     140        150        140 5.96   110  V                          A   1,3,4,5,6,9,r</t>
  </si>
  <si>
    <t xml:space="preserve">  422  1972            378                      1972  DEC  28   04:27:00.0    STS-D   49.73611    78.10722  A    25PP                739 A   UG-T   WR   0.001    20 0.39 S          4.60                                   A   1,3,4,5,6,8,9,r</t>
  </si>
  <si>
    <t xml:space="preserve">  423  1973            379                      1973  FEB  16   05:03:00.0    STS-D   49.81583    78.10667  A    113                 768 A   UG-T   WR      20   150   17 S       42 5.60                                   A   1,3,4,5,6,9,r</t>
  </si>
  <si>
    <t xml:space="preserve">  424  1973            380                      1973  APR  19   04:32:59.92   STS-SU  49.98400    77.61400       131                         UG-S   WR   0.001    20   12 S       21 5.36                                   A   1,3,4,5,6,8,9,r</t>
  </si>
  <si>
    <t xml:space="preserve">  425  1973            381                 S    1973  JUL  10   01:27:00.15   STS-D   49.79111    78.01278  A    806                 684 A   UG-T   WR   0.001    20   11 S       20 5.34    C                              A   1,3,4,5,6,8,9,r</t>
  </si>
  <si>
    <t xml:space="preserve">  426  1973            381                 SS   1973  JUL  10   01:27:00.2    STS-D   49.79111    78.01278  A    806                 684 A   UG-T   WR   0.001    20                         C                                  1,3,4,6,9,r</t>
  </si>
  <si>
    <t xml:space="preserve">  427  1973            381                 SS   1973  JUL  10   01:27:00.2    STS-D   49.79111    78.01278  A    806                 684 A   UG-T   SE       0 0.001           0.001         C                                  1,3,4,6,9,r</t>
  </si>
  <si>
    <t xml:space="preserve">  428  1973            382                      1973  JUL  23   01:23:00.16   STS-B   49.96889    78.81750  A    1066        -465        A   UG-S   PR     150  1500  212        212 6.17   300  V                          A   1,3,4,5,6,8,9,r</t>
  </si>
  <si>
    <t xml:space="preserve">  429  1973            383 Meridian-3           1973  AUG  15   02:00:00.0    -KZ     42.77500    67.40800       MN-3        -610            UG-S   I-SS   6.3         21 S      6.3 5.30    C                              A   1,3,4,5,9,r</t>
  </si>
  <si>
    <t xml:space="preserve">  430  1973            384 Meridian-1           1973  AUG  28   03:00:00.0    -KZ     50.52700    68.32300       MN-1        -400            UG-S   I-SS   6.3         17 S      6.3 5.20    C                              A   1,3,4,5,9,r</t>
  </si>
  <si>
    <t xml:space="preserve">  431  1973            385                 S    1973  SEP  12   06:59:54.81   NZ-NS   73.31400    55.05600       V-1        -1500        D   UG-T   WR    1500 10000 4000 T&gt;    3800 6.97      V 15 CTN               KB-11/A   1,3,4,5,8,9,r</t>
  </si>
  <si>
    <t xml:space="preserve">  432  1973            385                 SS   1973  SEP  12   06:59:54.8    NZ-NS   73.31400    55.05600       V-1                         UG-T   WR     150  1500                                                  KB-11/Ch-71,3,4,9,r</t>
  </si>
  <si>
    <t xml:space="preserve">  433  1973            385                 SS   1973  SEP  12   06:59:54.8    NZ-NS   73.31400    55.05600       V-1                         UG-T   WR     150  1500                                                  KB-11/Ch-71,3,4,9,r</t>
  </si>
  <si>
    <t xml:space="preserve">  434  1973            385                 SS   1973  SEP  12   06:59:54.8    NZ-NS   73.31400    55.05600       V-1                         UG-T   WR     150  1500                                                  KB-11/Ch-71,3,4,9,r</t>
  </si>
  <si>
    <t xml:space="preserve">  435  1973            386 Meridian-2           1973  SEP  19   03:00:00.2    -KZ     45.75800    67.82500       MN-2        -400            UG-S   I-SS   6.3         13 S      6.3 5.10    C                              A   1,3,4,5,9,r</t>
  </si>
  <si>
    <t xml:space="preserve">  436  1973            387                      1973  SEP  20                 STS-B   49.96167    78.85556  A    1267                    A   UG-S   WR       0 0.001           0.001         C                                  1,3,4,6,9,r</t>
  </si>
  <si>
    <t xml:space="preserve">  437  1973            388                      1973  SEP  27   07:00:01.12   NZ-SS   70.73100    53.83600       Yu-4        -880        **  UG-S   FS      20   150150/100      180 5.89      V 10 Ci                Ch-70 A   1,3,4,5,8,9,r</t>
  </si>
  <si>
    <t xml:space="preserve">  438  1973            389 Sapfir-2             1973  SEP  30   05:00:00.4    -RU-O   51.65000    54.55000       E-3        -1145            UG-S   I-CV    10         17 S       10 5.20    C                              A   1,3,4,5,9,r</t>
  </si>
  <si>
    <t xml:space="preserve">  439  1973            391                      1973  OCT  26   04:27:00.14   STS-D   49.75222    78.13250  A    205                 575 A   UG-T   WE   0.001    20  6.6 S       15 5.23                                   A   1,3,4,5,6,8,9,r</t>
  </si>
  <si>
    <t xml:space="preserve">  440  1973            390 Kama-2               1973  OCT  26   05:59:59.5    -RU-BK  53.65000    55.40000       ?          -2030            UG-S   I-CV    10         10 S       10 4.80    C                              A * 1,3,4,5,9,r</t>
  </si>
  <si>
    <t xml:space="preserve">  441  1973            392                      1973  OCT  27   07:00:00.61   NZ-SS   70.78000    54.03500       Yu-1       -1900        D   UG-S   WR    1500 10000 4000       4000 6.98    C       TN               KB-11 A   1,3,4,5,8,9,r</t>
  </si>
  <si>
    <t xml:space="preserve">  442  1973            393                      1973  NOV   4   03:57:00.0    STS-B   50.06306    78.93306  A    1069                    A   UG-S   WR   0.001    20                             V                              1,3,4,6,9,r</t>
  </si>
  <si>
    <t xml:space="preserve">  443  1973            394                      1973  DEC  14   07:46:59.67   STS-B   50.04381    78.98569  A    1064                    A   UG-S   WR      20   150   80         80 6.00                                   A   1,3,4,5,6,8,9,r</t>
  </si>
  <si>
    <t xml:space="preserve">  444  1973            395                      1973  DEC  31   04:03:00.0    STS-D   49.73944    78.08639  A    21P         -157    676 A   UG-T   WR   0.001    20  0.5        0.5         C                                  1,3,4,6,9,r</t>
  </si>
  <si>
    <t xml:space="preserve">  445  1974            396                 S    1974  JAN  30   04:57:04.6    STS-D   49.82333    78.04167  A    603                 677 A   UG-T   WE   0.001    20   14 S       24 5.40    C                              A   1,3,4,5,6,9,r</t>
  </si>
  <si>
    <t xml:space="preserve">  446  1974            396                 SS   1974  JAN  30   04:57:04.6    STS-D   49.82333    78.04167  A    603                 677 A   UG-T   WE   0.001    20  4.5 S        6 4.90    C                              A   1,3,4,5,6,9,r</t>
  </si>
  <si>
    <t xml:space="preserve">  447  1974            396                 SS   1974  JAN  30   04:57:04.6    STS-D   49.82333    78.04167  A    603                 677 A   UG-T   WE   0.001    20                         C                                  1,3,4,6,9,r</t>
  </si>
  <si>
    <t xml:space="preserve">  448  1974            397                      1974  FEB  28                 STS-D   49.83167    78.10944  A    110P                618 A   UG-T   SE       0 0.001           0.001         C                                  1,3,4,6,9,r</t>
  </si>
  <si>
    <t xml:space="preserve">  449  1974            398                      1974  APR  16   05:52:59.84   STS-B   50.02444    78.92639  A    1301                    A   UG-S   WR   0.001    20    1          1 4.90        V                          A   1,3,4,5,6,8,9,r</t>
  </si>
  <si>
    <t xml:space="preserve">  450  1974            399                      1974  MAY  16   03:03:00.1    STS-D   49.73972    78.03583  A    176                 652 A   UG-T   WR   0.001    20   10 S       18 5.30    C                              A   1,3,4,5,6,9,r</t>
  </si>
  <si>
    <t xml:space="preserve">  451  1974            400                      1974  MAY  31   03:27:00.02   STS-B   49.96056    78.84417  A    1207        -316        A   UG-S   PR      20   150   71         71 5.90   200  V                          A   1,3,4,5,6,8,9,r</t>
  </si>
  <si>
    <t xml:space="preserve">  452  1974            401                      1974  JUN  25   03:57:00.2    STS-D   49.83056    78.10139  A    3-1PP               630 A   UG-T   WE   0.001    20  1.8 S      3.5 4.70    C                              A   1,3,4,5,6,9,r</t>
  </si>
  <si>
    <t xml:space="preserve">  453  1974            402 Kama-1               1974  JUL   8   06:00:00.0    -RU-BK  53.70000    55.10000       ?          -2130            UG-S   I-CV    10        4.1 S       10 4.60    C                              A * 1,3,4,5,9,r</t>
  </si>
  <si>
    <t xml:space="preserve">  454  1974            403                      1974  JUL  10   02:57:00.0    STS-D   49.77722    78.11250  A    195                 600 A   UG-T   WR   0.001    20  8.4 S       18 5.30    C                              A   1,3,4,5,6,9,r</t>
  </si>
  <si>
    <t xml:space="preserve">  455  1974            404                      1974  JUL  29   03:28:00.0    STS-B   49.93750    78.93583  A    1050                    A   UG-S   WR   0.001    20                                                            1,3,4,6,9,r</t>
  </si>
  <si>
    <t xml:space="preserve">  456  1974            405 Gorizont-2           1974  AUG  14   15:00:00.2    -RU-T   68.90300    75.82300       G-2         -550            UG-S   I-SS   7.6         27 S      7.6 5.40    C                              A   1,3,4,5,9,r</t>
  </si>
  <si>
    <t xml:space="preserve">  457  1974            407                 S    1974  AUG  29   09:59:56.2    NZ-NS   73.39700    54.90500       A-11       -1000        DMX UG-T   WR     150  1500  570 S&gt;    1200 6.58      V 4.9 kCi              KB-11/A   1,3,4,5,9,f,r</t>
  </si>
  <si>
    <t xml:space="preserve">  458  1974            407                 SS   1974  AUG  29   09:59:56.2    NZ-NS   73.39700    54.90500       A-11                        UG-T   WR     150  1500                                                  KB-11/Ch-71,3,4,9,r</t>
  </si>
  <si>
    <t xml:space="preserve">  459  1974            407                 SS   1974  AUG  29   09:59:56.2    NZ-NS   73.39700    54.90500       A-11                        UG-T   WR      20   150                                                  KB-11/Ch-71,3,4,9,r</t>
  </si>
  <si>
    <t xml:space="preserve">  460  1974            407                 SS   1974  AUG  29   09:59:56.2    NZ-NS   73.39700    54.90500       A-11                        UG-T   WR   0.001    20                                                  KB-11/Ch-71,3,4,9,r</t>
  </si>
  <si>
    <t xml:space="preserve">  461  1974            407                 SS   1974  AUG  29   09:59:56.2    NZ-NS   73.39700    54.90500       A-11                        UG-T   WR     150  1500                                                  KB-11/Ch-71,3,4,9,r</t>
  </si>
  <si>
    <t xml:space="preserve">  462  1974            406 Gorizont-1           1974  AUG  29   15:00:00.4    -RU     67.08500    62.62500       G-1         -590            UG-S   I-SS   7.6         10 S      7.6 5.00    C                              A   1,3,4,5,9,r</t>
  </si>
  <si>
    <t xml:space="preserve">  463  1974            408                      1974  SEP  13   03:03:00.0    STS-D   49.76972    78.05528  A    179                 690 A   UG-T   WE   0.001    20  8.6 S       14 5.20    C                              A   1,3,4,5,6,9,r</t>
  </si>
  <si>
    <t xml:space="preserve">  464  1974            409 Kristall             1974  OCT   2   01:00:01.1    -RU     66.10000   112.65000       ?            -98    305 *   UG-S   I-EM   1.7                   1.7 4.60    60                               * 1,3,4,9,r</t>
  </si>
  <si>
    <t xml:space="preserve">  465  1974            410 Argon-3              1974  OCT  16   06:33:00.14   STS-B   49.98750    78.89417  A    1005                    A   UG-S   WE   0.001    20   19         19 5.50    C                              A   1,3,4,5,6,8,9,r</t>
  </si>
  <si>
    <t xml:space="preserve">  466  1974            411                      1974  NOV   2   05:00:00.0    NZ-SS   70.81000    53.91000       Yu-5N      -1500        D   UG-S   WR    1500 10000 2000       2300 6.81    C       TN               Ch-70 A   1,3,4,5,8,9,r</t>
  </si>
  <si>
    <t xml:space="preserve">  467  1974            412                      1974  NOV  28   05:57:00.0    STS-SU  49.95000    77.70000  *    215                         UG-S   WR   0.001    20            0.01 2.70        V                              1,3,4,6,9,r</t>
  </si>
  <si>
    <t xml:space="preserve">  468  1974            413 Lazurit              1974  DEC   7   05:59:59.0    STS-M   49.91600    77.60500       R-1          -75            UG-S   I-EM   1.7        1.8 S      1.7 4.70                                   A * 1,3,4,5,6,9,r</t>
  </si>
  <si>
    <t xml:space="preserve">  469  1974            414                      1974  DEC  16   06:23:00.14   STS-D   49.76778    78.08167  A    709P                629 A   UG-T   WR   0.001    20  5.7 S      6.7 4.94                                   A   1,3,4,5,6,8,9,r</t>
  </si>
  <si>
    <t xml:space="preserve">  470  1974            415                      1974  DEC  16   06:41:00.34   STS-D   49.83306    78.02667  A    148/5       -126    600 A   UG-T   I      3.8        3.6 S      3.8 4.89    C                              A   1,3,4,5,6,8,9,r</t>
  </si>
  <si>
    <t xml:space="preserve">  471  1974            416                      1974  DEC  27   05:46:59.49   STS-B   49.96583    79.00333  A    1058                    A   UG-S   WR      20   150   36         36 5.50    C                              A   1,3,4,5,6,8,9,r</t>
  </si>
  <si>
    <t xml:space="preserve">  472  1975            417                 S    1975  FEB  20   05:33:00.0    STS-D   49.77750    78.01556  A    163                 749 A   UG-T   WE   0.001    20                         C                                  1,3,4,6,9,r</t>
  </si>
  <si>
    <t xml:space="preserve">  473  1975            417                 SS   1975  FEB  20   05:33:00.0    STS-D   49.77750    78.01556  A    163                 749 A   UG-T   WE   0.001    20                         C                                  1,3,4,6,9,r</t>
  </si>
  <si>
    <t xml:space="preserve">  474  1975            417                 SS   1975  FEB  20   05:33:00.0    STS-D   49.77750    78.01556  A    163                 749 A   UG-T   WE   0.001    20                         C                                  1,3,4,6,9,r</t>
  </si>
  <si>
    <t xml:space="preserve">  475  1975            418                      1975  FEB  20   05:33         STS-D   49.79889    78.00139  ?A   156                 665 A   UG-T   WE   0.001    20   26 S       55 5.70    C                              A   1,3,4,5,6,9,r</t>
  </si>
  <si>
    <t xml:space="preserve">  476  1975            419                      1975  MAR  11   05:43:00.1    STS-D   49.75472    78.10750  A    101                 650 A   UG-T   WR   0.001    20   14 S       24 5.40    C                              A   1,3,4,5,6,9,r</t>
  </si>
  <si>
    <t xml:space="preserve">  477  1975            420                      1975  APR  25   05:00:00.0    -KZ-BA  47.90900    47.91200       A-II-2      -600            UG-CS  I     0.35        2.6 S     0.35 4.70    C                              A * 1,3,4,5,9,r</t>
  </si>
  <si>
    <t xml:space="preserve">  478  1975            421                      1975  APR  27   05:36:59.78   STS-B   49.93750    78.90361  A    1205                    A   UG-S   WR      20   150   29         29 5.60    C                              A   1,3,4,5,6,8,9,r</t>
  </si>
  <si>
    <t xml:space="preserve">  479  1975            422                      1975  JUN   8   03:27:00.0    STS-D   49.75167    78.00583  A    165                 722 A   UG-T   PR   0.001    20   18 S       32 5.50    C                              A   1,3,4,5,6,9,r</t>
  </si>
  <si>
    <t xml:space="preserve">  480  1975            423                      1975  JUN  30   03:27:00.25   STS-B   49.98556    78.89694  A    A                       A   UG-S   WR   0.001    20    2          8 5.00                                   A   1,3,4,5,6,8,9,r</t>
  </si>
  <si>
    <t xml:space="preserve">  481  1975            424                 S    1975  JUL  15   02:57:00.0    STS-D   49.79139    78.09444  A    133                 686 A   UG-T   WR   0.001    20                         C                                  1,3,4,6,9,r</t>
  </si>
  <si>
    <t xml:space="preserve">  482  1975            424                 SS   1975  JUL  15   02:57:00.0    STS-D   49.79139    78.09444  A    133                 686 A   UG-T   WR   0.001    20                         C                                  1,3,4,6,9,r</t>
  </si>
  <si>
    <t xml:space="preserve">  483  1975            425                 S    1975  AUG   7   03:57:00.1    STS-D   49.80194    78.13056  A    122                 711 A   UG-T   WR   0.001    20  8.2 S       14 5.20    C                              A   1,3,4,5,6,9,r</t>
  </si>
  <si>
    <t xml:space="preserve">  484  1975            425                 SS   1975  AUG   7   03:57:00      STS-D   49.80139    78.12833  A    123                 752 A   UG-T   WR   0.001    20                         C                                  1,3,4,6,9,r</t>
  </si>
  <si>
    <t xml:space="preserve">  485  1975            426 Gorizont-4           1975  AUG  12   15:00:00.6    -RU     70.76300   126.95300       G-4         -500            UG-S   I-SS   7.6                   7.6 5.10    C                                  1,3,4,9,r</t>
  </si>
  <si>
    <t xml:space="preserve">  486  1975            427                 S    1975  AUG  23   08:59:58.25   NZ-NS   73.33400    54.68200       A-10        -700        DMX UG-T   WE     150  1500  460 S&gt;    1100 6.55                             KB-11 A   1,3,4,5,9,f,r</t>
  </si>
  <si>
    <t xml:space="preserve">  487  1975            427                 SS   1975  AUG  23   08:59:58.3    NZ-NS   73.33400    54.68200       A-10                        UG-T   WE   0.001    20                                                  KB-11     1,3,4,9,r</t>
  </si>
  <si>
    <t xml:space="preserve">  488  1975            427                 SS   1975  AUG  23   08:59:58.3    NZ-NS   73.33400    54.68200       A-10                        UG-T   WE     150  1500                                                  KB-11     1,3,4,9,r</t>
  </si>
  <si>
    <t xml:space="preserve">  489  1975            427                 SS   1975  AUG  23   08:59:58.3    NZ-NS   73.33400    54.68200       A-10                        UG-T   WE   0.001    20                                                  KB-11     1,3,4,9,r</t>
  </si>
  <si>
    <t xml:space="preserve">  490  1975            427                 SS   1975  AUG  23   08:59:58.3    NZ-NS   73.33400    54.68200       A-10                        UG-T   WR      20   150                                                  KB-11     1,3,4,9,r</t>
  </si>
  <si>
    <t xml:space="preserve">  491  1975            427                 SS   1975  AUG  23   08:59:58.3    NZ-NS   73.33400    54.68200       A-10                        UG-T   WR     150  1500                                                  KB-11     1,3,4,9,r</t>
  </si>
  <si>
    <t xml:space="preserve">  492  1975            427                 SS   1975  AUG  23   08:59:58.3    NZ-NS   73.33400    54.68200       A-10                        UG-T   WR     150  1500                                                  KB-11     1,3,4,9,r</t>
  </si>
  <si>
    <t xml:space="preserve">  493  1975            427                 SS   1975  AUG  23   08:59:58.3    NZ-NS   73.33400    54.68200       A-10                        UG-T   WR      20   150                                                  KB-11     1,3,4,9,r</t>
  </si>
  <si>
    <t xml:space="preserve">  494  1975            428 Gorizont-3           1975  SEP  29   11:00:00.4    -RU-K   69.57800    90.33700       G-3         -830            UG-S   I-SS   7.6        6.6 S      7.6 4.80    C                              A   1,3,4,5,9,r</t>
  </si>
  <si>
    <t xml:space="preserve">  495  1975            429                      1975  OCT   5   04:27:00.0    STS-D   49.78306    78.08667  A    192                 635 A   UG-T   WR   0.001    20 0.19 S      0.2                                        A   1,3,4,5,6,9,r</t>
  </si>
  <si>
    <t xml:space="preserve">  496  1975            430                 S    1975  OCT  18   09:00         NZ-SS   70.81600    53.74400       Yu-6N      -1100        D   UG-S   WR     150  1500  500 S&gt;     600             V                    Ch-70 A   1,3,4,5,9,f,r</t>
  </si>
  <si>
    <t xml:space="preserve">  497  1975            430                 SS   1975  OCT  18   09:00         NZ-SS   70.81600    53.74400       Yu-6N                       UG-S   WR     150  1500  500 S&gt;     600                                  Ch-70 A   1,3,4,5,9,f,r</t>
  </si>
  <si>
    <t xml:space="preserve">  498  1975            431                      1975  OCT  18   08:59:59.4    NZ-SS   70.81600    53.75300       Yu-7                        UG-S   WR     150  1500  500 S&gt;     600 6.75    C                        Ch-70 A   1,3,4,5,8,9,r</t>
  </si>
  <si>
    <t xml:space="preserve">  499  1975            432                 S    1975  OCT  21   11:59:58.03   NZ-NS   73.30700    55.01000       A-12        -700        DMX UG-T   WR     150  1500  500 S&gt;    1300 6.60      V 300 kCi              KB-11/A   1,3,4,5,8,9,f,r</t>
  </si>
  <si>
    <t xml:space="preserve">  500  1975            432                 SS   1975  OCT  21   11:59:58.0    NZ-NS   73.30700    55.01000       A-12                        UG-T   WR     150  1500                                                  KB-11/Ch-71,3,4,9,r</t>
  </si>
  <si>
    <t xml:space="preserve">  501  1975            432                 SS   1975  OCT  21   11:59:58.0    NZ-NS   73.30700    55.01000       A-12                        UG-T   WR      20   150                                                  KB-11/Ch-71,3,4,9,r</t>
  </si>
  <si>
    <t xml:space="preserve">  502  1975            432                 SS   1975  OCT  21   11:59:58.0    NZ-NS   73.30700    55.01000       A-12                        UG-T   WR     150  1500                                                  KB-11/Ch-71,3,4,9,r</t>
  </si>
  <si>
    <t xml:space="preserve">  503  1975            432                 SS   1975  OCT  21   11:59:58.0    NZ-NS   73.30700    55.01000       A-12                        UG-T   WR     150  1500                                                  KB-11/Ch-71,3,4,9,r</t>
  </si>
  <si>
    <t xml:space="preserve">  504  1975            433                      1975  OCT  29   04:46:59.89   STS-B   49.95389    78.87389  A    1206                    A   UG-S   WR      20   150   36         36 5.61                                   A   1,3,4,5,6,8,9,r</t>
  </si>
  <si>
    <t xml:space="preserve">  505  1975            434                      1975  DEC  13   04:56:59.99   STS-D   49.81333    78.10861  A    604                 770 A   UG-T   WR   0.001    20    6 S        8 5.00    C                              A   1,3,4,5,6,8,9,r</t>
  </si>
  <si>
    <t xml:space="preserve">  506  1975            435                      1975  DEC  25   05:16:59.67   STS-B   50.04389    78.82000  A    1067                    A   UG-S   WR      20   150   59         59 5.69    C                              A   1,3,4,5,6,8,9,r</t>
  </si>
  <si>
    <t xml:space="preserve">  507  1976            436                      1976  JAN  15   04:46:59.97   STS-D   49.81000    78.17139  A    115                 602 A   UG-T   WR   0.001    20   10 S       13 5.18    C                              A   1,3,4,5,6,8,9,r</t>
  </si>
  <si>
    <t xml:space="preserve">  508  1976            437                      1976  MAR  17   02:57:00.0    STS-D   49.75556    78.09917  A    608P                642 A   UG-T   WR   0.001    20                             V                              1,3,4,6,9,r</t>
  </si>
  <si>
    <t xml:space="preserve">  509  1976            438                      1976  MAR  29   07:00:00.2    -KZ-BA  47.89700    48.13300       A-III-2     -990            UG-CS  I       10                    10 4.30    C                                * 1,3,4,9,r</t>
  </si>
  <si>
    <t xml:space="preserve">  510  1976            439                      1976  APR  10   05:03:00.0    STS-D   49.75500    78.04750  A    609P        -130    715 A   UG-T   WR   0.001    20  0.1        0.1         C   V                            * 1,3,4,6,9,r</t>
  </si>
  <si>
    <t xml:space="preserve">  511  1976            441                      1976  APR  21   04:58:00.16   STS-D   49.75472    78.10750  A    101P                650 A   UG-T   WR   0.001    20  7.3 S        7 4.94    C                              A   1,3,4,5,6,8,9,r</t>
  </si>
  <si>
    <t xml:space="preserve">  512  1976            440                      1976  APR  21   05:02:59.70   STS-B   49.90056    78.83083  A    1201                    A   UG-S   WR   0.001    20    7          7 5.12    C                              A   1,3,4,5,6,8,9,r</t>
  </si>
  <si>
    <t xml:space="preserve">  513  1976            442                      1976  MAY  19   02:57:00.2    STS-D   49.77750    78.01556  A    163P                749 A   UG-T   WR   0.001    20  3.7 S      3.7 4.72    C                              A   1,3,4,5,6,8,9,r</t>
  </si>
  <si>
    <t xml:space="preserve">  514  1976            443                      1976  JUN   9   03:02:59.79   STS-B   49.99361    79.02444  A    1075                    A   UG-S   WR   0.001    20   10         10 5.07    C                              A   1,3,4,5,6,8,9,r</t>
  </si>
  <si>
    <t xml:space="preserve">  515  1976            444                      1976  JUL   4   02:56:59.99   STS-B   49.90417    78.89944  A    1062                    A   UG-S   WR      20   150   65         65 5.85    C                              A   1,3,4,5,6,8,9,r</t>
  </si>
  <si>
    <t xml:space="preserve">  516  1976            445                      1976  JUL  23   02:33:00.19   STS-D   49.74333    78.05167  A    185                 394 A   UG-T   WR   0.001    20  6.3 S        7 4.96    C                              A   1,3,4,5,6,8,9,r</t>
  </si>
  <si>
    <t xml:space="preserve">  517  1976            446                      1976  JUL  29   05:00:00.5    -KZ-BA  47.87000    48.15000       A-IV       -1000            UG-S   I-CV    58         45 S       58 5.90    C                              A   1,3,4,5,9,r</t>
  </si>
  <si>
    <t xml:space="preserve">  518  1976            447                      1976  AUG   4   02:57:00.0    STS-SU? 49.87000    77.70000       133                         UG-S   WR   0.001    20 0.06 S      0.9 4.20                                   A   1,3,4,5,6,8,9,r</t>
  </si>
  <si>
    <t xml:space="preserve">  519  1976            448                      1976  AUG  28   02:57:00.04   STS-B   49.97500    78.92639  A    1202                    A   UG-S   WR      20   150   53         53 5.74    C                              A   1,3,4,5,6,8,9,r</t>
  </si>
  <si>
    <t xml:space="preserve">  520  1976            449                 S    1976  SEP  29   02:59:57.7    NZ-NS   73.36000    54.87100       A-14        -400        D   UG-T   WR      20   150   70 S 44   130 5.83      V 10 Ci                KB-11 A   1,3,4,5,8,9,r</t>
  </si>
  <si>
    <t xml:space="preserve">  521  1976            449                 SS   1976  SEP  29   02:59:57.7    NZ-NS   73.36000    54.87100       A-14                        UG-T   WR      20   150                                                  KB-11     1,3,4,9,r</t>
  </si>
  <si>
    <t xml:space="preserve">  522  1976            450                 S    1976  OCT  20   07:59:58.07   NZ-NS   73.39800    54.81200       A-15        -300        DMX UG-T   WR   0.001    20   13 S       13 5.10    C                        KB-11 A   1,3,4,5,8,9,r</t>
  </si>
  <si>
    <t xml:space="preserve">  523  1976            450                 SS   1976  OCT  20   07:59:58.1    NZ-NS   73.39800    54.81200       A-15                        UG-T   WR   0.001    20                         C                        KB-11     1,3,4,9,r</t>
  </si>
  <si>
    <t xml:space="preserve">  524  1976            450                 SS   1976  OCT  20   07:59:58.1    NZ-NS   73.39800    54.81200       A-15                        UG-T   FS   0.001    20                         C                        KB-11     1,3,4,9,r</t>
  </si>
  <si>
    <t xml:space="preserve">  525  1976            450                 SS   1976  OCT  20   07:59:58.1    NZ-NS   73.39800    54.81200       A-15                        UG-T   SE       0 0.001           0.001         C                        KB-11     1,3,4,9,r</t>
  </si>
  <si>
    <t xml:space="preserve">  526  1976            451                      1976  OCT  30   04:57:00.21   STS-D   49.83139    78.05722  A    143                 625 A   UG-T   WE   0.001    20  4.5 S      2.8 4.62    C                              A   1,3,4,5,6,8,9,r</t>
  </si>
  <si>
    <t xml:space="preserve">  527  1976            452 Oka                  1976  NOV   5   04:00:00.0    -RU-YK  61.45800   112.86000       42         -1525            UG-S   I-OS    15         21 S       15 5.30    C                              A   1,3,4,5,9,r</t>
  </si>
  <si>
    <t xml:space="preserve">  528  1976            453                      1976  NOV  23   05:02:59.84   STS-B   50.01306    78.94333  A    1207bis                 A   UG-S   WR      20   150   74         74 5.79    C                              A   1,3,4,5,6,8,9,r</t>
  </si>
  <si>
    <t xml:space="preserve">  529  1976            454                 S    1976  DEC   7   04:56:59.98   STS-B   49.94389    78.83917  A    1304                    A   UG-S   WR      20   150   54 T       54 5.80                                   A   1,3,4,5,6,9,r</t>
  </si>
  <si>
    <t xml:space="preserve">  530  1976            454                 SS   1976  DEC   7   04:57:00.0    STS-B   49.94389    78.83917  A    1304                    A   UG-S   WR   0.001    20                                                            1,3,4,6,9,r</t>
  </si>
  <si>
    <t xml:space="preserve">  531  1976            455                      1976  DEC   7   04:57         STS-B   49.89917    78.78639  ?A   1209                    A   UG-S   WR   0.001    20              95 5.90                                       1,3,4,6,9,r</t>
  </si>
  <si>
    <t xml:space="preserve">  532  1976            456                 S    1976  DEC  30   03:57:00.31   STS-D   49.78028    78.03667  A    706P                689 A   UG-T   WR   0.001    20  7.8 S       10 5.09    C                              A   1,3,4,5,6,8,9,r</t>
  </si>
  <si>
    <t xml:space="preserve">  533  1976            456                 SS   1976  DEC  30   03:57:00.3    STS-D   49.78028    78.03667  A    706P                689 A   UG-T   WR   0.001    20                         C                                  1,3,4,6,9,r</t>
  </si>
  <si>
    <t xml:space="preserve">  534  1977            458                      1977  MAR  29   03:56:58      STS-D?  49.97000    78.08600  S    130                         UG-S   WR      20   150   14 S       24 5.40                                   A   1,3,4,5,6,9,r</t>
  </si>
  <si>
    <t xml:space="preserve">  535  1977            457                 S    1977  MAR  29   03:56:59.95   STS-D   49.77639    78.01750  A    707                 735 A   UG-T   WR   0.001    20              25 5.41    C                                  1,3,4,6,8,9,10,</t>
  </si>
  <si>
    <t xml:space="preserve">  536  1977            457                 SS   1977  MAR  29   03:57:00.0    STS-D   49.77639    78.01750  A    707                 735 A   UG-T   WR   0.001    20                         C                                  1,3,4,6,9,r</t>
  </si>
  <si>
    <t xml:space="preserve">  537  1977            457                 SS   1977  MAR  29   03:57:00.0    STS-D   49.77639    78.01750  A    707                 735 A   UG-T   SE       0 0.001           0.001         C                                  1,3,4,6,9,r</t>
  </si>
  <si>
    <t xml:space="preserve">  538  1977            459                      1977  APR  25   04:07:00.16   STS-D   49.81333    78.10861  A    604P                770 A   UG-T   WR   0.001    20  6.6 S       10 5.07    C                              A   1,3,4,5,6,8,9,r</t>
  </si>
  <si>
    <t xml:space="preserve">  539  1977            460                      1977  MAY  29   02:57:00.13   STS-B   49.94639    78.77167  A    1400                    A   UG-S   WR      20   150   44         44 5.75                                   A   1,3,4,5,6,8,9,r</t>
  </si>
  <si>
    <t xml:space="preserve">  540  1977            461                      1977  JUN  29   03:07:00.24   STS-B   49.99944    78.86667  A    1080                    A   UG-S   WR   0.001    20    9          9 5.20                                   A   1,3,4,5,6,8,9,r</t>
  </si>
  <si>
    <t xml:space="preserve">  541  1977            462 Meteorit-2           1977  JUL  26   17:00:00.2    -RU-K   69.57500    90.37500       M2          -880            UG-S   I-SS    15         10 S       15 5.00    C                              A   1,3,4,5,9,r</t>
  </si>
  <si>
    <t xml:space="preserve">  542  1977            463                 S    1977  JUL  30   01:57:00.11   STS-D   49.75056    78.04917  A    175                 682 A   UG-T   WR   0.001    20  7.1 S       11 5.13    C                              A   1,3,4,5,6,8,9,r</t>
  </si>
  <si>
    <t xml:space="preserve">  543  1977            463                 SS   1977  JUL  30   01:57:00.1    STS-D   49.75056    78.04917  A    175                 682 A   UG-T   WR   0.001    20                         C                                  1,3,4,6,9,r</t>
  </si>
  <si>
    <t xml:space="preserve">  544  1977            464 Meteorit-5           1977  AUG  10   22:00:00.1    -RU     50.95500   110.98300       M5          -490            UG-S   I-SS   8.5         10 S      8.5 5.00    C                              A   1,3,4,5,9,r</t>
  </si>
  <si>
    <t xml:space="preserve">  545  1977            465                      1977  AUG  17   04:26:59.97   STS-D   49.83083    78.11389  A    111                 640 A   UG-T   WR   0.001    20  5.6 S        8 5.01    C                              A   1,3,4,5,6,8,9,r</t>
  </si>
  <si>
    <t xml:space="preserve">  546  1977            466 Meteorit-3           1977  AUG  20   22:00:00.8    -RU-K   64.10800    99.55800       M3          -600            UG-S   I-SS   8.5         10 S      8.5 5.00    C                              A   1,3,4,5,9,r</t>
  </si>
  <si>
    <t xml:space="preserve">  547  1977            467                 S    1977  SEP   1   02:59:57.97   NZ-NS   73.33900    54.61900       A-17        -600        DMX UG-T   WR   0.001    20   55 S      120 5.71    C                        KB-11/A   1,3,4,5,8,9,r</t>
  </si>
  <si>
    <t xml:space="preserve">  548  1977            467                 SS   1977  SEP   1   02:59:58.0    NZ-NS   73.33900    54.61900       A-17                        UG-T   WR   0.001    20                         C                        KB-11/Ch-71,3,4,9,r</t>
  </si>
  <si>
    <t xml:space="preserve">  549  1977            467                 SS   1977  SEP   1   02:59:58.0    NZ-NS   73.33900    54.61900       A-17                        UG-T   WR   0.001    20                         C                        KB-11/Ch-71,3,4,9,r</t>
  </si>
  <si>
    <t xml:space="preserve">  550  1977            467                 SS   1977  SEP   1   02:59:58.0    NZ-NS   73.33900    54.61900       A-17                        UG-T   WR      20   150      **70-130?          C                        KB-11/Ch-71,3,4,9,r</t>
  </si>
  <si>
    <t xml:space="preserve">  551  1977            468                 S    1977  SEP   5   03:02:59.96   STS-B   50.05556    78.91417  A    1079                    A   UG-S   WR      20   150   78 T       78 5.73                                   A   1,3,4,5,6,7,8,9</t>
  </si>
  <si>
    <t xml:space="preserve">  552  1977            468                 SS   1977  SEP   5   03:03:00.0    STS-B   50.05556    78.91417  A    1079                    A   UG-S   FS   0.001    20                                                            1,3,4,7,9,r</t>
  </si>
  <si>
    <t xml:space="preserve">  553  1977            469 Meteorit-4           1977  SEP  10   16:00:00.2    -RU     57.25100   106.55100       M4          -540            UG-S   I      7.6        6.6 S      7.6 4.80    C                              A   1,3,4,5,9,r</t>
  </si>
  <si>
    <t xml:space="preserve">  554  1977            470 Galit                1977  SEP  30   06:59:58.4    -KZ-BA  47.89700    48.16100       A-V        -1500            UG-S   I       10        5.4 S       10 5.00    C                              A   1,3,4,5,9,r</t>
  </si>
  <si>
    <t xml:space="preserve">  555  1977            471                      1977  OCT   9   10:59:58.12   NZ-NS   73.40900    54.92700       A-7P        -160        D   UG-T   WR   0.001    20  4.1 S        5 4.60      V 3 kCi                KB-11 A   1,3,4,5,8,9,r</t>
  </si>
  <si>
    <t xml:space="preserve">  556  1977            472                      1977  OCT  14   06:59:59.1    -KZ-BA  47.90900    47.91200       A-II-3      -600            UG-CS  I      0.1                   0.1         C                                * 1,3,4,9,r</t>
  </si>
  <si>
    <t xml:space="preserve">  557  1977            473                 S    1977  OCT  29   03:06:59.97   STS-D   49.83417    78.08028  A    136                 638 A   UG-T   WR   0.001    20   23 S       42 5.60    C                              A   1,3,4,5,6,8,9,r</t>
  </si>
  <si>
    <t xml:space="preserve">  558  1977            473                 SS   1977  OCT  29   03:07:00.0    STS-D   49.83417    78.08028  A    136                 638 A   UG-T   FS   0.001    20                         C                                  1,3,4,6,9,r</t>
  </si>
  <si>
    <t xml:space="preserve">  559  1977            474                      1977  OCT  29   03:07:04.92   STS-B   50.05222    78.98028  A    1214                    A   UG-S   WR      20   150   50         50 5.56                                   A   1,3,4,5,6,8,9,r</t>
  </si>
  <si>
    <t xml:space="preserve">  560  1977            475                      1977  OCT  30   06:59:59.1    -KZ-BA  47.90900    47.91200       A-II-4      -600            UG-CS  I     0.01        0.1 **     0.1         C                                * 1,3,4,9,r</t>
  </si>
  <si>
    <t xml:space="preserve">  561  1977            476                      1977  NOV  12   05:11:00.0    STS-B   50.05222    78.86444  A    1073                    A   UG-S   WR   0.001    20                         C                                  1,3,4,6,9,r</t>
  </si>
  <si>
    <t xml:space="preserve">  562  1977            477                      1977  NOV  27   03:57:00.0    STS-D   49.75444    78.05028  A    18P                 537 A   UG-T   WR   0.001    20                                                            1,3,4,6,9,r</t>
  </si>
  <si>
    <t xml:space="preserve">  563  1977            478                 S    1977  NOV  30   04:06:59.94   STS-B   49.96722    78.87444  A    Glubokaya               A   UG-S   WR      20   150   70         70 5.89                                   A   1,3,4,5,6,7,8,9</t>
  </si>
  <si>
    <t xml:space="preserve">  564  1977            478                 SS   1977  NOV  30   04:06:59.9    STS-B   49.96722    78.87444  A    Glubokaya               A   UG-S   WR   0.001    20                                                            1,3,4,6,7,9,r</t>
  </si>
  <si>
    <t xml:space="preserve">  565  1977            479                      1977  DEC  26   04:03         STS-D   49.81083    78.05417  ?A   803                 722 A   UG-T   WR   0.001    20                         C                                  1,3,4,6,9,r</t>
  </si>
  <si>
    <t xml:space="preserve">  566  1977            480                 S    1977  DEC  26   04:03:00.24   STS-D   49.80139    78.12833  A    123P                752 A   UG-T   WR   0.001    20  4.3 S        6 4.91    C                              A   1,3,4,5,6,8,9,r</t>
  </si>
  <si>
    <t xml:space="preserve">  567  1977            480                 SS   1977  DEC  26   04:03:00      STS-D   49.80194    78.13056  A    122P                711 A   UG-T   WR       0 0.001           0.001         C                                  1,3,4,6,9,r</t>
  </si>
  <si>
    <t xml:space="preserve">  568  1977            480                 SS   1977  DEC  26   04:03:00      STS-D   49.80194    78.13056  A    122P                711 A   UG-T   WR   0.001    20                         C                                  1,3,4,6,9,r</t>
  </si>
  <si>
    <t xml:space="preserve">  569  1977            480                 SS   1977  DEC  26   04:03:00      STS-D   49.80194    78.13056  A    122P                711 A   UG-T   WR   0.001    20                         C                                  1,3,4,6,9,r</t>
  </si>
  <si>
    <t xml:space="preserve">  570  1978            481                      1978  MAR  19   03:46:59.82   STS-SU  49.94500    77.70400       2691                        UG-S   WR   0.001    20  9.4 S       13 5.19    C                              A   1,3,4,5,6,8,9,r</t>
  </si>
  <si>
    <t xml:space="preserve">  571  1978            482                 S    1978  MAR  26   03:56:59.96   STS-D   49.76194    77.98250  A    701         -260    704 A   UG-T   WR   0.001    20   30 T       30 5.69    C                              A   1,3,4,5,6,8,9,r</t>
  </si>
  <si>
    <t xml:space="preserve">  572  1978            482                 SS   1978  MAR  26   03:57:00.0    STS-D   49.76194    77.98250  A    701                 704 A   UG-T   WR   0.001    20                         C                                  1,3,4,6,9,r</t>
  </si>
  <si>
    <t xml:space="preserve">  573  1978            483                 S    1978  APR  22   03:07:00.01   STS-D   49.75167    78.13167  A    204                 579 A   UG-T   WR   0.001    20   11 S       20 5.35    C                              A   1,3,4,5,6,8,9,r</t>
  </si>
  <si>
    <t xml:space="preserve">  574  1978            483                 SS   1978  APR  22   03:07:00.0    STS-D   49.75167    78.13167  A    204                 579 A   UG-T   WR   0.001    20                         C                                  1,3,4,6,9,r</t>
  </si>
  <si>
    <t xml:space="preserve">  575  1978            483                 SS   1978  APR  22   03:07:00.0    STS-D   49.75167    78.13167  A    204                 579 A   UG-T   WR   0.001    20                         C                                  1,3,4,6,9,r</t>
  </si>
  <si>
    <t xml:space="preserve">  576  1978            484                      1978  MAY  24   03:07:00      STS-D   49.74333    78.05167  A    185P                394 A   UG-T   SE       0 0.001           0.001         C                                  1,3,4,6,9,r</t>
  </si>
  <si>
    <t xml:space="preserve">  577  1978            485                      1978  MAY  29   04:56:59.85   STS-D   49.79139    78.09444  A    133P                686 A   UG-T   WE   0.001    20  2.6 S        3 4.68    C                              A   1,3,4,5,6,8,9,r</t>
  </si>
  <si>
    <t xml:space="preserve">  578  1978            486                      1978  JUN   2                 STS-D   49.74333    78.05167  A    185PP               394 A   UG-T   SE       0 0.001           0.001         C                                  1,3,4,6,9,r</t>
  </si>
  <si>
    <t xml:space="preserve">  579  1978            487                      1978  JUN  11   02:57:00.14   STS-B   49.91333    78.80194  A    1010                    A   UG-S   WR      20   150   58         58 5.83                                   A * 1,3,4,5,6,7,8,9</t>
  </si>
  <si>
    <t xml:space="preserve">  580  1978            488                      1978  JUL   5   02:47:00.05   STS-B   49.90000    78.86667  A    1077                    A   UG-S   WR      20   150   57         87 5.77                                   A * 1,3,4,5,6,7,8,9</t>
  </si>
  <si>
    <t xml:space="preserve">  581  1978            489                 S    1978  JUL  28   02:46:59.89   STS-D   49.75500    78.14500  A    104                 623 A   UG-T   WR      20   150   27 S       60 5.75                                   A   1,3,4,5,6,8,9,r</t>
  </si>
  <si>
    <t xml:space="preserve">  582  1978            489                 SS   1978  JUL  28   02:46:59.9    STS-D   49.75500    78.14500  A    104                 623 A   UG-T   WR   0.001    20                                                            1,3,4,6,9,r</t>
  </si>
  <si>
    <t xml:space="preserve">  583  1978            489                 SS   1978  JUL  28   02:46:59.9    STS-D   49.75500    78.14500  A    104                 623 A   UG-T   WR   0.001    20                                                            1,3,4,6,9,r</t>
  </si>
  <si>
    <t xml:space="preserve">  584  1978            489                 SS   1978  JUL  28   02:46:59.9    STS-D   49.75500    78.14500  A    104                 623 A   UG-T   WR   0.001    20                                                            1,3,4,6,9,r</t>
  </si>
  <si>
    <t xml:space="preserve">  585  1978            489                 SS   1978  JUL  28   02:46:59.9    STS-D   49.75500    78.14500  A    104                 623 A   UG-T   WR   0.001    20                                                            1,3,4,6,9,r</t>
  </si>
  <si>
    <t xml:space="preserve">  586  1978            490 Kraton-4             1978  AUG   9   18:00:00.8    -RU     63.67800   125.52200       KR-4        -560            UG-S   I-SS    22         44 S       22 5.60    C                              A   1,3,4,5,9,r</t>
  </si>
  <si>
    <t xml:space="preserve">  587  1978            491                 S    1978  AUG  10   07:59:57.93   NZ-NS   73.29100    54.88300       A-18                        UG-T   WR   0.001    20   89 S      180 6.04                             KB-11 A   1,3,4,5,8,9,r</t>
  </si>
  <si>
    <t xml:space="preserve">  588  1978            491                 SS   1978  AUG  10   07:59:57.9    NZ-NS   73.29100    54.88300       A-18                        UG-T   WR   0.001    20                                                  KB-11     1,3,4,9,r</t>
  </si>
  <si>
    <t xml:space="preserve">  589  1978            491                 SS   1978  AUG  10   07:59:57.9    NZ-NS   73.29100    54.88300       A-18                        UG-T   WR   0.001    20                                                  KB-11     1,3,4,9,r</t>
  </si>
  <si>
    <t xml:space="preserve">  590  1978            491                 SS   1978  AUG  10   07:59:57.9    NZ-NS   73.29100    54.88300       A-18                        UG-T   WR   0.001    20                                                  KB-11     1,3,4,9,r</t>
  </si>
  <si>
    <t xml:space="preserve">  591  1978            491                 SS   1978  AUG  10   07:59:57.9    NZ-NS   73.29100    54.88300       A-18        -500        D   UG-T   WR      20   150                           V 70 Ci                KB-11     1,3,4,9,r</t>
  </si>
  <si>
    <t xml:space="preserve">  592  1978            491                 SS   1978  AUG  10   07:59:57.9    NZ-NS   73.29100    54.88300       A-18                        UG-T   FS   0.001    20                                                  KB-11     1,3,4,9,r</t>
  </si>
  <si>
    <t xml:space="preserve">  593  1978            492 Kraton-3             1978  AUG  24   18:00:00.4    -RU     65.92500   112.33800       KR-3        -577            UG-S   I-SS    22         13 S       22 5.10        V                          A   1,3,4,5,9,r</t>
  </si>
  <si>
    <t xml:space="preserve">  594  1978            493                 S    1978  AUG  29   02:36:59.95   STS-D   49.81333    78.10861  A    107                 770 A   UG-T   WR   0.001    20  9.2 S       14 5.20    C                              A   1,3,4,5,6,8,9,r</t>
  </si>
  <si>
    <t xml:space="preserve">  595  1978            493                 SS   1978  AUG  29   02:37:00.0    STS-D   49.81333    78.10861  A    107                 770 A   UG-T   WR   0.001    20                         C                                  1,3,4,6,9,r</t>
  </si>
  <si>
    <t xml:space="preserve">  596  1978            493                 SS   1978  AUG  29   02:37:00.0    STS-D   49.81333    78.10861  A    107                 770 A   UG-T   SE       0 0.001           0.001         C                                  1,3,4,6,9,r</t>
  </si>
  <si>
    <t xml:space="preserve">  597  1978            494                      1978  AUG  29   02:37:08.75   STS-B   50.00611    78.96722  A    1228                    A   UG-S   WR      20   150  119        119 5.90                                   A   1,3,4,5,6,7,8,9</t>
  </si>
  <si>
    <t xml:space="preserve">  598  1978            495                      1978  SEP  12   04:59:58.5    -KZ-BA  47.90900    47.91200       A-II-5      -600            UG-CS  I     0.08                  0.08         C                                * 1,3,4,9,r</t>
  </si>
  <si>
    <t xml:space="preserve">  599  1978            496                      1978  SEP  15   02:36:59.97   STS-B   49.92833    78.86167  A    1211                    A   UG-S   WR      20   150   81         81 5.89                                   A * 1,3,4,5,6,7,8,9</t>
  </si>
  <si>
    <t xml:space="preserve">  600  1978            497                      1978  SEP  20   05:03:00.0    STS-D   49.79861    78.15000  A    605P                660 A   UG-T   WE   0.001    20  1.1 S      1.1 4.30                                   A   1,3,4,5,6,9,r</t>
  </si>
  <si>
    <t xml:space="preserve">  601  1978            498 Kraton-2             1978  SEP  21   15:00:00.2    -RU-K   66.59800    86.21000       KR-2        -890            UG-S   I-SS    15         17 S       15 5.20    C                              A   1,3,4,5,9,r</t>
  </si>
  <si>
    <t xml:space="preserve">  602  1978            499                 S    1978  SEP  27   02:04:58.6    NZ-NS   73.34900    54.67600       A-19        -350        D   UG-T   WR      20   150   44 S       60 5.63    C                        KB-11 A   1,3,4,5,8,9,r</t>
  </si>
  <si>
    <t xml:space="preserve">  603  1978            499                 SS   1978  SEP  27   02:04:58.6    NZ-NS   73.34900    54.67600       A-19                        UG-T   WR   0.001    20                         C                        KB-11     1,3,4,9,r</t>
  </si>
  <si>
    <t xml:space="preserve">  604  1978            499                 SS   1978  SEP  27   02:04:58.6    NZ-NS   73.34900    54.67600       A-19                        UG-T   WR   0.001    20                         C                        KB-11     1,3,4,9,r</t>
  </si>
  <si>
    <t xml:space="preserve">  605  1978            499                 SS   1978  SEP  27   02:04:58.6    NZ-NS   73.34900    54.67600       A-19                        UG-T   WR   0.001    20                         C                        KB-11     1,3,4,9,r</t>
  </si>
  <si>
    <t xml:space="preserve">  606  1978            499                 SS   1978  SEP  27   02:04:58.6    NZ-NS   73.34900    54.67600       A-19                        UG-T   WR   0.001    20                         C                        KB-11     1,3,4,9,r</t>
  </si>
  <si>
    <t xml:space="preserve">  607  1978            499                 SS   1978  SEP  27   02:04:58.6    NZ-NS   73.34900    54.67600       A-19                        UG-T   WR   0.001    20                         C                        KB-11     1,3,4,9,r</t>
  </si>
  <si>
    <t xml:space="preserve">  608  1978            499                 SS   1978  SEP  27   02:04:58.6    NZ-NS   73.34900    54.67600       A-19                        UG-T   SE       0 0.001           0.001         C                        KB-11     1,3,4,9,r</t>
  </si>
  <si>
    <t xml:space="preserve">  609  1978            500 Vyatka               1978  OCT   8   00:00         -RU-YK  61.55000   112.85000       43         -1545            UG-S   I-OS    15         17 S       15 5.20    C                              A   1,3,4,5,9,r</t>
  </si>
  <si>
    <t xml:space="preserve">  610  1978            501                      1978  OCT  15   05:37:00.14   STS-D   49.73667    78.11111  A    200ASM              645 A   UG-T   WE   0.001    20  7.6 S       12 5.15    C                              A * 1,3,4,5,6,8,9,r</t>
  </si>
  <si>
    <t xml:space="preserve">  611  1978            502 Galit           S    1978  OCT  17   04:59:59.1    -KZ-BA  47.85000    48.12000       A-VII      -1040            UG-S   I-CV    20   150   56         56 5.80    C                              A   1,3,4,5,6,9,r</t>
  </si>
  <si>
    <t xml:space="preserve">  612  1978            502 Galit           SS   1978  OCT  17   04:59:59.1    -KZ-BA  47.85000    48.12000       A-VII                       UG-S   I-CV 0.001    20   18         18         C                                  1,3,4,6,9,r</t>
  </si>
  <si>
    <t xml:space="preserve">  613  1978            503 Kraton-1             1978  OCT  17   14:00:00.2    -RU-T   63.18500    63.43200       KR-1        -593            UG-S   I-SS    22         10 S       22 5.50    C                              A   1,3,4,5,9,r</t>
  </si>
  <si>
    <t xml:space="preserve">  614  1978            504                      1978  OCT  31   04:17:00.19   STS-D   49.78861    78.10750  A    194                 638 A   UG-T   FS   0.001    20   80 S       16 5.25    C                              A   1,3,4,5,6,8,9,r</t>
  </si>
  <si>
    <t xml:space="preserve">  615  1978            505                 S    1978  NOV   4   05:05:59.86   STS-B   50.04167    78.94722  A    1302                    A   UG-S   WR      20   150   44 T       44 5.56    C                              A * 1,3,4,5,6,7,8,9</t>
  </si>
  <si>
    <t xml:space="preserve">  616  1978            505                 SS   1978  NOV   4   05:05:59.9    STS-B   50.04167    78.94722  A    1302                    A   UG-S   WR   0.001    20                         C                                * 1,3,4,6,7,9,r</t>
  </si>
  <si>
    <t xml:space="preserve">  617  1978            506                 S    1978  NOV  29   04:33:00.17   STS-B   49.95333    78.79528  A    1222                    A   UG-S   WR      20   150  101 T      101 5.21                                   A   1,3,4,5,6,8,9,r</t>
  </si>
  <si>
    <t xml:space="preserve">  618  1978            506                 SS   1978  NOV  29   04:33:00.2    STS-B   49.95333    78.79528  A    1222                    A   UG-S   WR   0.001    20                                                            1,3,4,6,9,r</t>
  </si>
  <si>
    <t xml:space="preserve">  619  1978            507                      1978  NOV  29   04:33:04.99   STS-D   49.78333    78.01556  A    162                 750 A   UG-T   WR   0.001    20   11 S      110 5.96    C                              A   1,3,4,5,6,7,8,9</t>
  </si>
  <si>
    <t xml:space="preserve">  620  1978            508                      1978  NOV  30   07:59:59.1    -KZ-BA  47.90900    47.91200       A-II-6      -600            UG-CS  I     0.06      0.006 **   0.006         C                                * 1,3,4,9,r</t>
  </si>
  <si>
    <t xml:space="preserve">  621  1978            509                      1978  DEC  14   04:43:00.03   STS-D   49.81583    78.10667  A    113P                768 A   UG-T   WR   0.001    20  2.9 S        4 4.74                                   A   1,3,4,5,6,8,9,r</t>
  </si>
  <si>
    <t xml:space="preserve">  622  1978            510 Galit                1978  DEC  18   07:59:58.5    -KZ-BA  47.86000    48.16000       A-IX        -630            UG-S   I-CV   103         45 S      103 5.90    C                              A   1,3,4,5,9,r</t>
  </si>
  <si>
    <t xml:space="preserve">  623  1978            511                 S    1978  DEC  20   04:33:00.04   STS-D   49.81083    78.05417  A    803P                722 A   UG-T   WR   0.001    20  2.6 S      3.5 4.71                                   A   1,3,4,5,6,8,9,r</t>
  </si>
  <si>
    <t xml:space="preserve">  624  1978            511                 SS   1978  DEC  20   04:33:00.0    STS-D   49.81083    78.05417  A    803P                722 A   UG-T   WR   0.001    20                                                            1,3,4,6,9,r</t>
  </si>
  <si>
    <t>625  1979            512                      1979  JAN  10   08:00:00.0    -KZ-BA  47.90900    47.91200       A-II-7      -600            UG-CS  I-CV   0.5        1.4 S      0.5         C                              A   1,3,4,5,9,r</t>
  </si>
  <si>
    <t xml:space="preserve">  626  1979            513 Galit           S    1979  JAN  17   07:59:58.5    -KZ-BA  47.92000    48.12000       A-VIII     -1000            UG-S   I-CV 0.001    20   12         12 6.00        V                          A   1,3,4,5,6,9,r</t>
  </si>
  <si>
    <t xml:space="preserve">  627  1979            513                 SS   1979  JAN  17   07:59:58.5    -KZ-BA  47.92000    48.12000       A-VIII                      UG-S   I-CV    20   150   56         56             V                              1,3,4,6,9,r</t>
  </si>
  <si>
    <t xml:space="preserve">  628  1979            514                      1979  FEB   1   04:13:00.17   STS-B   50.08083    78.85333  A    1006                    A   UG-S   WR   0.001    20   18         18 5.29                                   A   1,3,4,5,6,7,8,9</t>
  </si>
  <si>
    <t xml:space="preserve">  629  1979            515                 S    1979  FEB  16   04:04:00.50   STS-SU  49.97400    77.66800       109                         UG-S   WR   0.001    20   15 S       23 5.39                                   A   1,3,4,5,8,9,r</t>
  </si>
  <si>
    <t xml:space="preserve">  630  1979            515                 SS   1979  FEB  16   04:04:01      STS-SU  49.97400    77.66800       2803                        UG-S   WR   0.001    20                                                            1,3,4,9,r</t>
  </si>
  <si>
    <t xml:space="preserve">  631  1979            516                      1979  MAR  23                 STS-D   49.81000    78.17139  A    115P                602 A   UG-T   SE       0 0.001           0.001         C                                  1,3,4,6,9,r</t>
  </si>
  <si>
    <t xml:space="preserve">  632  1979            517                      1979  APR  10                 STS-D   49.81000    78.17139  A    115PP               602 A   UG-T   SE       0 0.001           0.001         C                                  1,3,4,6,9,r</t>
  </si>
  <si>
    <t xml:space="preserve">  633  1979            518                 S    1979  MAY   6   03:17:00.07   STS-D   49.76194    77.98250  A    701P                704 A   UG-T   WR   0.001    20    9 S       15 5.22    C                              A   1,3,4,5,6,8,9,r</t>
  </si>
  <si>
    <t xml:space="preserve">  634  1979            518                 SS   1979  MAY   6   03:17:00.1    STS-D   49.76194    77.98250  A    701P                704 A   UG-T   WR   0.001    20                         C                                  1,3,4,6,9,r</t>
  </si>
  <si>
    <t xml:space="preserve">  635  1979            519                 S    1979  MAY  31   05:55:00.05   STS-D   49.81278    78.05944  A    141                 745 A   UG-T   WR   0.001    20   10 S       17 5.27    C                              A   1,3,4,5,6,8,9,r</t>
  </si>
  <si>
    <t xml:space="preserve">  636  1979            519                 SS   1979  MAY  31   05:55:00.1    STS-D   49.81278    78.05944  A    141                 745 A   UG-T   WR   0.001    20                         C                                  1,3,4,6,9,r</t>
  </si>
  <si>
    <t xml:space="preserve">  637  1979            519                 SS   1979  MAY  31   05:55:00.1    STS-D   49.81278    78.05944  A    141                 745 A   UG-T   WR   0.001    20                         C                                  1,3,4,6,9,r</t>
  </si>
  <si>
    <t xml:space="preserve">  638  1979            519                 SS   1979  MAY  31   05:55:00      STS-D   49.83417    78.08028  A    136P                638 A   UG-T   WR   0.001    20                         C                                  1,3,4,6,9,r</t>
  </si>
  <si>
    <t xml:space="preserve">  639  1979            520                      1979  JUN  12                 STS-D   49.81000    78.17139  A    155PPP              602 A   UG-T   SE       0 0.001           0.001         C                                  1,3,4,6,9,r</t>
  </si>
  <si>
    <t xml:space="preserve">  640  1979            521                      1979  JUN  23   02:57:00.11   STS-B   49.91472    78.84583  A    1223                    A   UG-S   WR      20   150  149        149 6.16                                   A   1,3,4,5,6,7,8,9</t>
  </si>
  <si>
    <t xml:space="preserve">  641  1979            522                 S    1979  JUL   7   03:46:59.87   STS-B   50.03306    78.98917  A    1225                    A   UG-S   WR      20   150   97 T       97 5.84    C                              A   1,3,4,5,6,7,8,9</t>
  </si>
  <si>
    <t xml:space="preserve">  642  1979            522                 SS   1979  JUL   7   03:46:59.9    STS-B   50.03306    78.98917  A    1225                    A   UG-S   WR   0.001    20                         C                                  1,3,4,6,7,9,r</t>
  </si>
  <si>
    <t xml:space="preserve">  643  1979            523 Galit           S    1979  JUL  14   04:59:58.0    -KZ-BA  47.88000    48.12000       A-XI        -980            UG-S   I-CV 0.001    20   21 T        7 5.60    C                              A   1,3,4,5,9,r</t>
  </si>
  <si>
    <t xml:space="preserve">  644  1979            523 Galit           SS   1979  JUL  14   04:59:58.0    -KZ-BA  47.88000    48.12000       A-XI                        UG-S   I-CV 0.001    20               7         C                                  1,3,4,9,r</t>
  </si>
  <si>
    <t xml:space="preserve">  645  1979            523 Galit           SS   1979  JUL  14   04:59:58.0    -KZ-BA  47.88000    48.12000       A-XI                        UG-S   I-CV 0.001    20               7         C                                  1,3,4,9,r</t>
  </si>
  <si>
    <t xml:space="preserve">  646  1979            524                      1979  JUL  18   03:17:04.92   STS-SU  49.91900    77.81200       2613                        UG-S   WR   0.001    20              12 5.16    C                                  1,3,4,6,8,9,r</t>
  </si>
  <si>
    <t xml:space="preserve">  647  1979            525                      1979  JUL  18   03:17:04.9    STS-D   49.77722    78.11250  A    195P                600 A   UG-T   FS   0.001    20  9.2 S       14 5.20                                   A   1,3,4,5,6,8,9,r</t>
  </si>
  <si>
    <t xml:space="preserve">  648  1979            526                 S    1979  AUG   4   03:56:59.67   STS-B   49.90306    78.88778  A    1085                    A   UG-S   WR   0.001    20  153 S      150 6.13                                   A   1,3,4,5,6,7,8,9</t>
  </si>
  <si>
    <t xml:space="preserve">  649  1979            526                 SS   1979  AUG   4   03:56:59.7    STS-B   49.90306    78.88778  A    1085                    A   UG-S   WR      20   150                                                            1,3,4,6,7,9,r</t>
  </si>
  <si>
    <t xml:space="preserve">  650  1979            527 Kimberlit-4          1979  AUG  12   18:00:00.2    -RU     61.80300   122.43000       KM-4        -980            UG-S   I-SS   8.5        8.4 S      8.5 4.90    C                              A   1,3,4,5,9,r</t>
  </si>
  <si>
    <t xml:space="preserve">  651  1979            528                 S    1979  AUG  18   02:51:59.71   STS-B   49.94806    78.91889  A    1226                    A   UG-S   WR      20   150  179 S      150 6.13    C                              A   1,3,4,5,6,7,8,9</t>
  </si>
  <si>
    <t xml:space="preserve">  652  1979            528                 SS   1979  AUG  18   02:51:59.7    STS-B   49.94806    78.91889  A    1226                    A   UG-S   WR   0.001    20                         C                                  1,3,4,6,7,9,r</t>
  </si>
  <si>
    <t xml:space="preserve">  653  1979            529 Kimberlit-3          1979  SEP   6   18:00:00.3    -RU-K   64.11000    99.56200       KM-3        -600            UG-S   I-SS   8.5        8.4 S      8.5 4.90    C                              A   1,3,4,5,9,r</t>
  </si>
  <si>
    <t xml:space="preserve">  654  1979            530 Klivazh              1979  SEP  16   09:00:00.0    -UK     48.20000    38.30000                   -900            UG-M   I      0.3                   0.3         C                                * 1,3,4,9,r</t>
  </si>
  <si>
    <t xml:space="preserve">  655  1979            531                 S    1979  SEP  24   03:29:58.75   NZ-NS   73.34300    54.67200       A-32        -500        D   UG-T   WR      20   150   55 S      130 5.77      V 170 Ci               KB-11 A   1,3,4,5,8,9,r</t>
  </si>
  <si>
    <t xml:space="preserve">  656  1979            531                 SS   1979  SEP  24   03:29:58.8    NZ-NS   73.34300    54.67200       A-32                        UG-T   WR   0.001    20                                                  KB-11     1,3,4,9,r</t>
  </si>
  <si>
    <t xml:space="preserve">  657  1979            531                 SS   1979  SEP  24   03:29:58.8    NZ-NS   73.34300    54.67200       A-32                        UG-T   WR   0.001    20                                                  KB-11     1,3,4,9,r</t>
  </si>
  <si>
    <t xml:space="preserve">  658  1979            532                      1979  SEP  27   04:13:00.00   STS-D   49.75056    78.04917  A    175P                682 A   UG-T   WE   0.001    20  1.4 S      1.6 4.42    C                              A   1,3,4,5,6,8,9,r</t>
  </si>
  <si>
    <t xml:space="preserve">  659  1979            533 Kimberlit-1          1979  OCT   4   16:00:00.0    -RU-T   60.67500    71.45500       KM-1        -840            UG-S   I-SS    22         27 S       22 5.40    C                              A   1,3,4,5,9,r</t>
  </si>
  <si>
    <t xml:space="preserve">  660  1979            534 Sheksna              1979  OCT   7   21:00:00.2    -RU-YK  61.85000   113.10000       47         -1550            UG-S   I-OS    15         10 S       15 5.00    C                              A   1,3,4,5,9,r</t>
  </si>
  <si>
    <t xml:space="preserve">  661  1979            535                 S    1979  OCT  18   04:17:00.11   STS-D   49.82417    78.09750  A    128                 659 A   UG-T   WR   0.001    20    9 S       15 5.23                                   A   1,3,4,5,6,8,9,r</t>
  </si>
  <si>
    <t xml:space="preserve">  662  1979            535                 SS   1979  OCT  18   04:17:00.1    STS-D   49.82417    78.09750  A    128                 659 A   UG-T   WR   0.001    20                                                            1,3,4,6,9,r</t>
  </si>
  <si>
    <t xml:space="preserve">  663  1979            536                 S    1979  OCT  18   07:09:58.75   NZ-NS   73.31600    54.81600       A-20        -500        DMX UG-T   WR      20   150   70 S      150 5.85      V 40 Ci                KB-11 A   1,3,4,5,8,9,r</t>
  </si>
  <si>
    <t xml:space="preserve">  664  1979            536                 SS   1979  OCT  18   07:09:58.8    NZ-NS   73.31600    54.81600       A-20                        UG-T   WR   0.001    20                                                  KB-11     1,3,4,9,r</t>
  </si>
  <si>
    <t xml:space="preserve">  665  1979            536                 SS   1979  OCT  18   07:09:58.8    NZ-NS   73.31600    54.81600       A-20                        UG-T   WR      20   150                                                  KB-11     1,3,4,9,r</t>
  </si>
  <si>
    <t xml:space="preserve">  666  1979            536                 SS   1979  OCT  18   07:09:58.8    NZ-NS   73.31600    54.81600       A-20                        UG-T   WR   0.001    20                                                  KB-11     1,3,4,9,r</t>
  </si>
  <si>
    <t xml:space="preserve">  667  1979            537 Galit           S    1979  OCT  24   05:59:59.0    -KZ-BA  47.85000    48.14000       A-X         -850            UG-S   I-CV 0.001    20   33 T        3 5.80    C                              A   1,3,4,5,9,r</t>
  </si>
  <si>
    <t xml:space="preserve">  668  1979            537 Galit           SS   1979  OCT  24   05:59:59.0    -KZ-BA  47.85000    48.14000       A-X                         UG-S   I-CV    20   150              30         C                                  1,3,4,9,r</t>
  </si>
  <si>
    <t xml:space="preserve">  669  1979            538                 S    1979  OCT  28   03:16:59.55   STS-B   49.99667    78.99500  A    1224                    A   UG-S   WR   0.001    20  139 T      120 5.98    C                              A   1,3,4,5,6,7,8,9</t>
  </si>
  <si>
    <t xml:space="preserve">  670  1979            538                 SS   1979  OCT  28   03:16:59.6    STS-B   49.99667    78.99500  A    1224                    A   UG-S   WR      20   150                         C                                  1,3,4,6,7,9,r</t>
  </si>
  <si>
    <t xml:space="preserve">  671  1979            539                      1979  NOV  30   04:53:00.58   STS-D   49.78306    78.08667  A    192P                635 A   UG-T   WR   0.001    20  1.6 S      1.6 4.42    C                              A   1,3,4,5,6,8,9,r</t>
  </si>
  <si>
    <t xml:space="preserve">  672  1979            540                 S    1979  DEC   2   04:37:00.06   STS-B   49.90944    78.78444  A    1309                    A   UG-S   WR   0.001    20   93 T       93 5.99                                   A   1,3,4,5,6,7,8,9</t>
  </si>
  <si>
    <t xml:space="preserve">  673  1979            540                 SS   1979  DEC   2   04:37:00.1    STS-B   49.90944    78.78444  A    1309                    A   UG-S   FS      20   150                                                            1,3,4,6,7,9,r</t>
  </si>
  <si>
    <t xml:space="preserve">  674  1979            541                      1979  DEC  21   04:42:00.09   STS-D   49.79222    78.11300  A    802P                727 A   UG-T   WR   0.001    20  2.7 S      3.6 4.71                                   A   1,3,4,5,6,8,9,r</t>
  </si>
  <si>
    <t xml:space="preserve">  675  1979            542                 S    1979  DEC  23   04:56:59.9    STS-B   49.93222    78.75278  A    Glubokaya-1             A   UG-S   WR      20   150  137 T      137 6.13    C                              A   1,3,4,5,6,7,8,9</t>
  </si>
  <si>
    <t xml:space="preserve">  676  1979            542                 SS   1979  DEC  23   04:56:59.9    STS-B   49.93222    78.75278  A    Glubokaya-1             A   UG-S   WR   0.001    20                         C                                  1,3,4,6,7,9,r</t>
  </si>
  <si>
    <t xml:space="preserve">  677  1980            543                      1980  MAR  14                 STS-D   49.82333    78.04167  A    603P                677 A   UG-T   SE       0 0.001           0.001                                            1,3,4,6,9,r</t>
  </si>
  <si>
    <t xml:space="preserve">  678  1980            544                      1980  APR   4   05:32:59.83   STS-SU  50.00000    77.82300       126                         UG-S   WR   0.001    20    6 S        6 4.90    C                              A   1,3,4,5,6,8,9,r</t>
  </si>
  <si>
    <t xml:space="preserve">  679  1980            545                 S    1980  APR  10   04:07:00.19   STS-D   49.78250    78.05722  A    181                 655 A   UG-T   WR   0.001    20  5.5 S        8 4.98    C                              A   1,3,4,5,6,8,9,r</t>
  </si>
  <si>
    <t xml:space="preserve">  680  1980            545                 SS   1980  APR  10   04:07:00.2    STS-D   49.78250    78.05722  A    181                 655 A   UG-T   WR   0.001    20                         C                                  1,3,4,6,9,r</t>
  </si>
  <si>
    <t xml:space="preserve">  681  1980            546                 S    1980  APR  25   03:57:00.06   STS-B   49.97639    78.75944  A    1071                    A   UG-S   WR   0.001    20   19 T*      19 5.45                                   A   1,3,4,5,6,7,8,9</t>
  </si>
  <si>
    <t xml:space="preserve">  682  1980            546                 SS   1980  APR  25   03:57:00.1    STS-B   49.97639    78.75944  A    1071                    A   UG-S   WR   0.001    20                                                            1,3,4,6,7,9,r</t>
  </si>
  <si>
    <t xml:space="preserve">  683  1980            547                 S    1980  MAY  22   03:57:00.14   STS-D   49.77972    78.03639  A    173                 691 A   UG-T   WR   0.001    20   18 S       35 5.53    C                              A   1,3,4,5,6,8,9,r</t>
  </si>
  <si>
    <t xml:space="preserve">  684  1980            547                 SS   1980  MAY  22   03:57:00.1    STS-D   49.77972    78.03639  A    173                 691 A   UG-T   WR   0.001    20                         C                                  1,3,4,6,9,r</t>
  </si>
  <si>
    <t xml:space="preserve">  685  1980            547                 SS   1980  MAY  22   03:57:00.1    STS-D   49.77972    78.03639  A    173                 691 A   UG-T   WR   0.001    20                         C                                  1,3,4,6,9,r</t>
  </si>
  <si>
    <t xml:space="preserve">  686  1980            548                      1980  JUN  12   03:27:00.19   STS-B   49.98872    78.99108  A    1083                    A   UG-S   WR      20   150   37         37 5.52                                   A   1,3,4,5,6,7,8,9</t>
  </si>
  <si>
    <t xml:space="preserve">  687  1980            549 Butan                1980  JUN  16   06:00:00.0    -RU-BK  52.90000    56.50000       1          -1400            UG-S   I-OS   3.2                   3.2         C                                  1,3,4,9,r</t>
  </si>
  <si>
    <t xml:space="preserve">  688  1980            550 Butan                1980  JUN  25   06:00:00.0    -RU-BK  52.90000    56.50000       3          -1390            UG-S   I-OS   3.2                   3.2         C                                  1,3,4,9,r</t>
  </si>
  <si>
    <t xml:space="preserve">  689  1980            551                      1980  JUN  25   02:27:00.0    STS-D   49.82583    78.09944  A    127         -152    650 A   UG-T   WR   0.001    20  0.3        0.3         C                                  1,3,4,6,9,r</t>
  </si>
  <si>
    <t xml:space="preserve">  690  1980            552                 S    1980  JUN  29   02:33:00.24   STS-B   49.94861    78.81806  A    1227                    A   UG-S   WR   0.001    20   44 T       44 5.69                                   A   1,3,4,5,6,7,8,9</t>
  </si>
  <si>
    <t xml:space="preserve">  691  1980            552                 SS   1980  JUN  29   02:33:00.2    STS-B   49.94861    78.81806  A    1227                    A   UG-S   WR   0.001    20                                                            1,3,4,6,7,9,r</t>
  </si>
  <si>
    <t xml:space="preserve">  692  1980            552                 SS   1980  JUN  29   02:33:00.2    STS-B   49.94861    78.81806  A    1227                    A   UG-S   WR      20   150                                                            1,3,4,6,7,9,r</t>
  </si>
  <si>
    <t xml:space="preserve">  693  1980            553                 S    1980  JUL  31   03:33:00.07   STS-D   49.79056    78.09083  A    902                 689 A   UG-T   WR   0.001    20   11 S       20 5.33                                   A   1,3,4,5,6,8,9,r</t>
  </si>
  <si>
    <t xml:space="preserve">  694  1980            553                 SS   1980  JUL  31   03:33:00.1    STS-D   49.79056    78.09083  A    902                 689 A   UG-T   WR   0.001    20                                                            1,3,4,6,9,r</t>
  </si>
  <si>
    <t xml:space="preserve">  695  1980            554                      1980  SEP  14   02:42:41.71   STS-B   49.93667    78.79750  A    1220                    A   UG-S   WR      20   150  196 S      200 6.21                                   A   1,3,4,5,6,7,8,9</t>
  </si>
  <si>
    <t xml:space="preserve">  696  1980            555 Dynamika             1980  SEP  25   06:21:13.06   STS-D   49.78333    78.08056  A    K-1                 663 A   UG-T   WE   0.001    20  3.3 S        5 4.83    C                              A * 1,3,4,5,6,8,9,r</t>
  </si>
  <si>
    <t xml:space="preserve">  697  1980            556 Vega-1               1980  OCT   8   06:00:00.3    -RU-AS  46.75700    48.27500       1T         -1025            UG-S   I-CV   8.5        8.6 S      8.5 5.20    C                              A   1,3,4,5,9,r</t>
  </si>
  <si>
    <t xml:space="preserve">  698  1980            557                 S    1980  OCT  11   07:09:57.47   NZ-NS   73.33600    54.94000       A-25        -600        D   UG-T   WR      20   150  130 T*     130 5.76    C                        KB-11 A   1,3,4,5,8,9,r</t>
  </si>
  <si>
    <t xml:space="preserve">  699  1980            557                 SS   1980  OCT  11   07:09:57.5    NZ-NS   73.33600    54.94000       A-25                        UG-T   WR   0.001    20                         C                        KB-11     1,3,4,9,r</t>
  </si>
  <si>
    <t xml:space="preserve">  700  1980            557                 SS   1980  OCT  11   07:09:57.5    NZ-NS   73.33600    54.94000       A-25                        UG-T   WR   0.001    20                         C                        KB-11     1,3,4,9,r</t>
  </si>
  <si>
    <t xml:space="preserve">  701  1980            557                 SS   1980  OCT  11   07:09:57.5    NZ-NS   73.33600    54.94000       A-25                        UG-T   WR      20   150   55 S                  C                        KB-11 A   1,3,4,5,9,r</t>
  </si>
  <si>
    <t xml:space="preserve">  702  1980            557                 SS   1980  OCT  11   07:09:58      NZ-NS   73.30000    54.90000  *    A-30                        UG-T   WR   0.001    20                           V 5 Ci                 KB-11     1,3,4,9,r</t>
  </si>
  <si>
    <t xml:space="preserve">  703  1980            557                 SS   1980  OCT  11   07:09:58      NZ-NS   73.30000    54.90000  *    A-30                        UG-T   WR   0.001    20                                                  KB-11     1,3,4,9,r</t>
  </si>
  <si>
    <t xml:space="preserve">  704  1980            557                 SS   1980  OCT  11   07:09:58      NZ-NS   73.30000    54.90000  *    A-30                        UG-T   WR   0.001    20                                                  KB-11     1,3,4,9,r</t>
  </si>
  <si>
    <t xml:space="preserve">  705  1980            558                 S    1980  OCT  12   03:34:16.65   STS-B   49.96750    79.02250  A    1087        -440        A   UG-S   WR      20   150  102 T      102 5.88   300  V                          A   1,3,4,5,6,7,8,9</t>
  </si>
  <si>
    <t xml:space="preserve">  706  1980            558                 SS   1980  OCT  12   03:34:16.7    STS-B   49.96750    79.02250  A    1087        -510        A   UG-S   WR      20   150                         C                                  1,3,4,6,7,9,r</t>
  </si>
  <si>
    <t xml:space="preserve">  707  1980            559                      1980  OCT  23   03:57:11.0    STS-D   49.75167    78.13167  A    204P                579 A   UG-T   WR   0.001    20                         C                                  1,3,4,6,9,r</t>
  </si>
  <si>
    <t xml:space="preserve">  708  1980            560 Batolit-1            1980  NOV   1   13:00:00.4    -RU-K   60.80000    97.55000       BT-1        -720            UG-S   I-SS     8         17 S        8 5.20    C                              A   1,3,4,5,9,r</t>
  </si>
  <si>
    <t xml:space="preserve">  709  1980            561                      1980  DEC   5   04:17         STS-D   49.75167    78.13167  ?A   204PP        -36    579 A   UG-T   WR   0.001    20  0.1        0.1             V                            * 1,3,4,6,9,r</t>
  </si>
  <si>
    <t xml:space="preserve">  710  1980            562                 S    1980  DEC   5   04:17:16.0    STS-D   49.83083    78.11389  A    111P                640 A   UG-T   WR   0.001    20                                                            1,3,4,6,9,r</t>
  </si>
  <si>
    <t xml:space="preserve">  711  1980            562                 SS   1980  DEC   5   04:17:16.0    STS-D   49.83083    78.11389  A    111P                640 A   UG-T   WR   0.001    20                                                            1,3,4,6,9,r</t>
  </si>
  <si>
    <t xml:space="preserve">  712  1980            562                 SS   1980  DEC   5   04:17:16.0    STS-D   49.83083    78.11389  A    111P                640 A   UG-T   WR   0.001    20                                                            1,3,4,6,9,r</t>
  </si>
  <si>
    <t xml:space="preserve">  713  1980            563 Angara               1980  DEC  10   07:00:00.1    -RU-T   61.75000    66.75000       Angara     -2485            UG-S   I-OS    15        4.1 S       15 4.60    C                              A   1,3,4,5,9,r</t>
  </si>
  <si>
    <t xml:space="preserve">  714  1980            564                 S    1980  DEC  14   03:47:09.01   STS-B   49.90889    78.91861  A    1086                    A   UG-S   WR   0.001    20  101 T      101 5.93                                   A   1,3,4,5,6,7,8,9</t>
  </si>
  <si>
    <t xml:space="preserve">  715  1980            564                 SS   1980  DEC  14   03:47:09.0    STS-B   49.90889    78.91861  A    1086                    A   UG-S   WR   0.001    20                                                            1,3,4,6,7,9,r</t>
  </si>
  <si>
    <t xml:space="preserve">  716  1980            564                 SS   1980  DEC  14   03:47:09.0    STS-B   49.90889    78.91861  A    1086                    A   UG-S   WR      20   150                                                            1,3,4,6,7,9,r</t>
  </si>
  <si>
    <t xml:space="preserve">  717  1980            565                      1980  DEC  26   04:07:09.3    STS-D   49.82611    78.09194  A    3-2P                660 A   UG-T   WR   0.001    20 0.97 S        2 4.50                                   A   1,3,4,5,6,9,r</t>
  </si>
  <si>
    <t xml:space="preserve">  718  1980            566                 S    1980  DEC  27   04:09:10.63   STS-B   50.06194    78.97528  A    1303                    A   UG-S   WR      20   150  100 T      100 5.87    C                              A   1,3,4,5,6,7,8,9</t>
  </si>
  <si>
    <t xml:space="preserve">  719  1980            566                 SS   1980  DEC  27   04:09:10.6    STS-B   50.06194    78.97528  A    1303                    A   UG-S   WR   0.001    20                         C                                  1,3,4,6,7,9,r</t>
  </si>
  <si>
    <t xml:space="preserve">  720  1981            567                      1981  MAR  25                 STS-D   49.82333    78.04167  A    603-PP              677 A   UG-T   SE       0 0.001           0.001         C                                  1,3,4,6,9,r</t>
  </si>
  <si>
    <t xml:space="preserve">  721  1981            568                 S    1981  MAR  29   04:03:52.58   STS-B   50.01806    78.97881  A    1234                    A   UG-S   WR   0.001    20   30 T       30 5.49    C                              A   1,3,4,5,6,7,8,9</t>
  </si>
  <si>
    <t xml:space="preserve">  722  1981            568                 SS   1981  MAR  29   04:03:52.6    STS-B   50.01806    78.97881  A    1234                    A   UG-S   FS   0.001    20                         C                                  1,3,4,6,7,9,r</t>
  </si>
  <si>
    <t xml:space="preserve">  723  1981            568                 SS   1981  MAR  29   04:03:52.6    STS-B   50.01806    78.97881  A    1234                    A   UG-S   FS   0.001    20                         C                                  1,3,4,6,7,9,r</t>
  </si>
  <si>
    <t xml:space="preserve">  724  1981            569                 S    1981  APR  22   01:17:13.91   STS-B   49.89889    78.80861  A    1232                    A   UG-S   WR      20   150   92 T       92 5.94    C                              A   1,3,4,5,6,7,8,9</t>
  </si>
  <si>
    <t xml:space="preserve">  725  1981            569                 SS   1981  APR  22   01:17:13.9    STS-B   49.89889    78.80861  A    1232                    A   UG-S   WR   0.001    20                         C                                  1,3,4,6,7,9,r</t>
  </si>
  <si>
    <t xml:space="preserve">  726  1981            569                 SS   1981  APR  22   01:17:13.9    STS-B   49.89889    78.80861  A    1232                    A   UG-S   WR   0.001    20                         C                                  1,3,4,6,7,9,r</t>
  </si>
  <si>
    <t xml:space="preserve">  727  1981            570 Pirit                1981  MAY  25   05:00:00.3    -RU-A   68.20000    53.50000       Pirit      -1511            UG-S   I-FE  37.6         34 S     37.6 5.50    C                              A   1,3,4,5,9,r</t>
  </si>
  <si>
    <t xml:space="preserve">  728  1981            571                      1981  MAY  27   03:58:14.88   STS-B   49.98694    78.97056  A    1203                    A   UG-S   WR   0.001    20   20         20 5.30                                   A   1,3,4,5,6,7,8,9</t>
  </si>
  <si>
    <t xml:space="preserve">  729  1981            572                      1981  JUN   4                 STS-D   49.82333    78.04167  A    603-PP              677 A   UG-T   SE       0 0.001           0.001         C                                  1,3,4,6,9,r</t>
  </si>
  <si>
    <t xml:space="preserve">  730  1981            573                 S    1981  JUN  30   01:57:15.34   STS-D   49.76750    78.08083  A    187                 633 A   UG-T   WR   0.001    20   10 S       12 5.16    C                              A   1,3,4,5,6,8,9,r</t>
  </si>
  <si>
    <t xml:space="preserve">  731  1981            573                 SS   1981  JUN  30   01:57:15.3    STS-D   49.76750    78.08083  A    187                 633 A   UG-T   WR   0.001    20                         C                                  1,3,4,6,9,r</t>
  </si>
  <si>
    <t xml:space="preserve">  732  1981            574                      1981  JUL  17   02:37:18.12   STS-D   49.80139    78.13139  A    106         -146    802 A   UG-T   WR   0.001    20  9.3        9.3 5.07                                   A   1,3,4,5,6,8,9,r</t>
  </si>
  <si>
    <t xml:space="preserve">  733  1981            575                 S    1981  AUG  14   02:27:15.24   STS-D   49.75222    78.05306  A    184                 717 A   UG-T   WR   0.001    20  5.6 S      5.6 4.88                                   A   1,3,4,5,6,8,9,r</t>
  </si>
  <si>
    <t xml:space="preserve">  734  1981            575                 SS   1981  AUG  14   02:27:15.2    STS-D   49.75222    78.05306  A    184                 717 A   UG-T   WR   0.001    20                                                            1,3,4,6,9,r</t>
  </si>
  <si>
    <t xml:space="preserve">  735  1981            575                 SS   1981  AUG  14   02:27:15.2    STS-D   49.75222    78.05306  A    184                 717 A   UG-T   WR   0.001    20                                                            1,3,4,6,9,r</t>
  </si>
  <si>
    <t xml:space="preserve">  736  1981            576 Geliy-1              1981  SEP   2   04:00:00.0    -RU-P   60.60000    55.70000       401        -2090            UG-S   I-OS   3.2        2.6 S      3.2 4.40                                   A   1,3,4,5,9,r</t>
  </si>
  <si>
    <t xml:space="preserve">  737  1981            577                      1981  SEP  13   02:17:20.84   STS-B   49.91333    78.89444  A    1233                    A   UG-S   WR      20   150  163 S      150 6.06                                   A   1,3,4,5,6,7,8,9</t>
  </si>
  <si>
    <t xml:space="preserve">  738  1981            578 Vega                 1981  SEP  26   05:00:00.3    -RU-AS  46.79000    48.31300       2T/2       -1050            UG-S   I-CV   8.5        8.6 S      8.5 5.20    C                              A   1,3,4,5,9,r</t>
  </si>
  <si>
    <t xml:space="preserve">  739  1981            579 Vega                 1981  SEP  26   05:03:59.9    -RU-AS  46.77100    48.30400       4T/2       -1050            UG-S   I-CV   8.5         10 S      8.5 5.30    C                              A   1,3,4,5,9,r</t>
  </si>
  <si>
    <t xml:space="preserve">  740  1981            580                 S    1981  OCT   1   12:14:57.23   NZ-NS   73.30400    54.81800       A-23        -600        DMN UG-T   WR      20   150  140 T*     140 5.97    C                        KB-11 A   1,3,4,5,8,9,r</t>
  </si>
  <si>
    <t xml:space="preserve">  741  1981            580                 SS   1981  OCT   1   12:14:57.2    NZ-NS   73.30400    54.81800       A-23                        UG-T   WR   0.001    20                         C                        KB-11     1,3,4,9,r</t>
  </si>
  <si>
    <t xml:space="preserve">  742  1981            580                 SS   1981  OCT   1   12:14:57.2    NZ-NS   73.30400    54.81800       A-23                        UG-T   WR   0.001    20                         C                        KB-11     1,3,4,9,r</t>
  </si>
  <si>
    <t xml:space="preserve">  743  1981            580                 SS   1981  OCT   1   12:14:57.2    NZ-NS   73.30400    54.81800       A-23                        UG-T   WR   0.001    20                         C                        KB-11     1,3,4,9,r</t>
  </si>
  <si>
    <t xml:space="preserve">  744  1981            581                      1981  OCT  16                 STS-D   49.83417    78.08028  A    136-PP              638 A   UG-T   SE       0 0.001           0.001         C                                  1,3,4,6,9,r</t>
  </si>
  <si>
    <t xml:space="preserve">  745  1981            582                 S    1981  OCT  18   03:57:05.22   STS-B   49.92806    78.84472  A    1236                    A   UG-S   WR      20   150  107 T      107 6.00    C                              A   1,3,4,5,6,7,8,9</t>
  </si>
  <si>
    <t xml:space="preserve">  746  1981            582                 SS   1981  OCT  18   03:57:05.2    STS-B   49.92806    78.84472  A    1236                    A   UG-S   WR   0.001    20                         C                                  1,3,4,6,7,9,r</t>
  </si>
  <si>
    <t xml:space="preserve">  747  1981            583 Shpat-2              1981  OCT  22   14:00:00.4    -RU-K   63.80000    97.55000       ShP-2       -580            UG-S   I-SS   8.5         13 S      8.5 5.10    C                              A   1,3,4,5,9,r</t>
  </si>
  <si>
    <t xml:space="preserve">  748  1981            584                 S    1981  NOV  20   04:57:05.07   STS-D   49.73667    78.10417  A    103                 620 A   UG-T   WR   0.001    20  8.2 S        8 5.00                                   A   1,3,4,5,6,8,9,r</t>
  </si>
  <si>
    <t xml:space="preserve">  749  1981            584                 SS   1981  NOV  20   04:57:05.1    STS-D   49.73667    78.10417  A    103                 620 A   UG-T   WR   0.001    20                                                            1,3,4,6,9,r</t>
  </si>
  <si>
    <t xml:space="preserve">  750  1981            585                 S    1981  NOV  29   03:35:11.20   STS-B   49.90194    78.84889  A    1237                    A   UG-S   WR   0.001    20   31 T       31 5.62                                   A   1,3,4,5,6,7,8,9</t>
  </si>
  <si>
    <t xml:space="preserve">  751  1981            585                 SS   1981  NOV  29   03:35:11.2    STS-B   49.90194    78.84889  A    1237                    A   UG-S   WR   0.001    20                                                            1,3,4,6,7,9,r</t>
  </si>
  <si>
    <t xml:space="preserve">  752  1981            585                 SS   1981  NOV  29   03:35:11.2    STS-B   49.90194    78.84889  A    1237                    A   UG-S   WR   0.001    20                                                            1,3,4,6,7,9,r</t>
  </si>
  <si>
    <t xml:space="preserve">  753  1981            586                 S    1981  DEC  22   04:31:05.27   STS-D   49.83417    78.08028  A    135                 638 A   UG-T   WR   0.001    20  6.6 S        7 4.96                                   A   1,3,4,5,6,8,9,r</t>
  </si>
  <si>
    <t xml:space="preserve">  754  1981            586                 SS   1981  DEC  22   04:31:05.3    STS-D   49.83417    78.08028  A    135                 638 A   UG-T   WR   0.001    20                                                            1,3,4,6,9,r</t>
  </si>
  <si>
    <t xml:space="preserve">  755  1981            586                 SS   1981  DEC  22   04:31:05.3    STS-D   49.83417    78.08028  A    135                 638 A   UG-T   WR   0.001    20                                                            1,3,4,6,9,r</t>
  </si>
  <si>
    <t xml:space="preserve">  756  1981            587                      1981  DEC  27   03:43:16.72   STS-B   49.93306    78.77833  A    1312                    A   UG-S   WR      20   150  156 S      150 6.16    C                              A   1,3,4,5,6,7,8,9</t>
  </si>
  <si>
    <t xml:space="preserve">  757  1982            588                 S    1982  FEB  19   03:56:13.42   STS-D   49.82333    78.03333  A    150                 623 A   UG-T   WR   0.001    20   14 S       24 5.40    C                              A   1,3,4,5,6,8,9,r</t>
  </si>
  <si>
    <t xml:space="preserve">  758  1982            588                 SS   1982  FEB  19   03:56:13.4    STS-D   49.82333    78.03333  A    150                 623 A   UG-T   WR   0.001    20                         C                                  1,3,4,6,9,r</t>
  </si>
  <si>
    <t xml:space="preserve">  759  1982                                X    1982  APR   6                 STS-D   49.83400    78.08000  *    136-3p                      UG-T                   0.001 MX       0         C                              P   1,3,4,5,9,r,v</t>
  </si>
  <si>
    <t xml:space="preserve">  760  1982            589                 S    1982  APR  25   03:23:07.99   STS-B   49.91694    78.88778  A    1219                    A   UG-S   FS      20   150  145 T      145 6.03    C                              A   1,3,4,5,6,7,8,9</t>
  </si>
  <si>
    <t xml:space="preserve">  761  1982            589                 SS   1982  APR  25   03:23:08.0    STS-B   49.91694    78.88778  A    1219                    A   UG-S   FS      20   150                         C                                  1,3,4,6,7,9,r</t>
  </si>
  <si>
    <t xml:space="preserve">  762  1982            589                 SS   1982  APR  25   03:23:08.0    STS-B   49.91694    78.88778  A    1219                    A   UG-S   FS      20   150                         C                                  1,3,4,6,7,9,r</t>
  </si>
  <si>
    <t xml:space="preserve">  763  1982            590                 S    1982  JUN  25   02:03:07.16   STS-D   49.77139    78.11083  A    196                 590 A   UG-T   WE   0.001    20  3.6 S      2.4 4.57    C                              A   1,3,4,5,6,8,9,r</t>
  </si>
  <si>
    <t xml:space="preserve">  764  1982            590                 SS   1982  JUN  25   02:03:07.2    STS-D   49.77139    78.11083  A    196                 590 A   UG-T   WR   0.001    20                         C                                  1,3,4,6,9,r</t>
  </si>
  <si>
    <t xml:space="preserve">  765  1982            591                 S    1982  JUL   4   01:17:16.68   STS-B   49.95861    78.81167  A    1321                    A   UG-S   WR   0.001    20  136 T      136 6.08                                   A   1,3,4,5,6,7,8,9</t>
  </si>
  <si>
    <t xml:space="preserve">  766  1982            591                 SS   1982  JUL   4   01:17:16.7    STS-B   49.95861    78.81167  A    1321                    A   UG-S   WR      20   150                                                            1,3,4,6,7,9,r</t>
  </si>
  <si>
    <t xml:space="preserve">  767  1982            591                 SS   1982  JUL   4   01:17:16.7    STS-B   49.95861    78.81167  A    1321                    A   UG-S   WR   0.001    20                                                            1,3,4,6,7,9,r</t>
  </si>
  <si>
    <t xml:space="preserve">  768  1982            592 Rift-3               1982  JUL  30   21:00:00.0    -RU     53.80000   104.15000       RF-3        -860            UG-S   I-SS   8.5         10 S      8.5 5.00    C                              A   1,3,4,5,9,r</t>
  </si>
  <si>
    <t xml:space="preserve">  769  1982            593                 S    1982  AUG  23   02:43:06.70   STS-D   49.74028    78.03083  A    14P                 665 A   UG-T   WR   0.001    20  2.8 S      1.7 4.44    C                              A   1,3,4,5,6,8,9,r</t>
  </si>
  <si>
    <t xml:space="preserve">  770  1982            593                 SS   1982  AUG  23   02:43:06.7    STS-D   49.74028    78.03083  A    14P                 665 A   UG-T   WR   0.001    20                         C                                  1,3,4,6,9,r</t>
  </si>
  <si>
    <t xml:space="preserve">  771  1982            594                 S    1982  AUG  31   01:31:03.19   STS-B   49.91417    78.76139  A    1317                    A   UG-S   WR   0.001    20    8 T        8 5.20    C                              A   1,3,4,5,6,7,9,r</t>
  </si>
  <si>
    <t xml:space="preserve">  772  1982            594                 SS   1982  AUG  31   01:31:03.2    STS-B   49.91417    78.76139  A    1317                    A   UG-S   WR   0.001    20                         C                                  1,3,4,6,7,9,r</t>
  </si>
  <si>
    <t xml:space="preserve">  773  1982            595 Rift-1               1982  SEP   4   18:00:00.1    -RU-K   69.20000    81.65000       RF-1        -960            UG-S   I-SS    16         21 S       16 5.30    C                              A   1,3,4,5,9,r</t>
  </si>
  <si>
    <t xml:space="preserve">  774  1982            596                 S    1982  SEP  21   02:57:03.17   STS-D   49.77917    78.12472  A    203                 587 A   UG-T   WR   0.001    20  9.2 S       12 5.15    C                              A   1,3,4,5,6,8,9,r</t>
  </si>
  <si>
    <t xml:space="preserve">  775  1982            596                 SS   1982  SEP  21   02:57:03.2    STS-D   49.77917    78.12472  A    203                 587 A   UG-T   WR   0.001    20                         C                                  1,3,4,6,9,r</t>
  </si>
  <si>
    <t xml:space="preserve">  776  1982            597 Rift-4               1982  SEP  25   18:00:00.2    -RU-K   64.35000    91.80000       RF-4        -550            UG-S   I-SS   8.5         17 S      8.5 5.20    C                              A   1,3,4,5,9,r</t>
  </si>
  <si>
    <t xml:space="preserve">  777  1982            598 Neva-1               1982  OCT  10   05:00:00.2    -RU-YK  61.55000   112.85000       66         -1500            UG-S   I-OS    15         21 S       15 5.30    C                              A   1,3,4,5,9,r</t>
  </si>
  <si>
    <t xml:space="preserve">  778  1982            599                 S    1982  OCT  11   07:14:58.63   NZ-NS   73.33900    54.60800       A-37 ZR-1           250     UG-T   WR   0.001    20   80 T       80 5.58      V 1 kCi                KB-11 A   1,3,4,5,8,9,r</t>
  </si>
  <si>
    <t xml:space="preserve">  779  1982            599                 SS   1982  OCT  11   07:14:58.6    NZ-NS   73.33900    54.60800       A-37 ZR-    -500    350 DMN UG-T   WR      20   150      ?                                           KB-11     1,3,4,9,r</t>
  </si>
  <si>
    <t xml:space="preserve">  780  1982            599                 SS   1982  OCT  11   07:14:58.6    NZ-NS   73.33900    54.60800       A-37 ZR-3           450     UG-T   WR   0.001    20      ?                                           KB-11     1,3,4,9,r</t>
  </si>
  <si>
    <t xml:space="preserve">  781  1982            599                 SS   1982  OCT  11   07:14:58.6    NZ-NS   73.33900    54.60800       A-37 ZR-4           520     UG-T   WR   0.001    20      ?                                           KB-11     1,3,4,9,r</t>
  </si>
  <si>
    <t xml:space="preserve">  782  1982            600 Vega                 1982  OCT  16   06:00:00.2    -RU-AS  46.75900    48.24700       3T          -975            UG-S   I-CV  13.5         80 T*    13.5 5.20    C                              A   1,3,4,5,9,r</t>
  </si>
  <si>
    <t xml:space="preserve">  783  1982            601 Vega                 1982  OCT  16   06:05:00.1    -RU-AS  46.75200    48.25800       5T          -990            UG-S   I-CV   8.5        8.6 S      8.5 5.20    C                              A   1,3,4,5,9,r</t>
  </si>
  <si>
    <t xml:space="preserve">  784  1982            602 Vega                 1982  OCT  16   06:10:00.1    -RU-AS  46.76600    48.28800       6T         -1100            UG-S   I-CV   8.5        8.6 S      8.5 5.20    C                              A   1,3,4,5,9,r</t>
  </si>
  <si>
    <t xml:space="preserve">  785  1982            603 Vega                 1982  OCT  16   06:15:00.2    -RU-AS  46.76000    48.30000       7T         -1060            UG-S   I-CV   8.5        8.6 S      8.5 5.40    C                              A   1,3,4,5,9,r</t>
  </si>
  <si>
    <t xml:space="preserve">  786  1982            604                 S    1982  DEC   5   03:37:15.12   STS-B   49.93083    78.80972  A    1314                    A   UG-S   WR      20   150  119 T      119 6.08    C                              A   1,3,4,5,6,7,8,9</t>
  </si>
  <si>
    <t xml:space="preserve">  787  1982            604                 SS   1982  DEC   5   03:37:15.1    STS-B   49.93083    78.80972  A    1314                    A   UG-S   WR   0.001    20                         C                                  1,3,4,6,7,9,r</t>
  </si>
  <si>
    <t xml:space="preserve">  788  1982            605                 S    1982  DEC  25   04:23:08.38   STS-D   49.78111    78.03500  A    172         -112    706 A   UG-T   WR   0.001    20  1.7 T      1.7 4.47                                   A   1,3,4,5,6,8,9,r</t>
  </si>
  <si>
    <t xml:space="preserve">  789  1982            605                 SS   1982  DEC  25   04:23:08.4    STS-D   49.78111    78.03500  A    172                 706 A   UG-T   WR   0.001    20                                                            1,3,4,6,9,r</t>
  </si>
  <si>
    <t xml:space="preserve">  790  1982            606                 S    1982  DEC  26   03:35:16.67   STS-B   50.06306    78.99389  A    1415                    A   UG-S   FS      20   150   42 T       21 5.58    C                              A   1,3,4,5,6,7,8,9</t>
  </si>
  <si>
    <t xml:space="preserve">  791  1982            606                 SS   1982  DEC  26   03:35:16.7    STS-B   50.06306    78.99389  A    1415                    A   UG-S   WR      20   150              21         C                                  1,3,4,6,7,9,r</t>
  </si>
  <si>
    <t xml:space="preserve">  792  1983            607                      1983  MAR  11                 STS-D   49.82333    78.03333  A    150P                623 A   UG-T   SE       0 0.001           0.001         C                                  1,3,4,6,9,r</t>
  </si>
  <si>
    <t xml:space="preserve">  793  1983            608                      1983  MAR  30   04:17:10.22   STS-D   49.78500    78.04056  A    177                 670 A   UG-T   WR   0.001    20 0.49 S      2.7 4.61    C                              A   1,3,4,5,6,8,9,r</t>
  </si>
  <si>
    <t xml:space="preserve">  794  1983                                X    1983  APR  11                 STS-D   49.82300    78.03300  *    150-2p                      UG-T                   0.001 MX       0         C                              P   1,3,4,5,9,r,v</t>
  </si>
  <si>
    <t xml:space="preserve">  795  1983            609                      1983  APR  12   03:41:08.26   STS-D   49.78556    78.08472  A    186                 672 A   UG-T   WE   0.001    20 0.39 S        3 4.65                                   A   1,3,4,5,6,8,9,r</t>
  </si>
  <si>
    <t xml:space="preserve">  796  1983            610                 S    1983  MAY  30   03:33:47.04   STS-D   49.74111    78.12028  A    215         -245    533 A   UG-T   FS   0.001    20   20 T       20 5.43    C                              A * 1,3,4,5,6,8,9,r</t>
  </si>
  <si>
    <t xml:space="preserve">  797  1983            610                 SS   1983  MAY  30   03:33:47.0    STS-D   49.74111    78.12028  A    215         -180    533 A   UG-T   WR   0.001    20                         C                                * 1,3,4,6,9,r</t>
  </si>
  <si>
    <t xml:space="preserve">  798  1983                                X    1983  JUN   9                 STS-D   49.82300    78.03300  *    150-3p                      UG-T                   0.001 MX       0                                        P   1,3,4,5,9,r,v</t>
  </si>
  <si>
    <t xml:space="preserve">  799  1983            611                 S    1983  JUN  12   02:36:46.12   STS-B   49.92500    78.89806  A    1320                    A   UG-S   WR      20   150  138 T      138 6.02    C                              A   1,3,4,5,6,7,8,9</t>
  </si>
  <si>
    <t xml:space="preserve">  800  1983            611                 SS   1983  JUN  12   02:36:46.1    STS-B   49.92500    78.89806  A    1320                    A   UG-S   WR   0.001    20                         C                                  1,3,4,6,7,9,r</t>
  </si>
  <si>
    <t xml:space="preserve">  801  1983            612                      1983  JUN  24   02:56:13.85   STS-D   49.73972    78.03583  A    176P                652 A   UG-T   WR   0.001    20  2.8 S      1.8 4.46                                   A   1,3,4,5,6,8,9,r</t>
  </si>
  <si>
    <t xml:space="preserve">  802  1983            613 Lira                 1983  JUL  10   04:00:00.0    -KZ-KA  51.36300    53.30600       1T          -910            UG-S   I-CV    15         21 S       15 5.30    C                              A   1,3,4,5,9,r</t>
  </si>
  <si>
    <t xml:space="preserve">  803  1983            614 Lira                 1983  JUL  10   04:04:59.9    -KZ-KA  51.36700    53.32700       2T          -920            UG-S   I-CV    15         21 S       15 5.30    C                              A   1,3,4,5,9,r</t>
  </si>
  <si>
    <t xml:space="preserve">  804  1983            615 Lira                 1983  JUL  10   04:09:59.9    -KZ-KA  51.38000    53.34000       3T          -840            UG-S   I-CV    15         21 S       15 5.30    C                              A   1,3,4,5,9,r</t>
  </si>
  <si>
    <t xml:space="preserve">  805  1983            616                 S    1983  AUG  18   16:09:58.9    NZ-NS   73.35400    54.97400       A-40                        UG-T   WR      20   150  250 T*     150 5.91      V 2 Ci                 KB-11/A   1,3,4,5,8,9,r</t>
  </si>
  <si>
    <t xml:space="preserve">  806  1983            616                 SS   1983  AUG  18   16:09:58.9    NZ-NS   73.35400    54.97400       A-40                        UG-T   WR   0.001    20                                                  KB-11/Ch-71,3,4,9,r</t>
  </si>
  <si>
    <t xml:space="preserve">  807  1983            616                 SS   1983  AUG  18   16:09:58.9    NZ-NS   73.35400    54.97400       A-40                        UG-T   WR   0.001    20                                                  KB-11/Ch-71,3,4,9,r</t>
  </si>
  <si>
    <t xml:space="preserve">  808  1983            616                 SS   1983  AUG  18   16:09:58.9    NZ-NS   73.35400    54.97400       A-40                        UG-T   PR   0.001    20                                                  KB-11/Ch-71,3,4,9,r</t>
  </si>
  <si>
    <t xml:space="preserve">  809  1983            616                 SS   1983  AUG  18   16:09:58.9    NZ-NS   73.35400    54.97400       A-40                        UG-T   SE   0.001    20                                                  KB-11/Ch-71,3,4,9,r</t>
  </si>
  <si>
    <t xml:space="preserve">  810  1983            617 Dynamika             1983  SEP  11   06:33:13.10   STS-D   49.78472    78.08417  A    K-2                 665 A   UG-T   WE   0.001    20  4.5 S      1.9 4.48                                   A * 1,3,4,5,6,8,9,r</t>
  </si>
  <si>
    <t xml:space="preserve">  811  1983            618 Vega                 1983  SEP  24   05:00:00.0    -RU-AS  46.78300    48.31500       8RT        -1050            UG-S   I-CV   8.5        6.8 S      8.5 5.20    C                              A   1,3,4,5,9,r</t>
  </si>
  <si>
    <t xml:space="preserve">  812  1983            619 Vega                 1983  SEP  24   05:05:00.0    -RU-AS  46.78800    48.29700       9RT        -1050            UG-S   I-CV   8.5        5.4 S      8.5 5.10    C                              A   1,3,4,5,9,r</t>
  </si>
  <si>
    <t xml:space="preserve">  813  1983            620 Vega                 1983  SEP  24   05:10:00.1    -RU-AS  46.76700    48.31000       10RT        -920            UG-S   I-CV   8.5        4.2 S      8.5 5.00    C                              A   1,3,4,5,9,r</t>
  </si>
  <si>
    <t xml:space="preserve">  814  1983            621 Vega                 1983  SEP  24   05:15:00.1    -RU-AS  46.74900    48.30300       11RT       -1100            UG-S   I-CV   8.5        8.6 S      8.5 5.20    C                              A   1,3,4,5,9,r</t>
  </si>
  <si>
    <t xml:space="preserve">  815  1983            622 Vega                 1983  SEP  24   05:19:59.9    -RU-AS  46.75400    48.28900       12RT        -950            UG-S   I-CV   8.5        8.6 S      8.5 5.40    C                              A   1,3,4,5,9,r</t>
  </si>
  <si>
    <t xml:space="preserve">  816  1983            623 Vega                 1983  SEP  24   05:25:00.0    -RU-AS  46.76600    48.27400       13RT       -1070            UG-S   I-CV   8.5        8.6 S      8.5 5.30    C                              A   1,3,4,5,9,r</t>
  </si>
  <si>
    <t xml:space="preserve">  817  1983            624                 S    1983  SEP  25   13:09:58.22   NZ-NS   73.32800    54.54100       A-21        -500        DMN UG-T   WR      20   150   70 S      100 5.77                             KB-11 A   1,3,4,5,8,9,r</t>
  </si>
  <si>
    <t xml:space="preserve">  818  1983            624                 SS   1983  SEP  25   13:09:58.2    NZ-NS   73.32800    54.54100       A-21                        UG-T   WR   0.001    20                                                  KB-11     1,3,4,9,r</t>
  </si>
  <si>
    <t xml:space="preserve">  819  1983            624                 SS   1983  SEP  25   13:09:58.2    NZ-NS   73.32800    54.54100       A-21                        UG-T   WR   0.001    20                                                  KB-11     1,3,4,9,r</t>
  </si>
  <si>
    <t xml:space="preserve">  820  1983            624                 SS   1983  SEP  25   13:09:58.2    NZ-NS   73.32800    54.54100       A-21                        UG-T   WE   0.001    20                                                  KB-11     1,3,4,9,r</t>
  </si>
  <si>
    <t xml:space="preserve">  821  1983            625                 S    1983  OCT   6   01:47:09.17   STS-B   49.92458    78.75069  A    1325                    A   UG-S   WR      20   150   82 T       82 5.95                                   A   1,3,4,5,6,7,8,9</t>
  </si>
  <si>
    <t xml:space="preserve">  822  1983            625                 SS   1983  OCT   6   01:47:09.2    STS-B   49.92458    78.75069  A    1325                    A   UG-S   WR   0.001    20                                                            1,3,4,6,7,9,r</t>
  </si>
  <si>
    <t xml:space="preserve">  823  1983            626                      1983  OCT  26   01:55:07.42   STS-B   49.91250    78.82167  A    1307                    A   UG-S   WR      20   150  114        114 6.04                                   A   1,3,4,5,6,7,8,9</t>
  </si>
  <si>
    <t xml:space="preserve">  824  1983            627                      1983  NOV   2   04:18:54.0    STS-D   49.77917    78.12472  A    203P                587 A   UG-T   WR   0.001    20                                                            1,3,4,6,9,r</t>
  </si>
  <si>
    <t xml:space="preserve">  825  1983            628                 S    1983  NOV  20   03:27:06.90   STS-B   50.05083    78.99917  A    1235                    A   UG-S   WR   0.001    20   20 T       20 5.33    C                              A   1,3,4,5,6,7,8,9</t>
  </si>
  <si>
    <t xml:space="preserve">  826  1983            628                 SS   1983  NOV  20   03:27:06.9    STS-B   50.05083    78.99917  A    1235                    A   UG-S   WR   0.001    20                         C                                  1,3,4,6,7,9,r</t>
  </si>
  <si>
    <t xml:space="preserve">  827  1983            629                      1983  NOV  29   02:19         STS-D   49.73028    78.09583  ?A   216                 681 A   UG-T   WR   0.001    20                                                            1,3,4,6,9,r</t>
  </si>
  <si>
    <t xml:space="preserve">  828  1983            630                 S    1983  NOV  29   02:19:08.80   STS-D   49.75861    78.04861  A    180                 823 A   UG-T   WR   0.001    20   14 S       19 5.31                                   A   1,3,4,5,6,8,9,r</t>
  </si>
  <si>
    <t xml:space="preserve">  829  1983            630                 SS   1983  NOV  29   02:19:08.8    STS-D   49.75861    78.04861  A    180                 823 A   UG-T   WR   0.001    20                                                            1,3,4,6,9,r</t>
  </si>
  <si>
    <t xml:space="preserve">  830  1983            631                      1983  DEC  26   04:29:09.25   STS-D   49.79000    78.10917  A    129                 611 A   UG-T   FS   0.001    20   18 S       30 5.48    C                              A   1,3,4,5,6,8,9,r</t>
  </si>
  <si>
    <t xml:space="preserve">  831  1984            632                      1984  FEB  19   03:57:05.92   STS-B   49.89611    78.74306  A    1331                    A   UG-S   WR      20   150   49         49 5.77                                   A   1,3,4,5,6,7,8,9</t>
  </si>
  <si>
    <t xml:space="preserve">  832  1984            633                      1984  MAR   7   02:39:08.86   STS-B   50.05000    78.95611  A    1308                    A   UG-S   WR      20   150   42         42 5.56    C                              A   1,3,4,5,6,7,8,9</t>
  </si>
  <si>
    <t xml:space="preserve">  833  1984            634                      1984  MAR  29   05:19:10.75   STS-B   49.91111    78.92694  A    1335                    A   UG-S   WR      20   150   83         83 5.86    C                              A   1,3,4,5,6,7,8,9</t>
  </si>
  <si>
    <t xml:space="preserve">  834  1984            635                 S    1984  APR  15   03:17:11.46   STS-D   49.76056    78.08917  A    190                 650 A   UG-T   WR      20   150   30 S       60 5.72    C                              A   1,3,4,5,6,8,9,r</t>
  </si>
  <si>
    <t xml:space="preserve">  835  1984            635                 SS   1984  APR  15   03:17:11.5    STS-D   49.76056    78.08917  A    190                 650 A   UG-T   WR   0.001    20                         C                                  1,3,4,6,9,r</t>
  </si>
  <si>
    <t xml:space="preserve">  836  1984            636                 S    1984  APR  25   01:09:06.09   STS-B   49.93583    78.85056  A    1316                    A   UG-S   WR      20   150   76 T       76 5.90    C                              A   1,3,4,5,6,7,8,9</t>
  </si>
  <si>
    <t xml:space="preserve">  837  1984            636                 SS   1984  APR  25   01:09:06.1    STS-B   49.93583    78.85056  A    1316                    A   UG-S   WR   0.001    20                         C                                  1,3,4,6,7,9,r</t>
  </si>
  <si>
    <t xml:space="preserve">  838  1984            637                 S    1984  MAY  26   03:13:14.92   STS-B   49.97889    79.00556  A    1414                    A   UG-S   WR      20   150  157 S      130 6.01                                   A   1,3,4,5,6,7,8,9</t>
  </si>
  <si>
    <t xml:space="preserve">  839  1984            637                 SS   1984  MAY  26   03:13:14.9    STS-B   49.97889    79.00556  A    1414                    A   UG-S   WR   0.001    20                                                            1,3,4,6,7,9,r</t>
  </si>
  <si>
    <t xml:space="preserve">  840  1984                                X    1984  JUN   7                 STS-D   49.79000    78.10900  *    129p                        UG-T                   0.001 MX       0                                        P   1,3,4,5,9,r,v</t>
  </si>
  <si>
    <t xml:space="preserve">  841  1984            638                 S    1984  JUL  14   01:09:13.08   STS-B   49.90944    78.87722  A    1344                    A   UG-S   WR      20   150  135 T      135 6.10                                   A   1,3,4,5,6,7,8,9</t>
  </si>
  <si>
    <t xml:space="preserve">  842  1984            638                 SS   1984  JUL  14   01:09:13.1    STS-B   49.90944    78.87722  A    1344                    A   UG-S   WR   0.001    20                                                            1,3,4,6,7,9,r</t>
  </si>
  <si>
    <t xml:space="preserve">  843  1984            639 Lira                 1984  JUL  21   02:59:59.8    -KZ-KA  51.35800    53.31900       4T          -850            UG-S   I-CV    15         27 S       15 5.40    C                              A   1,3,4,5,9,r</t>
  </si>
  <si>
    <t xml:space="preserve">  844  1984            640 Lira                 1984  JUL  21   03:04:59.7    -KZ-KA  51.37100    53.33700       5T          -960            UG-S   I-CV    15        5.5 S       15 5.30    C                              A   1,3,4,5,9,r</t>
  </si>
  <si>
    <t xml:space="preserve">  845  1984            641 Lira                 1984  JUL  21   03:09:59.9    -KZ-KA  51.39100    53.35100       6T          -840            UG-S   I-CV    15         21 S       15 5.40    C                              A   1,3,4,5,9,r</t>
  </si>
  <si>
    <t xml:space="preserve">  846  1984            642 Kvarts-2             1984  AUG  11   19:00:00.2    -RU     65.05000    55.10000       K-2         -760            UG-S   I-SS   8.5        3.4 S **    85 5.30    C                              A   1,3,4,5,9,r</t>
  </si>
  <si>
    <t xml:space="preserve">  847  1984            643 Kvarts-3             1984  AUG  25   19:00:00.3    -RU-T   61.90000    72.10000       K-3         -725            UG-S   I-SS   8.5         27 S      8.5 5.30    C                              A   1,3,4,5,9,r</t>
  </si>
  <si>
    <t xml:space="preserve">  848  1984            644 Dynamika             1984  AUG  26   03:30         NZ-NS   73.40000    54.80000  *    A-100                       UG-T   WE   0.001    20             0.6 3.80    C                        KB-11   * 1,3,4,9,r</t>
  </si>
  <si>
    <t xml:space="preserve">  849  1984            645 Dnepr-2         S    1984  AUG  27   06:00:00.1    -RU-M   67.75000    33.00000       Dnepr-2     -180            UG-T   I      1.7        3.2 S      1.7 4.70    C                              A * 1,3,4,5,9,r</t>
  </si>
  <si>
    <t xml:space="preserve">  850  1984            645 Dnepr-2         SS   1984  AUG  27   06:00:00      -RU-M   67.75000    33.00000       Dnepr-2     -160            UG-T   I      1.7                   1.7         C                                * 1,3,4,9,r</t>
  </si>
  <si>
    <t xml:space="preserve">  851  1984            646 Geliy                1984  AUG  28   02:59:59.8    -RU-P   60.30000    57.10000       402        -2065            UG-S   I-OS   3.2        2.6 S      3.2 4.40    C                              A   1,3,4,5,9,r</t>
  </si>
  <si>
    <t xml:space="preserve">  852  1984            647 Geliy                1984  AUG  28   03:04:59.9    -RU-P   60.70000    57.50000       403        -2075            UG-S   I-OS   3.2        3.3 S      3.2 4.40    C                              A   1,3,4,5,9,r</t>
  </si>
  <si>
    <t xml:space="preserve">  853  1984            648                 S    1984  SEP   9   02:59:08.85   STS-D   49.80444    78.08750  A    132                 719 A   UG-T   WE   0.001    20  5.7 S        6 4.89    C                              A   1,3,4,5,6,8,9,r</t>
  </si>
  <si>
    <t xml:space="preserve">  854  1984            648                 SS   1984  SEP   9   02:59:08.9    STS-D   49.80444    78.08750  A    132                 719 A   UG-T   WE   0.001    20                         C                                  1,3,4,6,9,r</t>
  </si>
  <si>
    <t xml:space="preserve">  855  1984            648                 SS   1984  SEP   9   02:59:08.9    STS-D   49.80444    78.08750  A    132                 719 A   UG-T   WE   0.001    20                         C                                  1,3,4,6,9,r</t>
  </si>
  <si>
    <t xml:space="preserve">  856  1984            648                 SS   1984  SEP   9   02:59:08.9    STS-D   49.80444    78.08750  A    132                 719 A   UG-T   WE   0.001    20                         C                                  1,3,4,6,9,r</t>
  </si>
  <si>
    <t xml:space="preserve">  857  1984            649 Kvarts-4             1984  SEP  17   21:00:00.0    -RU     55.83400    87.52600       K-4         -560            UG-S   I-SS    10        8.4 S       10 5.00    C                              A   1,3,4,5,9,r</t>
  </si>
  <si>
    <t xml:space="preserve">  858  1984            650                      1984  OCT  18   04:57:08.32   STS-D   49.72944    78.08639  A    200M-bis    -106    630 A   UG-T   WE   0.001    20  1.4        1.4 4.25                                   A   1,3,4,5,6,8,9,r</t>
  </si>
  <si>
    <t xml:space="preserve">  859  1984            651                 S    1984  OCT  25   06:29:58.12   NZ-NS   73.35500    54.99000       A-26        -500        DMX UG-T   WR   0.001    20   89 S      110 5.82      V 1.1 MCi              Ch-70 A   1,3,4,5,8,9,r</t>
  </si>
  <si>
    <t xml:space="preserve">  860  1984            651                 SS   1984  OCT  25   06:29:58.1    NZ-NS   73.35500    54.99000       A-26                        UG-T   WR   0.001    20                                                  Ch-70     1,3,4,9,r</t>
  </si>
  <si>
    <t xml:space="preserve">  861  1984            651                 SS   1984  OCT  25   06:29:58.1    NZ-NS   73.35500    54.99000       A-26                        UG-T   WR   0.001    20                                                  Ch-70     1,3,4,9,r</t>
  </si>
  <si>
    <t xml:space="preserve">  862  1984            651                 SS   1984  OCT  25   06:29:58.1    NZ-NS   73.35500    54.99000       A-26                        UG-T   WR      20   150                                                  Ch-70     1,3,4,9,r</t>
  </si>
  <si>
    <t xml:space="preserve">  863  1984                                X    1984  OCT  25                 STS-D   49.79000    78.10900  *    129-2p                      UG-T                   0.001 MX       0                                        P   1,3,4,5,9,r,v</t>
  </si>
  <si>
    <t xml:space="preserve">  864  1984            654                      1984  OCT  27   01:50:12.9    STS-B   49.93472    78.92806  A    1323                    A   UG-S   WR      20   150  150        150 6.19                                   A   1,3,4,5,6,7,8,9</t>
  </si>
  <si>
    <t xml:space="preserve">  865  1984            652 Vega                 1984  OCT  27   06:00:00.1    -RU-AS  46.90000    48.15000       14RT        -850            UG-S   I-CV   3.2        5.4 S      3.2 5.00    C                              A   1,3,4,5,9,r</t>
  </si>
  <si>
    <t xml:space="preserve">  866  1984            653 Vega                 1984  OCT  27   06:05:00.0    -RU-AS  46.95000    48.10000       15RT        -950            UG-S   I-CV   3.2        5.4 S      3.2 5.00    C                              A   1,3,4,5,9,r</t>
  </si>
  <si>
    <t xml:space="preserve">  867  1984            655                 S    1984  NOV  23   03:55:07.48   STS-D   49.81250    78.05944  A    803bis              732 A   UG-T   WR   0.001    20  2.8 S      1.4 4.38                                   A   1,3,4,5,6,8,9,r</t>
  </si>
  <si>
    <t xml:space="preserve">  868  1984            655                 SS   1984  NOV  23   03:55:07.5    STS-D   49.81250    78.05944  A    803bis              732 A   UG-T   WR   0.001    20                                                            1,3,4,6,9,r</t>
  </si>
  <si>
    <t xml:space="preserve">  869  1984            655                 SS   1984  NOV  23   03:55:07.5    STS-D   49.81250    78.05944  A    803bis              732 A   UG-T   WR   0.001    20                                                            1,3,4,6,9,r</t>
  </si>
  <si>
    <t xml:space="preserve">  870  1984            656                 S    1984  DEC   2   03:19:08.94   STS-B   50.00611    79.00889  A    1411                    A   UG-S   WR      20   150   79 T       79 5.77                                   A   1,3,4,5,6,7,8,9</t>
  </si>
  <si>
    <t xml:space="preserve">  871  1984            656                 SS   1984  DEC   2   03:19:08.9    STS-B   50.00611    79.00889  A    1411                    A   UG-S   FS   0.001    20                                                            1,3,4,6,7,9,r</t>
  </si>
  <si>
    <t xml:space="preserve">  872  1984            657                 S    1984  DEC  16   03:55:05.19   STS-B   49.94583    78.80861  A    1313                    A   UG-S   WR      20   150  137 T      137 6.12                                   A   1,3,4,5,6,7,8,9</t>
  </si>
  <si>
    <t xml:space="preserve">  873  1984            657                 SS   1984  DEC  16   03:55:05.2    STS-B   49.94583    78.80861  A    1313                    A   UG-S   WR   0.001    20                                                            1,3,4,6,7,9,r</t>
  </si>
  <si>
    <t xml:space="preserve">  874  1984            658                 S    1984  DEC  28   03:50:13.15   STS-B   49.88028    78.70389  A    1353                    A   UG-S   WR      20   150  105 T      105 6.00                                   A   1,3,4,5,6,7,8,9</t>
  </si>
  <si>
    <t xml:space="preserve">  875  1984            658                 SS   1984  DEC  28   03:50:13.2    STS-B   49.88028    78.70389  A    1353                    A   UG-S   PR   0.001    20                                                            1,3,4,6,7,9,r</t>
  </si>
  <si>
    <t xml:space="preserve">  876  1985            659                 S    1985  FEB  10   03:27:10.07   STS-B   49.89917    78.78056  A    1340                    A   UG-S   WR   0.001    20   62 T       62 5.83                                   A   1,3,4,5,6,7,8,9</t>
  </si>
  <si>
    <t xml:space="preserve">  877  1985            659                 SS   1985  FEB  10   03:27:10.1    STS-B   49.89917    78.78056  A    1340                    A   UG-S   WR   0.001    20                                                            1,3,4,6,7,9,r</t>
  </si>
  <si>
    <t xml:space="preserve">  878  1985            659                 SS   1985  FEB  10   03:27:10.1    STS-B   49.89917    78.78056  A    1340                    A   UG-S   WR      20   150                                                            1,3,4,6,7,9,r</t>
  </si>
  <si>
    <t xml:space="preserve">  879  1985            660                 S    1985  APR  25   00:57:09.10   STS-B   49.92667    78.88083  A    1319                    A   UG-S   WR      20   150   74 T       74 5.84    C                              A   1,3,4,5,6,7,8,9</t>
  </si>
  <si>
    <t xml:space="preserve">  880  1985            660                 SS   1985  APR  25   00:57:09.1    STS-B   49.92667    78.88083  A    1319                    A   UG-S   WR      20   150                         C                                  1,3,4,6,7,9,r</t>
  </si>
  <si>
    <t xml:space="preserve">  881  1985            661                 S    1985  JUN  15   00:57:03.21   STS-B   49.90861    78.84278  A    1341                    A   UG-S   WR      20   150  114 T      114 6.05                                   A   1,3,4,5,6,7,8,9</t>
  </si>
  <si>
    <t xml:space="preserve">  882  1985            661                 SS   1985  JUN  15   00:57:03.2    STS-B   49.90861    78.84278  A    1341                    A   UG-S   WR   0.001    20                                                            1,3,4,6,7,9,r</t>
  </si>
  <si>
    <t xml:space="preserve">  883  1985            661                 SS   1985  JUN  15   00:57:03      STS-B   49.92028    78.81944  A    1061bis                 A   UG-S   WR   0.001    20                                                            1,3,4,6,7,9,r</t>
  </si>
  <si>
    <t xml:space="preserve">  884  1985            662 Benzol               1985  JUN  18   04:00:00.1    -RU-T   60.60000    72.70000       ?          -2860            UG-S   I-OS   2.5                   2.5         C                                  1,3,4,9,r</t>
  </si>
  <si>
    <t xml:space="preserve">  885  1985            663                 S    1985  JUN  30   02:39:05.13   STS-B   49.86444    78.66861  A    1354                    A   UG-S   WR   0.001    20   86 T       86 5.92                                   A   1,3,4,5,6,7,8,9</t>
  </si>
  <si>
    <t xml:space="preserve">  886  1985            663                 SS   1985  JUN  30   02:39:05.1    STS-B   49.86444    78.66861  A    1354                    A   UG-S   WR      20   150                                                            1,3,4,6,7,9,r</t>
  </si>
  <si>
    <t xml:space="preserve">  887  1985            664                      1985  JUL  11   02:57:02.0    STS-D   49.75056    78.04917  A    175-PP              682 A   UG-T   WR   0.001    20 0.05 S      0.5 4.00                                   A   1,3,4,5,6,9,r</t>
  </si>
  <si>
    <t xml:space="preserve">  888  1985            666 Agat                 1985  JUL  18   21:15:00.3    -RU     65.99400    41.03800       ?           -770            UG-S   I-SS   8.5         10 S      8.5 5.10    C                              A   1,3,4,5,9,r</t>
  </si>
  <si>
    <t xml:space="preserve">  889  1985            665                      1985  JUL  19   04:00:08.0    STS-D   49.80111    78.06861  A    901                 710 A   UG-T   WR   0.001    20                         C                                  1,3,4,6,9,r</t>
  </si>
  <si>
    <t xml:space="preserve">  890  1985            667                      1985  JUL  20   00:53:16.98   STS-B   49.94972    78.78389  A    1322                    A   UG-S   WR      20   150   74         74 5.89                                   A   1,3,4,5,6,7,8,9</t>
  </si>
  <si>
    <t xml:space="preserve">  891  1985            668                 S    1985  JUL  25   03:11:09.23   STS-D   49.81860    78.01640  A    152                 654 A   UG-T   WR   0.001    20    1 S        5 4.82                                   A   1,3,4,5,6,8,9,r</t>
  </si>
  <si>
    <t xml:space="preserve">  892  1985            668                 SS   1985  JUL  25   03:11:09.1    STS-D   49.81860    78.01640  A    152                 654 A   UG-T   WR   0.001    20                                                            1,3,4,6,9,r,v</t>
  </si>
  <si>
    <t xml:space="preserve">  893  1985            668                 SS   1985  JUL  25   03:11:09.1    STS-D   49.81860    78.01640  A    152                 654 A   UG-T   SE   0.001    20                                                            1,3,4,6,9,r,v</t>
  </si>
  <si>
    <t xml:space="preserve">  894  1985            668                 SS   1985  JUL  25   03:11:09.1    STS-D   49.81860    78.01640  A    152                 654 A   UG-T   SE   0.001    20                                                            1,3,4,6,9,r,v</t>
  </si>
  <si>
    <t xml:space="preserve">  895  1987            669                      1987  FEB  26   04:58:24.3    STS-D   49.83417    78.08111  A    130                 635 A   UG-T   FS   0.001    20   14 S       24 5.40                                   A   1,3,4,5,6,9,r</t>
  </si>
  <si>
    <t xml:space="preserve">  896  1987            670                 S    1987  MAR  12   01:57:19.63   STS-B   49.93528    78.82889  A    1315                    A   UG-S   WR   0.001    20   11 T       11 5.31                                   A   1,3,4,5,6,7,8,9</t>
  </si>
  <si>
    <t xml:space="preserve">  897  1987            670                 SS   1987  MAR  12   01:57:19.6    STS-B   49.93528    78.82889  A    1315                    A   UG-S   WR   0.001    20                                                            1,3,4,6,7,9,r</t>
  </si>
  <si>
    <t xml:space="preserve">  898  1987            671                      1987  APR   3   01:17:10.36   STS-B   49.91806    78.78028  A    1318                    A   UG-S   WR      20   150  140        140 6.12                                   A   1,3,4,5,6,7,8,9</t>
  </si>
  <si>
    <t xml:space="preserve">  899  1987            672                 S    1987  APR   3   01:17:12.32   STS-D   49.75389    78.11444  A    208                 597 A   UG-T   WR   0.001    20               1         C                                  1,3,4,6,8,9,10,</t>
  </si>
  <si>
    <t xml:space="preserve">  900  1987            672                 SS   1987  APR   3   01:17:12.3    STS-D   49.75389    78.11444  A    208                 597 A   UG-T   WR   0.001    20                         C                                  1,3,4,6,9,10,r</t>
  </si>
  <si>
    <t xml:space="preserve">  901  1987            672                 SS   1987  APR   3   01:17:12.3    STS-D   49.75389    78.11444  A    208                 597 A   UG-T   WR   0.001    20                         C                                  1,3,4,6,9,10,r</t>
  </si>
  <si>
    <t xml:space="preserve">  902  1987            673                 S    1987  APR  17   01:03:07.14   STS-B   49.87778    78.66889  A    1384                    A   UG-S   WR      20   150   86 T       86 5.92    C                              A   1,3,4,5,6,7,8,9</t>
  </si>
  <si>
    <t xml:space="preserve">  903  1987            673                 SS   1987  APR  17   01:03:07.1    STS-B   49.87778    78.66889  A    1384                    A   UG-S   WR   0.001    20                         C                                  1,3,4,6,7,9,r</t>
  </si>
  <si>
    <t xml:space="preserve">  904  1987            673                 SS   1987  APR  17   01:03:07.1    STS-B   49.87778    78.66889  A    1384                    A   UG-S   WR   0.001    20                         C                                  1,3,4,6,7,9,r</t>
  </si>
  <si>
    <t xml:space="preserve">  905  1987                                X    1987  APR  17                 STS-D   49.75100    78.04900  *    175-3p                      UG-T                   0.001 MX       0         C                              P   1,3,4,5,9,r,v</t>
  </si>
  <si>
    <t xml:space="preserve">  906  1987            674 Geliy                1987  APR  19   04:00:00.0    -RU-P   60.60000    57.20000       404        -2015            UG-S   I-OS   3.2        3.3 S      3.2 4.50    C                              A   1,3,4,5,9,r</t>
  </si>
  <si>
    <t xml:space="preserve">  907  1987            675 Geliy                1987  APR  19   04:05:00.0    -RU-P   60.80000    57.50000       405        -2055            UG-S   I-OS   3.2        2.6 S      3.2 4.50    C                              A   1,3,4,5,9,r</t>
  </si>
  <si>
    <t xml:space="preserve">  908  1987            676                      1987  MAY   6   04:02:08.11   STS-D   49.77583    78.01222  A    164                 772 A   UG-T   FS   0.001    20   23 S       40 5.60                                   A   1,3,4,5,6,8,9,r</t>
  </si>
  <si>
    <t xml:space="preserve">  909  1987            677                      1987  JUN   6   02:37:09.25   STS-D   49.83667    78.06167  A    138                 604 A   UG-T   FS   0.001    20   12 S       24 5.40    C                              A   1,3,4,5,6,8,9,r</t>
  </si>
  <si>
    <t xml:space="preserve">  910  1987            678                 S    1987  JUN  20   00:53:07.16   STS-B   49.93528    78.74417  A    1326                    A   UG-S   WR      20   150  107 T      107 6.03                                   A   1,3,4,5,6,7,8,9</t>
  </si>
  <si>
    <t xml:space="preserve">  911  1987            678                 SS   1987  JUN  20   00:53:07.2    STS-B   49.93528    78.74417  A    1326                    A   UG-S   WR   0.001    20                                                            1,3,4,7,9,r</t>
  </si>
  <si>
    <t xml:space="preserve">  912  1987            679 Neva 2-1             1987  JUL   7   00:00:00.0    -RU-YK  61.50000   112.85000       68         -1515            UG-S   I-OS    15         13 S       15 5.10    C                              A   1,3,4,5,9,r,w</t>
  </si>
  <si>
    <t xml:space="preserve">  913  1987            680                      1987  JUL  17   01:17:09.18   STS-D   49.77583    78.01972  A    168         -267    738 A   UG-T   FS      20   150   78         78 5.80    C                              A   1,3,4,5,6,8,9,r</t>
  </si>
  <si>
    <t xml:space="preserve">  914  1987            681 Neva 2-2             1987  JUL  24   02:00:00.0    -RU-YK  61.45000   112.80000       61         -1520            UG-S   I-OS    15         13 S       15 5.10    C                              A   1,3,4,5,9,r,w</t>
  </si>
  <si>
    <t xml:space="preserve">  915  1987            683                 S    1987  AUG   2   00:58:09.27   STS-B   49.88056    78.87472  A    1348                    A   UG-S   WR   0.001    20   72 T       72 5.83                                   A   1,3,4,5,6,8,9,r</t>
  </si>
  <si>
    <t xml:space="preserve">  916  1987            683                 SS   1987  AUG   2   00:58:09.3    STS-B   49.88056    78.87472  A    1348                    A   UG-S   WR      20   150                                                            1,3,4,9,r</t>
  </si>
  <si>
    <t xml:space="preserve">  917  1987            683                 SS   1987  AUG   2   00:58:09.3    STS-B   49.88056    78.87472  A    1348                    A   UG-S   WR      20   150                                                            1,3,4,9,r</t>
  </si>
  <si>
    <t xml:space="preserve">  918  1987            682                 S    1987  AUG   2   02:00:00.2    NZ-NS   73.32600    54.60200       A-37A       -390        **  UG-T   WR   0.001    20  150 T*     150 5.90      V 1 kCi                Ch-70 A   1,3,4,5,9,r,al</t>
  </si>
  <si>
    <t xml:space="preserve">  919  1987            682                 SS   1987  AUG   2   02:00:00.2    NZ-NS   73.32600    54.60200       A-37A                   **  UG-T   WR   0.001    20                             V                    Ch-70     1,3,4,9,r,al</t>
  </si>
  <si>
    <t xml:space="preserve">  920  1987            682                 SS   1987  AUG   2   02:00:00.2    NZ-NS   73.32600    54.60200       A-37A                   **  UG-T   WR      20   150                             V                    Ch-70     1,3,4,9,r,al</t>
  </si>
  <si>
    <t xml:space="preserve">  921  1987            682                 SS   1987  AUG   2   02:00:00.2    NZ-NS   73.32600    54.60200       A-37A                   **  UG-T   FS   0.001    20                             V                    Ch-70     1,3,4,9,r,al</t>
  </si>
  <si>
    <t xml:space="preserve">  922  1987            682                 SS   1987  AUG   2   02:00:00.2    NZ-NS   73.32600    54.60200       A-37A                   **  UG-T   SE   0.001    20                             V                    Ch-70     1,3,4,9,r,al</t>
  </si>
  <si>
    <t xml:space="preserve">  923  1987            684 Neva 2-3             1987  AUG  12   01:30:00.5    -RU-YK  61.45000   112.80000       101         -834            UG-S   I-OS   3.2         10 S      3.2 5.00    C                              A   1,3,4,5,9,r,w</t>
  </si>
  <si>
    <t xml:space="preserve">  924  1987            685                 S    1987  SEP  18   02:32:10.01   STS-D   49.80444    78.08750  A    132P                719 A   UG-T   WE   0.001    20  1.1 S      1.1 4.30                                   A   1,3,4,5,6,8,9,r</t>
  </si>
  <si>
    <t xml:space="preserve">  925  1987            685                 SS   1987  SEP  18   02:32:10.0    STS-D   49.80444    78.08750  A    132P                719 A   UG-T   SE   0.001    20                                                            1,3,4,6,9,r</t>
  </si>
  <si>
    <t xml:space="preserve">  926  1987            686 Batolit-2            1987  OCT   3   15:15:00.0    -KZ     47.60000    56.20000       BT-2       -1000            UG-S   I-SS   8.5         17 S      8.5 5.30    C                              A   1,3,4,5,9,r</t>
  </si>
  <si>
    <t xml:space="preserve">  927  1987            687                      1987  OCT  16   06:06:06.99   STS-D   49.72972    78.08667  A    K-85         -82    620 A   UG-T   WE   0.001    20  1.1        1.1 4.60                                   A   1,3,4,5,6,8,9,r</t>
  </si>
  <si>
    <t xml:space="preserve">  928  1987            688                 S    1987  NOV  15   03:31:09.17   STS-B   49.89861    78.75806  A    1332                    A   UG-S   WR      20   150  103 T      103 5.98                                   A   1,3,4,5,6,7,8,9</t>
  </si>
  <si>
    <t xml:space="preserve">  929  1987            688                 SS   1987  NOV  15   03:31:09.2    STS-B   49.89861    78.75806  A    1332                    A   UG-S   WR   0.001    20                                                            1,3,4,7,9,r</t>
  </si>
  <si>
    <t xml:space="preserve">  930  1987            689                 S    1987  DEC  13   03:21:07.25   STS-B   49.96306    78.79306  A    1355                    A   UG-S   WR   0.001    20  137 T      137 6.06                                   A   1,3,4,5,6,7,8,9</t>
  </si>
  <si>
    <t xml:space="preserve">  931  1987            689                 SS   1987  DEC  13   03:21:07.3    STS-B   49.96306    78.79306  A    1355                    A   UG-S   WR      20   150                                                            1,3,4,7,9,r</t>
  </si>
  <si>
    <t xml:space="preserve">  932  1987            690                      1987  DEC  20   02:55:09.14   STS-D   49.77583    78.01222  A    164P                772 A   UG-T   FS   0.001    20  3.6 S        5 4.80                                   A   1,3,4,5,6,8,9,r</t>
  </si>
  <si>
    <t xml:space="preserve">  933  1987            691                 S    1987  DEC  27   03:05:07.22   STS-B   49.87944    78.72500  A    1388                    A   UG-S   WR      20   150  117 T      117 6.00    C                              A   1,3,4,5,6,7,8,9</t>
  </si>
  <si>
    <t xml:space="preserve">  934  1987            691                 SS   1987  DEC  27   03:05:07.2    STS-B   49.87944    78.72500  A    1388                    A   UG-S   WR   0.001    20                         C                                  1,3,4,7,9,r</t>
  </si>
  <si>
    <t xml:space="preserve">  935  1988            692                 S    1988  FEB   6   04:19:09.13   STS-D   49.77583    78.01972  A    168P                738 A   UG-T   WR   0.001    20               5 4.80    C                                  1,3,4,6,8,9,r</t>
  </si>
  <si>
    <t xml:space="preserve">  936  1988            692                 SS   1988  FEB   6   04:19:09.1    STS-D   49.77583    78.01972  A    168P                738 A   UG-T   SE       0 0.001           0.001         C                                  1,3,4,6,9,r</t>
  </si>
  <si>
    <t xml:space="preserve">  937  1988            692                 SS   1988  FEB   6   04:19:09.1    STS-D   49.77583    78.01972  A    168P                738 A   UG-T   SE       0 0.001           0.001         C                                  1,3,4,6,9,r</t>
  </si>
  <si>
    <t xml:space="preserve">  938  1988            693                 S    1988  FEB  13   03:05:08.28   STS-B   49.93667    78.86389  A    1361                    A   UG-S   WR      20   150  125 T      125 5.97                                       1,3,4,6,7,8,9,r</t>
  </si>
  <si>
    <t xml:space="preserve">  939  1988            693                 SS   1988  FEB  13   03:05:08.3    STS-B   49.93667    78.86389  A    1361                    A   UG-S   WR   0.001    20                                                            1,3,4,7,9,r</t>
  </si>
  <si>
    <t xml:space="preserve">  940  1988            694                      1988  APR   3   01:33:08.21   STS-B   49.90833    78.90833  A    1336                    A   UG-S   WR      20   150  135        135 5.99                                       1,3,4,6,7,8,9,r</t>
  </si>
  <si>
    <t xml:space="preserve">  941  1988            695                      1988  APR  22   09:30:09.44   STS-D   49.79028    78.10694  A    704         -124    629 A   UG-T   WE   0.001    20  2.3        2.3 4.90    C                                  1,3,4,6,8,9,r</t>
  </si>
  <si>
    <t xml:space="preserve">  942  1988            696                      1988  MAY   4   00:57:09.15   STS-B   49.94944    78.75028  A    1359                    A   UG-S   FS      20   150  132        132 6.09                                       1,3,4,6,7,8,9,r</t>
  </si>
  <si>
    <t xml:space="preserve">  943  1988            697                 S    1988  MAY   7   22:49:58.34   NZ-NS   73.31400    54.55300       A-24        -300        DMN UG-T   WE      20   150      T*      80 5.58      V 1.1 kCi              KB-11     1,3,4,8,9,r</t>
  </si>
  <si>
    <t xml:space="preserve">  944  1988            697                 SS   1988  MAY   7   22:49:58.3    NZ-NS   73.31400    54.55300       A-24                        UG-T   WE   0.001    20                                                  KB-11     1,3,4,9,r</t>
  </si>
  <si>
    <t xml:space="preserve">  945  1988            697                 SS   1988  MAY   7   22:49:58.3    NZ-NS   73.31400    54.55300       A-24                        UG-T   WE   0.001    20                                                  KB-11     1,3,4,9,r</t>
  </si>
  <si>
    <t xml:space="preserve">  946  1988            698                      1988  JUN  14   02:27:09.00   STS-B   50.01889    78.96056  A    1421                    A   UG-S   WR   0.001    20    4          4 4.80                                       1,3,4,6,7,8,9,r</t>
  </si>
  <si>
    <t xml:space="preserve">  947  1988            699 Rubin-2              1988  AUG  22   16:20:00.1    -RU-A   66.28000    78.49100       RN-2        -830            UG-S   I-SS    15                    15 5.30    C                                  1,3,4,9,r</t>
  </si>
  <si>
    <t xml:space="preserve">  948  1988            700 Rubin-1              1988  SEP   6   16:19:59.9    -RU-A   61.36100    48.09200       RN-1        -800            UG-S   I-SS   8.5                   8.5 4.80    C                                  1,3,4,9,r</t>
  </si>
  <si>
    <t xml:space="preserve">  949  1988            701 Shagan               1988  SEP  14   04:00:00.0    STS-B   49.87778    78.82306  A    1350                    A   UG-S   JV      20   150150/118      150 6.03    C                                  1,3,4,6,7,8,9,r</t>
  </si>
  <si>
    <t xml:space="preserve">  950  1988            702                      1988  OCT  18   03:40:09.16   STS-D   49.78000    78.01722  A    034                 733 A   UG-T   WE   0.001    20               6 4.90    C                                  1,3,4,6,8,9,r</t>
  </si>
  <si>
    <t xml:space="preserve">  951  1988            703                      1988  NOV  12   03:30:06.27   STS-B   50.04306    78.96889  A    1412                    A   UG-S   WR   0.001    20   15         15 5.24    C                                  1,3,4,6,7,8,9,r</t>
  </si>
  <si>
    <t xml:space="preserve">  952  1988            704                 S    1988  NOV  23   03:57:08.99   STS-D   49.77944    78.03722  A    169/1       -204    693 A   UG-T   WR   0.001    20   19 T       19 5.40    C                                  1,3,4,6,8,9,r</t>
  </si>
  <si>
    <t xml:space="preserve">  953  1988            704                 SS   1988  NOV  23   03:57:09.0    STS-D   49.77944    78.03722  A    169/1               693 A   UG-T   FS   0.001    20                         C                                  1,3,4,6,9,r</t>
  </si>
  <si>
    <t xml:space="preserve">  954  1988            704                 SS   1988  NOV  23   03:57:09.0    STS-D   49.77944    78.03722  A    169/1               693 A   UG-T   SE       0 0.001           0.001         C                                  1,3,4,6,9,r</t>
  </si>
  <si>
    <t xml:space="preserve">  955  1988            705                 S    1988  DEC   4   05:19:53.3    NZ-NS   73.36600    55.00100       A-27        -400        DMN UG-T   WR      20   150      T*     140 5.89    C                        Ch-70     1,3,4,8,9,r</t>
  </si>
  <si>
    <t xml:space="preserve">  956  1988            705                 SS   1988  DEC   4   05:19:53.3    NZ-NS   73.36600    55.00100       A-27                        UG-T   WR   0.001    20                         C                        Ch-70     1,3,4,9,r</t>
  </si>
  <si>
    <t xml:space="preserve">  957  1988            705                 SS   1988  DEC   4   05:19:53.3    NZ-NS   73.36600    55.00100       A-27                        UG-T   WR   0.001    20                         C                        Ch-70     1,3,4,9,r</t>
  </si>
  <si>
    <t xml:space="preserve">  958  1988            705                 SS   1988  DEC   4   05:19:53.3    NZ-NS   73.36600    55.00100       A-27                        UG-T   WE   0.001    20                         C                        Ch-70     1,3,4,9,r</t>
  </si>
  <si>
    <t xml:space="preserve">  959  1988            705                 SS   1988  DEC   4   05:19:53.3    NZ-NS   73.36600    55.00100       A-27                        UG-T   SE       0 0.001           0.001         C                        Ch-70     1,3,4,9,r</t>
  </si>
  <si>
    <t xml:space="preserve">  960  1988            706                 S    1988  DEC  17   04:18:09.24   STS-B   49.88194    78.92472  A    1346                    A   UG-S   WR      20   150   68 T       68 5.83                                       1,3,4,6,7,8,9,r</t>
  </si>
  <si>
    <t xml:space="preserve">  961  1988            706                 SS   1988  DEC  17   04:18:09.2    STS-B   49.88194    78.92472  A    1346                    A   UG-S   WR   0.001    20                                                            1,3,4,6,7,9,r</t>
  </si>
  <si>
    <t xml:space="preserve">  962  1988            707                 S    1988  DEC  28   05:28:10.0    STS-D   49.80111    78.06861  A    901P                710 A   UG-T   WR   0.001    20             0.2 3.74                                       1,3,4,6,8,9,r</t>
  </si>
  <si>
    <t xml:space="preserve">  963  1988            707                 SS   1988  DEC  28   05:28:10.0    STS-D   49.80111    78.06861  A    901P                710 A   UG-T   WR   0.001    20                                                            1,3,4,6,9,r</t>
  </si>
  <si>
    <t xml:space="preserve">  964  1989            708                 S    1989  JAN  22   03:57:09.06   STS-B   49.93944    78.81944  A    1328                    A   UG-S   WR   0.001    20  118 T      118 6.10                                       1,3,4,6,7,8,9,r</t>
  </si>
  <si>
    <t xml:space="preserve">  965  1989            708                 SS   1989  JAN  22   03:57:09.1    STS-B   49.93944    78.81944  A    1328                    A   UG-S   WR      20   150                                                            1,3,4,6,7,9,r</t>
  </si>
  <si>
    <t xml:space="preserve">  966  1989            709                      1989  FEB  12   04:15:09.26   STS-B   49.91861    78.71111  A    1366                    A   UG-S   WR      20   150   63         63 5.86                                       1,3,4,6,7,8,9,r</t>
  </si>
  <si>
    <t xml:space="preserve">  967  1989            710                      1989  FEB  17   04:01:09.22   STS-D   49.82778    78.05972  A    139                 648 A   UG-T   WR   0.001    20              10 5.10    C                                  1,3,4,6,8,9,r</t>
  </si>
  <si>
    <t xml:space="preserve">  968  1989            711                      1989  JUL   8   03:47:00.09   STS-B   49.86778    78.78028  A    1352                    A   UG-S   WR      20   150   22         22 5.55    C                                  1,3,4,6,7,8,9,r</t>
  </si>
  <si>
    <t xml:space="preserve">  969  1989            712                 S    1989  SEP   2   04:16:59.85   STS-B   50.00583    78.98556  A    1410                    A   UG-S   WR   0.001    20    6 T        6 4.94    C                                  1,3,4,6,7,8,9,r</t>
  </si>
  <si>
    <t xml:space="preserve">  970  1989            712                 SS   1989  SEP   2   04:16:59.9    STS-B   50.00583    78.98556  A    1410                    A   UG-S   WR   0.001    20                         C                                  1,3,4,6,7,9,r</t>
  </si>
  <si>
    <t xml:space="preserve">  971  1989            713                      1989  OCT   4   11:30:00.16   STS-D   49.74980    78.01170  A    169/2        -94    680 A   UG-T   WE   0.001    20  1.8          4 4.70                                       1,3,4,6,8,9,r,v</t>
  </si>
  <si>
    <t xml:space="preserve">  972  1989            714                 S    1989  OCT  19   09:49:59.98   STS-B   49.92222    78.90833  A    1365        -628        A   UG-S   WR      20   150   85 T       85 5.86    C                                  1,3,4,6,8,9,r</t>
  </si>
  <si>
    <t xml:space="preserve">  973  1989            714                 SS   1989  OCT  19   09:50:00.0    STS-B   49.92222    78.90833  A    1365        -592        A   UG-S   WR   0.001    20                         C                                  1,3,4,9,r</t>
  </si>
  <si>
    <t xml:space="preserve">  974  1989            714                 SS   1989  OCT  19   09:50:00.0    STS-B   49.92222    78.90833  A    1365        -556        A   UG-S   WR   0.001    20                         C                                  1,3,4,9,r</t>
  </si>
  <si>
    <t xml:space="preserve">  975  1990            715                 S    1990  OCT  24   14:57:58.45   NZ-NS   73.33100    54.75700       A13-N       -600            UG-T   WR      20   150   70 T       70 5.70    C                        KB-11     1,3,4,8,9,r</t>
  </si>
  <si>
    <t xml:space="preserve">  976  1990            715                 SS   1990  OCT  24   14:57:58.5    NZ-NS   73.33100    54.75700       A13-N       -600            UG-T   WR   0.001    20                         C                        KB-11     1,3,4,9,r</t>
  </si>
  <si>
    <t xml:space="preserve">  977  1990            715                 SS   1990  OCT  24   14:57:58.5    NZ-NS   73.33100    54.75700       A13-N       -600            UG-T   WR   0.001    20                         C                        KB-11     1,3,4,9,r</t>
  </si>
  <si>
    <t xml:space="preserve">  978  1990            715                 SS   1990  OCT  24   14:57:58.5    NZ-NS   73.33100    54.75700       A13-N       -600            UG-T   WR   0.001    20                         C                        KB-11     1,3,4,9,r</t>
  </si>
  <si>
    <t xml:space="preserve">  979  1990            715                 SS   1990  OCT  24   14:57:58.5    NZ-NS   73.33100    54.75700       A13-N       -600            UG-T   WR   0.001    20                         C                        KB-11     1,3,4,9,r</t>
  </si>
  <si>
    <t xml:space="preserve">  980  1990            715                 SS   1990  OCT  24   14:57:58.5    NZ-NS   73.33100    54.75700       A13-N       -600            UG-T   WR       0 0.001           0.001         C                        KB-11     1,3,4,9,r</t>
  </si>
  <si>
    <t xml:space="preserve">  981  1990            715                 SS   1990  OCT  24   14:57:58.5    NZ-NS   73.33100    54.75700       A13-N       -600            UG-T   WR       0 0.001           0.001         C                        KB-11     1,3,4,9,r</t>
  </si>
  <si>
    <t xml:space="preserve">  982  1990            715                 SS   1990  OCT  24   14:57:58.5    NZ-NS   73.33100    54.75700       A13-N       -600            UG-T   WR       0 0.001           0.001         C                        KB-11     1,3,4,9,r</t>
  </si>
  <si>
    <t>Database of nuclear tests, United States: 1945-1992</t>
  </si>
  <si>
    <t>compiled by Wm. Robert Johnston</t>
  </si>
  <si>
    <t>last modified 8 November 2006</t>
  </si>
  <si>
    <t>For explanations, codes, and sources see Introduction.</t>
  </si>
  <si>
    <t xml:space="preserve">  ID#  SERIES          SHOT                     YEAR  MON DAY   TIME          SITE    LAT        LONG       NT   HOLE         HOB  GZALT NT  TYPE   PUR  YD-MN YD-MX YD-EST NT YIELD  MAG  CRAT VENT DEVIC WARHEAD          R N SOURCES</t>
  </si>
  <si>
    <t xml:space="preserve">    1  Trinity         Trinity                1945  JUL  16   11:29:21.0    NM      33.67530  -106.47470                     30            AS-T   WR      21                    21          152       IP    Fat Man   LANL     1,2,3</t>
  </si>
  <si>
    <t xml:space="preserve">    2  Alberta         Little Boy             1945  AUG   5   23:16:02.0    -JP     34.39140   132.45810                    580            A-AD   C       15                    15                          Little BoyDOD    * 2,3,n</t>
  </si>
  <si>
    <t xml:space="preserve">    3  Alberta         Fat Man                1945  AUG   9   01:58:00.0    -JP     32.77020   129.86570                    503            A-AD   C       21                    21                          Mk-3      DOD    * 2,3,n</t>
  </si>
  <si>
    <t xml:space="preserve">    4  Crossroads      Able                   1946  JUN  30   21:01:00.0    BK      11.58000   165.50000  *                 158            A-AD   WE      21                    21                    IP    Mk-3A     LANL     1,2,3,7,b</t>
  </si>
  <si>
    <t xml:space="preserve">    5  Crossroads      Baker                  1946  JUL  24   21:34:59.8    BK      11.58330   165.50000                    -27            UW     WE      21                    21          550       IP    Mk-3A     LANL     1,2,3,6</t>
  </si>
  <si>
    <t xml:space="preserve">    6  Sandstone       X-ray                  1948  APR  14   18:16:59.0    EN      11.67000   162.24000  *                  60            AS-T   WR      37                    37           55             Mk-3      LANL     1,2,3,7</t>
  </si>
  <si>
    <t xml:space="preserve">    7  Sandstone       Yoke                   1948  APR  30   18:08:59.0    EN      11.62000   162.33000  *                  60            AS-T   WR      49                    49                          Mk-3      LANL     1,2,3,7</t>
  </si>
  <si>
    <t xml:space="preserve">    8  Sandstone       Zebra                  1948  MAY  14   18:04:00.0    EN      11.56000   162.35000  *                  60            AS-T   WR      18                    18                          Mk-3      LANL     1,2,3,7</t>
  </si>
  <si>
    <t xml:space="preserve">    9  Ranger          Able                   1951  JAN  27   13:44:51.0    NTS-FF  36.80000  -115.95000       5            320            A-AD   WR       1                     1                          Mk-4      LANL     1,2,3</t>
  </si>
  <si>
    <t xml:space="preserve">   10  Ranger          Baker                  1951  JAN  28   13:52:04.5    NTS-FF  36.80000  -115.95000       5            330            A-AD   WR       8                     8                          Mk-4      LANL     1,2,3</t>
  </si>
  <si>
    <t xml:space="preserve">   11  Ranger          Easy                   1951  FEB   1   13:46:39.5    NTS-FF  36.80000  -115.95000       5            330            A-AD   WR       1                     1                          Mk-4      LANL     1,2,3</t>
  </si>
  <si>
    <t xml:space="preserve">   12  Ranger          Baker-2                1951  FEB   2   13:48:48.0    NTS-FF  36.80000  -115.95000       5            340            A-AD   WR       8                     8                          Mk-4      LANL     1,2,3</t>
  </si>
  <si>
    <t xml:space="preserve">   13  Ranger          Fox                    1951  FEB   6   13:46:55.0    NTS-FF  36.80000  -115.95000       5            440            A-AD   WR      22                    22                          Mk-6      LANL     1,2,3</t>
  </si>
  <si>
    <t xml:space="preserve">   14  Greenhouse      Dog                    1951  APR   7   17:33:57.8    EN      11.55580   162.35440                     91            AS-T   WR      81                    81          238             Mk-6D     LANL     1,2,3,d</t>
  </si>
  <si>
    <t xml:space="preserve">   15  Greenhouse      Easy                   1951  APR  20   17:27:00.1    EN      11.66890   162.24030                     91            AS-T   WR      47                    47          255             TX-5D     LANL     1,2,3,d</t>
  </si>
  <si>
    <t xml:space="preserve">   16  Greenhouse      George                 1951  MAY   8   20:30:00.7    EN      11.62690   162.31470                     62            AS-T   WR     225                   225          347                       LANL     1,2,3,d</t>
  </si>
  <si>
    <t xml:space="preserve">   17  Greenhouse      Item                   1951  MAY  24   17:16:59.3    EN      11.67300   162.24860                     62            AS-T   WR    45.5                  45.5                    BF              LANL     1,2,d</t>
  </si>
  <si>
    <t xml:space="preserve">   18  Buster          Able                   1951  OCT  22   14:00:00.0    NTS-YF  37.08390  -116.02390       7             30            AS-T   WR       0   0.1            0.05                                    LANL     1,2</t>
  </si>
  <si>
    <t xml:space="preserve">   19  Buster          Baker                  1951  OCT  28   15:20:08.9    NTS-YF  37.08500  -116.02000       7            340            A-AD   WR     3.5                   3.5                          Mk-4      LANL     1,2,3</t>
  </si>
  <si>
    <t xml:space="preserve">   20  Buster          Charlie                1951  OCT  30   15:00:29.8    NTS-YF  37.08500  -116.02030       7            350            A-AD   WR      14                    14                          Mk-4      LANL     1,2,3</t>
  </si>
  <si>
    <t xml:space="preserve">   21  Buster          Dog                    1951  NOV   1   15:30:01.6    NTS-YF  37.08470  -116.01970       7            430            A-AD   WR      21                    21                          Mk-4      LANL     1,2,3</t>
  </si>
  <si>
    <t xml:space="preserve">   22  Buster          Easy                   1951  NOV   5   16:29:58.2    NTS-YF  37.09190  -116.02440       7            400            A-AD   WR      31                    31                          TX-7E     LANL     1,2,3</t>
  </si>
  <si>
    <t xml:space="preserve">   23  Jangle          Sugar                  1951  NOV  19   16:59:59.7    NTS-YF  37.13170  -116.03860       9            1.1            AS     WE     1.2                   1.2           27             Mk-6      LANL     1,2,3,7</t>
  </si>
  <si>
    <t xml:space="preserve">   24  Jangle          Uncle                  1951  NOV  29   19:59:59.7    NTS-YF  37.16970  -116.04250       10           -10   1283     CR     WE     1.2                   1.2           79                       LANL     1,2,3</t>
  </si>
  <si>
    <t xml:space="preserve">   25  Tumbler         Able                   1952  APR   1   17:00:07.5    NTS-FF  36.79830  -115.93560       5            240            A-AD   WE       1                     1                          Mk-4      LANL     1,2,3</t>
  </si>
  <si>
    <t xml:space="preserve">   26  Tumbler         Baker                  1952  APR  15   17:29:57.1    NTS-YF  37.08420  -116.01940       7            340            A-AD   WE       1                     1                          Mk-4      LANL     1,2,3</t>
  </si>
  <si>
    <t xml:space="preserve">   27  Tumbler         Charlie                1952  APR  22   17:30:10.0    NTS-YF  37.08440  -116.02030       7           1050            A-AD   WR      31                    31                          Mk-4      LANL     1,2,3</t>
  </si>
  <si>
    <t xml:space="preserve">   28  Snapper         Dog                    1952  MAY   1   16:29:59.1    NTS-YF  37.08420  -116.02030       7            320            A-AD   WR      19                    19                          TX-7      LANL     1,2,3</t>
  </si>
  <si>
    <t xml:space="preserve">   29  Snapper         Easy                   1952  MAY   7   12:14:59.3    NTS-YF  37.05310  -116.10560       1             90            AS-T   WR      12                    12                          TX-12     LANL     1,2,3</t>
  </si>
  <si>
    <t xml:space="preserve">   30  Snapper         Fox                    1952  MAY  25   11:59:59.6    NTS-YF  37.09560  -116.10560       4             90            AS-T   WR      11                    11                          Mk-5      LANL     1,2,3</t>
  </si>
  <si>
    <t xml:space="preserve">   31  Snapper         George                 1952  JUN   1   11:54:59.8    NTS-YF  37.04810  -116.02110       3             90            AS-T   WR      15                    15                          Mk-5      LANL     1,2,3</t>
  </si>
  <si>
    <t xml:space="preserve">   32  Snapper         How                    1952  JUN   5   11:55:00.3    NTS-YF  37.13860  -116.11780       2             90            AS-T   WR      14                    14                          TX-12     LANL     1,2,3</t>
  </si>
  <si>
    <t xml:space="preserve">   33  Ivy             Mike                   1952  OCT  31   19:14:59.4    EN      11.23720   162.19640                     10            AS     WR   10400                 10400         1902       TN              LANL     1,2,3</t>
  </si>
  <si>
    <t xml:space="preserve">   34  Ivy             King                   1952  NOV  15   23:30:00.0    EN      11.56220   162.35250                    450            A-AD   WR     500                   500                    FS    Mk-18F    LANL     1,2,3</t>
  </si>
  <si>
    <t xml:space="preserve">   35  Upshot-Knothole Annie                  1953  MAR  17   13:20:00.3    NTS-YF  37.04780  -116.02110       3             90            AS-T   WR      16                    16                          Mk-5      LANL     1,2,3</t>
  </si>
  <si>
    <t xml:space="preserve">   36  Upshot-Knothole Nancy                  1953  MAR  24   13:10:00.0    NTS-YF  37.09560  -116.10280       4             90            AS-T   WR      24                    24                          TX-15     LANL     1,2,3</t>
  </si>
  <si>
    <t xml:space="preserve">   37  Upshot-Knothole Ruth                   1953  MAR  31   13:00:00.0    NTS-YF  37.08280  -116.02390       7             90            AS-T   WR     0.2                   0.2                                    LLNL     1,2</t>
  </si>
  <si>
    <t xml:space="preserve">   38  Upshot-Knothole Dixie                  1953  APR   6   15:29:38.4    NTS-YF  37.08470  -116.01800       7           1830            A-AD   WR      11                    11                          Mk-5D     LANL     1,2,3</t>
  </si>
  <si>
    <t xml:space="preserve">   39  Upshot-Knothole Ray                    1953  APR  11   12:44:59.8    NTS-YF  37.09890  -116.09250       4             30            AS-T   WR     0.2                   0.2                                    LLNL     1,2</t>
  </si>
  <si>
    <t xml:space="preserve">   40  Upshot-Knothole Badger                 1953  APR  18   12:35:00.0    NTS-YF  37.13830  -116.11780       2             90            AS-T   WR      23                    23                          TX-16     LANL     1,2,3</t>
  </si>
  <si>
    <t xml:space="preserve">   41  Upshot-Knothole Simon                  1953  APR  25   12:29:59.8    NTS-YF  37.05310  -116.10280       1             90            AS-T   WR      43                    43                          TX-17/24  LLNL     1,2,3</t>
  </si>
  <si>
    <t xml:space="preserve">   42  Upshot-Knothole Encore                 1953  MAY   8   15:29:55.4    NTS-FF  36.80000  -115.92890  ??   5            740            A-AD   WE      27                    27                          Mk-6D     LANL     1,2,3</t>
  </si>
  <si>
    <t xml:space="preserve">   43  Upshot-Knothole Harry                  1953  MAY  19   12:04:59.5    NTS-YF  37.04030  -116.02530       3             90            AS-T   WR      32                    32                          TX-13D    LANL     1,2,3</t>
  </si>
  <si>
    <t xml:space="preserve">   44  Upshot-Knothole Grable                 1953  MAY  25   15:30:00.3    NTS-FF  36.79310  -115.91470       5            160            A      WR      15                    15                          Mk-9 AFAP LANL   * 1,2,3</t>
  </si>
  <si>
    <t xml:space="preserve">   45  Upshot-Knothole Climax                 1953  JUN   4   11:14:56.7    NTS-YF  37.08750  -116.01830       7            410            A-AD   WR      61                    61                          Mk-7      LANL     1,2,3</t>
  </si>
  <si>
    <t xml:space="preserve">   46  Castle          Bravo                  1954  FEB  28   18:45:00.0    BK      11.69080   165.27360                      2            AS     WR   15000                 15000         1984       TN    TX-21     LANL     1,2,3</t>
  </si>
  <si>
    <t xml:space="preserve">   47  Castle          Romeo                  1954  MAR  26   18:30:00.4    BK      11.69080   165.27300                    4.3            AW-BG  WR   11000                 11000                          EC17      LANL     1,2,3</t>
  </si>
  <si>
    <t xml:space="preserve">   48  Castle          Koon                   1954  APR   6   18:20:00.4    BK      11.49670   165.36750                    2.9            AS     WR     110                   110          302                       LLNL     1,2,3</t>
  </si>
  <si>
    <t xml:space="preserve">   49  Castle          Union                  1954  APR  25   18:10:00.6    BK      11.66640   165.38720                      4            AW-BG  WR    6900                  6900          915                       LANL     1,2,3</t>
  </si>
  <si>
    <t xml:space="preserve">   50  Castle          Yankee                 1954  MAY   4   18:10:00.1    BK      11.66560   165.38690                    4.3            AW-BG  WR   13500                 13500                          EC24      LANL     1,2,3</t>
  </si>
  <si>
    <t xml:space="preserve">   51  Castle          Nectar                 1954  MAY  13   18:20:00.1    EN      11.67050   162.19640                    4.3            AW-BG  WR    1690                  1690                          TX-15     LANL     1,2,3</t>
  </si>
  <si>
    <t xml:space="preserve">   52  Teapot          Wasp                   1955  FEB  18   19:59:59.2    NTS-YF  37.08670  -116.02190       7            230            A-AD   WE       1                     1                                    LANL     1,2</t>
  </si>
  <si>
    <t xml:space="preserve">   53  Teapot          Moth                   1955  FEB  22   13:45:00.0    NTS-YF  37.04780  -116.02110       3             90            AS-T   WR       2                     2                          XW-30?    LANL     1,2,3</t>
  </si>
  <si>
    <t xml:space="preserve">   54  Teapot          Tesla                  1955  MAR   1   13:30:00.3    NTS-YF  37.12550  -116.04750       9             90            AS-T   WR       7                     7                                    LLNL     1,2</t>
  </si>
  <si>
    <t xml:space="preserve">   55  Teapot          Turk                   1955  MAR   7   13:20:00.2    NTS-YF  37.13830  -116.11750       2            150            AS-T   WR      43                    43                                    LLNL     1,2</t>
  </si>
  <si>
    <t xml:space="preserve">   56  Teapot          Hornet                 1955  MAR  12   13:19:59.8    NTS-YF  37.04030  -116.02530       3             90            AS-T   WR       4                     4                          XW-30?    LANL     1,2,3</t>
  </si>
  <si>
    <t xml:space="preserve">   57  Teapot          Bee                    1955  MAR  22   13:04:59.9    NTS-YF  37.09470  -116.02390       7            150            AS-T   WR       8                     8                          XW-25?    LANL     1,2,3</t>
  </si>
  <si>
    <t xml:space="preserve">   58  Teapot          Ess                    1955  MAR  23   20:30:00.0    NTS-YF  37.16830  -116.04390       10           -20   1280     CR     WE       1                     1           91             Mk-6      LANL     1,2,3</t>
  </si>
  <si>
    <t xml:space="preserve">   59  Teapot          Apple-1                1955  MAR  29   12:55:00.1    NTS-YF  37.09560  -116.10280       4            150            AS-T   WR      14                    14                                    LANL     1,2</t>
  </si>
  <si>
    <t xml:space="preserve">   60  Teapot          Wasp Prime             1955  MAR  29   17:59:54.8    NTS-YF  37.08670  -116.05780       7            230            A-AD   WR       3                     3                                    LANL     1,2</t>
  </si>
  <si>
    <t xml:space="preserve">   61  Teapot          HA (High Altitude)     1955  APR   6   18:00:04.1    NTS-YF  37.02860  -116.05780       1          11160            A-AD   WE       3                     3                                    LANL     1,2</t>
  </si>
  <si>
    <t xml:space="preserve">   62  Teapot          Post                   1955  APR   9   12:30:00.2    NTS-YF  37.12220  -116.03440       9             90            AS-T   WR       2                     2                                    LLNL     1,2</t>
  </si>
  <si>
    <t xml:space="preserve">   63  Teapot          MET (Military Effects T1955  APR  15   19:15:00.3    NTS-FF  36.79810  -115.92890       5            120            AS-T   WE      22                    22                          Mk-7      LANL     1,2,3</t>
  </si>
  <si>
    <t xml:space="preserve">   64  Teapot          Apple-2                1955  MAY   5   12:10:00.0    NTS-YF  37.05310  -116.10250  ?    1            150            AS-T   WR      29                    29                                    LANL     1,2</t>
  </si>
  <si>
    <t xml:space="preserve">   65  Wigwam          Wigwam                 1955  MAY  14   20:00:00.0    -PAC    28.73330  -126.26670                   -610            UW     WE      30                    30                                    LANL     1,2</t>
  </si>
  <si>
    <t xml:space="preserve">   66  Teapot          Zucchini               1955  MAY  15   11:59:59.9    NTS-YF  37.09470  -116.02390       7            150            AS-T   WR      28                    28                                    LANL     1,2</t>
  </si>
  <si>
    <t xml:space="preserve">   67  Project 56      Project 56 No. 1       1955  NOV   1   22:10         NTS-FF  36.90000  -115.95000       11a            0            AS     SE       0                     0                          TX-39 pr? LANL     1,2,3,7,h</t>
  </si>
  <si>
    <t xml:space="preserve">   68  Project 56      Project 56 No. 2       1955  NOV   3   21:15         NTS-FF  36.90000  -115.95000       11b            0            AS     SE       0                     0                          XW-25     LANL     1,2,3,7,h</t>
  </si>
  <si>
    <t xml:space="preserve">   69  Project 56      Project 56 No. 3       1955  NOV   5   19:55         NTS-FF  36.90000  -115.95000       11c            0            AS     SE       0                     0                          XW-28 pr  LANL     1,2,3,7,h</t>
  </si>
  <si>
    <t xml:space="preserve">   70  Project 56      Project 56 No. 4       1956  JAN  18   21:30         NTS-FF  36.90000  -115.95000       11d            0            AS     SE       0    20      SL    0.01                          XW-28 pr  LANL     1,2,3,7,h</t>
  </si>
  <si>
    <t xml:space="preserve">   71  Redwing         Lacrosse               1956  MAY   4   18:25:29.9    EN      11.55780   162.35500                      5            AS     WR      40                    40          122             TX-39 pr  LANL     1,2,3,7</t>
  </si>
  <si>
    <t xml:space="preserve">   72  Redwing         Cherokee               1956  MAY  20   17:50:38.7    BK      11.66830   165.39420                   1320            A-AD   WR    3800                  3800                          TX-15/39  LANL     1,2,3</t>
  </si>
  <si>
    <t xml:space="preserve">   73  Redwing         Zuni                   1956  MAY  27   17:56:00.3    BK      11.49670   165.36920                      3            AS     WR    3500                  3500          710             TX-41     LLNL     1,2,3</t>
  </si>
  <si>
    <t xml:space="preserve">   74  Redwing         Yuma                   1956  MAY  27   19:56         EN      11.62000   162.33000  *                  60            AS-T   WR    0.19                  0.19                                    LLNL     1,2,3,7</t>
  </si>
  <si>
    <t xml:space="preserve">   75  Redwing         Erie                   1956  MAY  30   18:15:29.3    EN      11.54440   162.36440                     90            AS-T   WR    14.9                  14.9                          TX-28C    LANL     1,2,3</t>
  </si>
  <si>
    <t xml:space="preserve">   76  Redwing         Seminole               1956  JUN   6   00:55:30.0    EN      11.67640   162.22220                      2            AS     WR    13.7                  13.7          201             TX-28 pr  LANL     1,2,3</t>
  </si>
  <si>
    <t xml:space="preserve">   77  Redwing         Flathead               1956  JUN  11   18:26:00.1    BK      11.60000   165.45140                    4.5            AW-BG  WR     365                   365                                    LANL     1,2,3</t>
  </si>
  <si>
    <t xml:space="preserve">   78  Redwing         Blackfoot              1956  JUN  11   18:26:00.3    EN      11.55110   162.35860                     60            AS-T   WR       8                     8                                    LANL     1,2</t>
  </si>
  <si>
    <t xml:space="preserve">   79  Redwing         Kickapoo               1956  JUN  13   23:26         EN      11.62000   162.33000  *                  90            AS-T   WR    1.49                  1.49                                    LLNL     1,2,3,7</t>
  </si>
  <si>
    <t xml:space="preserve">   80  Redwing         Osage                  1956  JUN  16   01:13:53.1    EN      11.54670   162.36080                    210            A-AD   WR     1.7                   1.7                          XW-25     LANL     1,2,3</t>
  </si>
  <si>
    <t xml:space="preserve">   81  Redwing         Inca                   1956  JUN  21   21:26         EN      11.63000   162.35000  *                  60            AS-T   WR    15.2                  15.2                          XW-45     LLNL     1,2,3,7</t>
  </si>
  <si>
    <t xml:space="preserve">   82  Redwing         Dakota                 1956  JUN  25   18:06:00.2    BK      11.60280   165.45140                                   AW-BG  WR    1100                  1100                          TX-28C    LANL     1,2,3</t>
  </si>
  <si>
    <t xml:space="preserve">   83  Redwing         Mohawk                 1956  JUL   2   18:06         EN      11.63000   162.31000  *                  90            AS-T   WR     360                   360          408                       LLNL     1,2,3,7</t>
  </si>
  <si>
    <t xml:space="preserve">   84  Redwing         Apache                 1956  JUL   8   18:06:00.2    EN      11.67140   162.20030                                   AW-BG  WR    1850                  1850                          XW-27     LLNL     1,2,3</t>
  </si>
  <si>
    <t xml:space="preserve">   85  Redwing         Navajo                 1956  JUL  10   17:56:00.3    BK      11.66330   165.38720                      6            AW-BG  WR    4500                  4500                          TX-21C    LANL     1,2,3</t>
  </si>
  <si>
    <t xml:space="preserve">   86  Redwing         Tewa                   1956  JUL  20   17:46:00.0    BK      11.67390   165.33940                    4.5            AW-BG  WR    5000                  5000         1220             TX-41?    LLNL     1,2,3</t>
  </si>
  <si>
    <t xml:space="preserve">   87  Redwing         Huron                  1956  JUL  21   18:16:00.1    EN      11.67190   162.36920                                   AW-BG  WR     250                   250                          XW-50?    LANL     1,2,3</t>
  </si>
  <si>
    <t xml:space="preserve">   88  Project 57      Project 57 No. 1       1957  APR  24   14:27         NAFR    37.20000  -116.10000       13                          AS     SE       0                     0                          XW-25     LANL     1,2,3,7,h</t>
  </si>
  <si>
    <t xml:space="preserve">   89  Plumbbob        Boltzmann              1957  MAY  28   11:55:00.2    NTS-YF  37.09470  -116.02360       7c           150            AS-T   WR      12                    12                          XW-40     LANL     1,2,3,g</t>
  </si>
  <si>
    <t xml:space="preserve">   90  Plumbbob        Franklin               1957  JUN   2   11:54:59.9    NTS-YF  37.04780  -116.02110       T3            90            AS-T   WR    0.14                  0.14                          XW-30?    LANL     1,2,3,g</t>
  </si>
  <si>
    <t xml:space="preserve">   91  Plumbbob        Lassen                 1957  JUN   5   11:45:00.3    NTS-YF  37.13470  -116.04080       B9a          150            A-B    WR  0.0005                0.0005                                    LLNL     1,2,g</t>
  </si>
  <si>
    <t xml:space="preserve">   92  Plumbbob        Wilson                 1957  JUN  18   11:45:00.3    NTS-YF  37.13470  -116.04080       B9a          150            A-B    WR      10                    10                          XW-45X1   LLNL     1,2,3,g</t>
  </si>
  <si>
    <t xml:space="preserve">   93  Plumbbob        Priscilla              1957  JUN  24   13:30:00.1    NTS-FF  36.79810  -115.92890  ?    5            210            A-B    WR      37                    37                          TX-15/39 pLANL     1,2,3</t>
  </si>
  <si>
    <t xml:space="preserve">   94  Plumbbob        Coulomb-A              1957  JUL   1   17:30         NTS-YF  37.04000  -116.03000       S3h            0            AS     SE       0                     0                          XW-31     LANL     1,2,3,7,g,h</t>
  </si>
  <si>
    <t xml:space="preserve">   95  Plumbbob        Hood                   1957  JUL   5   11:40:00.1    NTS-YF  37.13470  -116.04080       B9a          460            A-B    WR      74                    74                                    LLNL     1,2,g</t>
  </si>
  <si>
    <t xml:space="preserve">   96  Plumbbob        Diablo                 1957  JUL  15   11:30:00.1    NTS-YF  37.15030  -116.10860       T2b          150            AS-T   WR      17                    17                                    LLNL     1,2,g</t>
  </si>
  <si>
    <t xml:space="preserve">   97  Plumbbob        John                   1957  JUL  19   14:00:04.6    NTS-YF  37.16060  -116.05310       10          9140            A-R    WE       2                     2                          W25       LANL     1,2,3</t>
  </si>
  <si>
    <t xml:space="preserve">   98  Plumbbob        Kepler                 1957  JUL  24   11:49:59.9    NTS-YF  37.09500  -116.10300  *    4            150            AS-T   WR      10                    10                          XW-35 pr? LANL     1,2,3,g</t>
  </si>
  <si>
    <t xml:space="preserve">   99  Plumbbob        Owens                  1957  JUL  25   13:29:59.7    NTS-YF  37.13470  -116.04080       B9a          150            A-B    WR     9.7                   9.7                          XW-51?    LLNL     1,2,3,g</t>
  </si>
  <si>
    <t xml:space="preserve">  100  Plumbbob        Pascal-A               1957  JUL  26   08:00:00.0    NTS-YF  37.05180  -116.03340       U3j         -150   1202     UG-S   SE       0    20      SL    0.01                                    LANL     1,2</t>
  </si>
  <si>
    <t xml:space="preserve">  101  Plumbbob        Stokes                 1957  AUG   7   12:25:00.2    NTS-YF  37.08670  -116.02360       B7b          460            A-B    WR      19                    19                          XW-30     LANL     1,2,3,g</t>
  </si>
  <si>
    <t xml:space="preserve">  102  Plumbbob        Saturn                 1957  AUG  10   00:59:55.1    NTS-RM  37.19390  -116.03330       U12c.02   -39.01            UG-T   SE       0                     0                          XW-45X1   LLNL     1,2,3,5</t>
  </si>
  <si>
    <t xml:space="preserve">  103  Plumbbob        Shasta                 1957  AUG  18   12:00:00.0    NTS-YF  37.12800  -116.10640       2a           150            AS-T   WR      17                    17                                    LLNL     1,2,g</t>
  </si>
  <si>
    <t xml:space="preserve">  104  Plumbbob        Doppler                1957  AUG  23   12:30:00.1    NTS-YF  37.08670  -116.02360       B7b          460            A-B    WR      11                    11                          XW-34?    LANL     1,2,3,g</t>
  </si>
  <si>
    <t xml:space="preserve">  105  Plumbbob        Pascal-B               1957  AUG  27   22:35:00.0    NTS-YF  37.04910  -116.03400       U3d         -150   1201     UG-S   SE       0    20      SL    0.01                                    LANL     1,2,g</t>
  </si>
  <si>
    <t xml:space="preserve">  106  Plumbbob        Franklin Prime         1957  AUG  30   12:39:59.9    NTS-YF  37.08670  -116.02360       B7b          230            A-B    WR     4.7                   4.7                          XW-30?    LANL     1,2,3,g</t>
  </si>
  <si>
    <t xml:space="preserve">  107  Plumbbob        Smoky                  1957  AUG  31   12:30:00.0    NTS-YF  37.18720  -116.06780       T2c          210   1365     AS-T   WR      44                    44                          TX-41 pr  LLNL     1,2,3,g,j</t>
  </si>
  <si>
    <t xml:space="preserve">  108  Plumbbob        Galileo                1957  SEP   2   12:40:00.0    NTS-YF  37.05310  -116.10250       T1           150            AS-T   WR      11                    11                                    LANL     1,2,g</t>
  </si>
  <si>
    <t xml:space="preserve">  109  Plumbbob        Wheeler                1957  SEP   6   12:45:00.0    NTS-YF  37.13470  -116.04080       B9a          150            A-B    WR   0.197                 0.197                          XW-51?    LLNL     1,2,3,g</t>
  </si>
  <si>
    <t xml:space="preserve">  110  Plumbbob        Coulomb-B              1957  SEP   6   20:05:00.6    NTS-YF  37.04300  -116.02600  *T?  S3g            0            AS     SE     0.3                   0.3                          XW-31     LANL     1,2,3,g</t>
  </si>
  <si>
    <t xml:space="preserve">  111  Plumbbob        Laplace                1957  SEP   8   12:59:59.8    NTS-YF  37.08670  -116.02360       B7b          230            A-B    WR       1                     1                                    LANL     1,2,g</t>
  </si>
  <si>
    <t xml:space="preserve">  112  Plumbbob        Fizeau                 1957  SEP  14   16:44:59.8    NTS-YF  37.03360  -116.03140       T3b          150            AS-T   WR      11                    11                          XW-34?    LANL     1,2,3,g</t>
  </si>
  <si>
    <t xml:space="preserve">  113  Plumbbob        Newton                 1957  SEP  16   12:49:59.9    NTS-YF  37.08670  -116.02360       B7a          460            A-B    WR      12                    12                          XW-31     LANL     1,2,3,g</t>
  </si>
  <si>
    <t xml:space="preserve">  114  Plumbbob        Rainier                1957  SEP  19   16:59:59.45   NTS-RM  37.19580  -116.20310       U12b      -272.8        H-24UG-T   WR     1.7                   1.7                          W25       LLNL     1,2,3,5,g</t>
  </si>
  <si>
    <t xml:space="preserve">  115  Plumbbob        Whitney                1957  SEP  23   12:29:59.8    NTS-YF  37.13830  -116.11750       T2           150            AS-T   WR      19                    19                          W27 pr    LLNL     1,2,3,g</t>
  </si>
  <si>
    <t xml:space="preserve">  116  Plumbbob        Charleston             1957  SEP  28   12:59:59.9    NTS-YF  37.13470  -116.04080       B9a          460            A-B    WR      12                    12                                    LLNL     1,2,g</t>
  </si>
  <si>
    <t xml:space="preserve">  117  Plumbbob        Morgan                 1957  OCT   7   13:00:00.1    NTS-YF  37.13470  -116.04080       B9a          150            A-B    WR       8                     8                          XW-45X1   LLNL     1,2,3,g</t>
  </si>
  <si>
    <t xml:space="preserve">  118  Project 58      Pascal-C               1957  DEC   6   20:15:00.0    NTS-YF  37.04990  -116.03090       U3e          -80   1202     UG-S   SE       0    20      SL    0.01                          XW-42?    LANL     1,2,3</t>
  </si>
  <si>
    <t xml:space="preserve">  119  Project 58      Coulomb-C              1957  DEC   9   20:00         NTS-YF  37.04000  -116.03000       S3i            0            AS     SE     0.5                   0.5                                    LANL     1,2,3,7,h</t>
  </si>
  <si>
    <t xml:space="preserve">  120  Project 58A     Venus                  1958  FEB  22   01:00:00      NTS-RM  37.11300  -116.11500  ?    U12d.01   -30.48            UG-T   SE       0 0.001          0.0005                          XW-47 pr? LLNL     1,2,3,5,7</t>
  </si>
  <si>
    <t xml:space="preserve">  121  Project 58A     Uranus                 1958  MAR  14   22:00:00      NTS-RM  37.11300  -116.11500  ?    U12c.01   -34.75            UG-T   SE       0 0.001          0.0005                          XW-48     LLNL     1,2,3,5,7</t>
  </si>
  <si>
    <t xml:space="preserve">  122  Hardtack I      Yucca                  1958  APR  28   02:40:00.3    -PAC    12.61670   168.02500                  26210            A-B    WE     1.7                   1.7                          W25       LANL     1,2,3</t>
  </si>
  <si>
    <t xml:space="preserve">  123  Hardtack I      Cactus                 1958  MAY   5   18:15:00.1    EN      11.55640   162.35420                      1            AS     WR      18                    18          105             Mk-43 pr  LANL     1,2,3</t>
  </si>
  <si>
    <t xml:space="preserve">  124  Hardtack I      Fir                    1958  MAY  11   17:50:00.1    BK      11.69080   165.27360                      3            AW-BG  WR    1360                  1360                                    LLNL     1,2,3</t>
  </si>
  <si>
    <t xml:space="preserve">  125  Hardtack I      Butternut              1958  MAY  11   18:15:00.1    EN      11.54110   162.35060                      3            AW-BG  WR      81                    81                          TX-46 pr? LANL     1,2,3</t>
  </si>
  <si>
    <t xml:space="preserve">  126  Hardtack I      Koa                    1958  MAY  12   18:30:00.1    EN      11.67500   162.20560                   0.81            AS     WR    1370                  1370         1289             XW-35     LANL     1,2,3</t>
  </si>
  <si>
    <t xml:space="preserve">  127  Hardtack I      Wahoo                  1958  MAY  16   01:30:00.5    EN      11.34470   162.17890                   -150            UW     WE       9                     9                          Mk-7      LANL     1,2,3</t>
  </si>
  <si>
    <t xml:space="preserve">  128  Hardtack I      Holly                  1958  MAY  20   18:30:00.1    EN      11.54390   162.35610                      4            AW-BG  WR     5.9                   5.9                          XW-31Y3   LANL     1,2,3</t>
  </si>
  <si>
    <t xml:space="preserve">  129  Hardtack I      Nutmeg                 1958  MAY  21   21:20:00.2    BK      11.49610   165.37080                      3            AW-BG  WR    25.1                  25.1                          XW-47?    LLNL     1,2,3</t>
  </si>
  <si>
    <t xml:space="preserve">  130  Hardtack I      Yellowwood             1958  MAY  26   02:00:00.1    EN      11.66030   162.22530                      3            AW-BG  WR     330                   330                          TX-46     LANL     1,2,3</t>
  </si>
  <si>
    <t xml:space="preserve">  131  Hardtack I      Magnolia               1958  MAY  26   18:00:00.1    EN      11.54280   162.35390                      4            AW-BG  WR      57                    57                                    LANL     1,2,3</t>
  </si>
  <si>
    <t xml:space="preserve">  132  Hardtack I      Tobacco                1958  MAY  30   02:15:00.2    EN      11.66330   162.23000                    2.7            AW-BG  WR    11.6                  11.6                          XW-50     LANL     1,2,3</t>
  </si>
  <si>
    <t xml:space="preserve">  133  Hardtack I      Sycamore               1958  MAY  31   03:00:00.1    BK      11.69080   165.27360                      3            AW-BG  WR      92                    92                          TX-41     LLNL     1,2,3</t>
  </si>
  <si>
    <t xml:space="preserve">  134  Hardtack I      Rose                   1958  JUN   2   18:45:00.1    EN      11.54110   162.35170                    4.5            AW-BG  WR      15                    15                          XW-49 pr? LANL     1,2,3</t>
  </si>
  <si>
    <t xml:space="preserve">  135  Hardtack I      Umbrella               1958  JUN   8   18:15:00.2    EN      11.38080   162.21920                    -50            UW     WE       8                     8          915             Mk-7      LANL     1,2,3</t>
  </si>
  <si>
    <t xml:space="preserve">  136  Hardtack I      Maple                  1958  JUN  10   17:30:00.1    BK      11.68720   165.41500                      3            AW-BG  WR     213                   213                                    LLNL     1,2,3</t>
  </si>
  <si>
    <t xml:space="preserve">  137  Hardtack I      Aspen                  1958  JUN  14   17:30:00.1    BK      11.69080   165.27330                      3            AW-BG  WR     319                   319                          XW-47?    LLNL     1,2,3</t>
  </si>
  <si>
    <t xml:space="preserve">  138  Hardtack I      Walnut                 1958  JUN  14   18:30:00.1    EN      11.66030   162.22530                      2            AW-BG  WR    1450                  1450                                    LANL     1,2,3</t>
  </si>
  <si>
    <t xml:space="preserve">  139  Hardtack I      Linden                 1958  JUN  18   03:00:00.1    EN      11.54420   162.35640                    2.5            AW-BG  WR      11                    11                          XW-50 pr? LANL     1,2,3</t>
  </si>
  <si>
    <t xml:space="preserve">  140  Hardtack I      Redwood                1958  JUN  27   17:30:00.1    BK      11.68720   165.41500                      3            AW-BG  WR     412                   412                          XW-47?    LLNL     1,2,3</t>
  </si>
  <si>
    <t xml:space="preserve">  141  Hardtack I      Elder                  1958  JUN  27   18:30:00.1    EN      11.66330   162.23000                    2.7            AW-BG  WR     880                   880                          TX-43     LANL     1,2,3</t>
  </si>
  <si>
    <t xml:space="preserve">  142  Hardtack I      Oak                    1958  JUN  28   19:30:00.1    EN      11.60780   162.10780                    1.8            AW-BG  WR    8900                  8900         1750             TX-46/53  LANL     1,2,3</t>
  </si>
  <si>
    <t xml:space="preserve">  143  Hardtack I      Hickory                1958  JUN  29   00:00:00.1    BK      11.49610   162.37080                      3            AW-BG  WR      14                    14                          XW-47 pr? LLNL     1,2,3</t>
  </si>
  <si>
    <t xml:space="preserve">  144  Hardtack I      Sequoia                1958  JUL   1   18:30:00.1    EN      11.54420   162.35640                      2            AW-BG  WR     5.2                   5.2                                    LANL     1,2,3</t>
  </si>
  <si>
    <t xml:space="preserve">  145  Hardtack I      Cedar                  1958  JUL   2   17:30:00.1    BK      11.69080   165.27360                    3.4            AW-BG  WR     220                   220                                    LLNL     1,2,3</t>
  </si>
  <si>
    <t xml:space="preserve">  146  Hardtack I      Dogwood                1958  JUL   5   18:30:00.2    EN      11.66330   162.23000                      3            AW-BG  WR     397                   397                          XW-47?    LLNL     1,2,3</t>
  </si>
  <si>
    <t xml:space="preserve">  147  Hardtack I      Poplar                 1958  JUL  12   03:30:00.1    BK      11.68810   165.26440                      3            AW-BG  WR    9300                  9300                          TX-41     LLNL     1,2,3</t>
  </si>
  <si>
    <t xml:space="preserve">  148  Hardtack I      Scaevola               1958  JUL  14   04:00         EN      11.55000   162.36000  *                   6            AW-BG  SE       0                     0                          XW-34     LANL     1,2,3,7</t>
  </si>
  <si>
    <t xml:space="preserve">  149  Hardtack I      Pisonia                1958  JUL  17   23:00         EN      11.55000   162.31000  *                   2            AW-BG  WR     255                   255                          XW-50?    LANL     1,2,3,7</t>
  </si>
  <si>
    <t xml:space="preserve">  150  Hardtack I      Juniper                1958  JUL  22   04:20:00.1    BK      11.49610   165.37080                      3            AW-BG  WR      65                    65                          XW-47 pr? LLNL     1,2,3</t>
  </si>
  <si>
    <t xml:space="preserve">  151  Hardtack I      Olive                  1958  JUL  22   20:30:00.2    EN      11.66330   162.23000                      3            AW-BG  WR     202                   202                                    LLNL     1,2,3</t>
  </si>
  <si>
    <t xml:space="preserve">  152  Hardtack I      Pine                   1958  JUL  26   20:30:00.2    EN      11.65610   162.21970                      3            AW-BG  WR    2000                  2000                          TX-41     LLNL     1,2,3</t>
  </si>
  <si>
    <t xml:space="preserve">  153  Newsreel        Teak                   1958  AUG   1   10:50:05.6    JO      16.74390  -169.53330                  76800            AH-R   WE    3800                  3800                          W39       LANL     1,2,3</t>
  </si>
  <si>
    <t xml:space="preserve">  154  Hardtack I      Quince                 1958  AUG   6   02:15         EN      11.55000   162.36000  *                   1            AS     WR       0                     0                          XW-51?    LLNL     1,2,3,7</t>
  </si>
  <si>
    <t xml:space="preserve">  155  Newsreel        Orange                 1958  AUG  12   10:30:08.6    JO      16.35830  -169.53560                  43000            AH-R   WE    3800                  3800                          W39       LANL     1,2,3</t>
  </si>
  <si>
    <t xml:space="preserve">  156  Hardtack I      Fig                    1958  AUG  18   04:00         EN      11.55000   162.36000  *                 0.5            AS     WR    0.02                  0.02            3             XW-51?    LLNL     1,2,3,7</t>
  </si>
  <si>
    <t xml:space="preserve">  157  Argus           Argus I                1958  AUG  27   02:28         -SATL  -38.50000   -11.50000  LT             200000            AX-R   WE       1     2             1.5                          W25       LANL     1,2,3,7,a,ap</t>
  </si>
  <si>
    <t xml:space="preserve">  158  Argus           Argus II               1958  AUG  30   03:18         -SATL  -49.50000    -8.20000  LT             240000            AX-R   WE       1     2             1.5                          W25       LANL     1,2,3,7,a,ap</t>
  </si>
  <si>
    <t xml:space="preserve">  159  Argus           Argus III              1958  SEP   6   22:13         -SATL  -48.50000    -9.70000  LT             540000            AX-R   WE       1     2             1.5                          W25       LANL     1,2,3,7,a,ap</t>
  </si>
  <si>
    <t xml:space="preserve">  160  Hardtack II     Otero                  1958  SEP  12   20:00:00.2    NTS-YF  37.05000  -116.03190       U3q         -150   1202     UG-S   SE   0.038                 0.038                          XW-54?    LANL     1,2,3</t>
  </si>
  <si>
    <t xml:space="preserve">  161  Hardtack II     Bernalillo             1958  SEP  17   19:30:00.2    NTS-YF  37.04940  -116.03300       U3n         -150   1201     UG-S   SE   0.015                 0.015                                    LANL     1,2</t>
  </si>
  <si>
    <t xml:space="preserve">  162  Hardtack II     Eddy                   1958  SEP  19   14:00:00.2    NTS-YF  37.08670  -116.02360       7            150            A-B    WR   0.083                 0.083                                    LANL     1,2</t>
  </si>
  <si>
    <t xml:space="preserve">  163  Hardtack II     Luna                   1958  SEP  21   19:00:00.2    NTS-YF  37.04920  -116.03360       U3m         -150   1201     UG-S   SE  0.0015                0.0015                          XW-54?    LANL     1,2,3</t>
  </si>
  <si>
    <t xml:space="preserve">  164  Hardtack II     Mercury                1958  SEP  23   22:00:00.0    NTS-RM  37.19310  -116.20060  ??   U12f.01   -55.78   2021     UG-T   SE       0    20      SL    0.01                          XW-47 pr? LLNL     1,2,3,5</t>
  </si>
  <si>
    <t xml:space="preserve">  165  Hardtack II     Valencia               1958  SEP  26   20:00:00.2    NTS-YF  37.04970  -116.02970       U3r         -150   1201     UG-S   SE   0.002                 0.002                          XW-42?    LANL     1,2,3</t>
  </si>
  <si>
    <t xml:space="preserve">  166  Hardtack II     Mars                   1958  SEP  28   00:00:00.2    NTS-RM  37.19310  -116.20060       U12f.02   -42.67   2021     UG-T   SE   0.013                 0.013                          XW-48     LLNL     1,2,3,5</t>
  </si>
  <si>
    <t xml:space="preserve">  167  Hardtack II     Mora                   1958  SEP  29   14:05:00.1    NTS-YF  37.08670  -116.02360       7            460            A-B    WR       2                     2                                    LANL     1,2</t>
  </si>
  <si>
    <t xml:space="preserve">  168  Hardtack II     Hidalgo                1958  OCT   5   14:10:00.1    NTS-YF  37.08670  -116.02360       7            110            A-B    SE   0.077                 0.077                                    LANL     1,2</t>
  </si>
  <si>
    <t xml:space="preserve">  169  Hardtack II     Colfax                 1958  OCT   5   16:15:00.2    NTS-YF  37.04890  -116.03420       U3k         -150   1201     UG-S   SE  0.0055                0.0055                                    LANL     1,2</t>
  </si>
  <si>
    <t xml:space="preserve">  170  Hardtack II     Tamalpais              1958  OCT   8   22:00:00.13   NTS-RM  37.19530  -116.20030       U12b.02  -124.05   2000     UG-T   WR   0.072                 0.072                          XW-48     LLNL     1,2,3,5</t>
  </si>
  <si>
    <t xml:space="preserve">  171  Hardtack II     Quay                   1958  OCT  10   14:30:00.1    NTS-YF  37.09470  -116.02360       7             30            AS-T   WR   0.079                 0.079                          XW-50 pr? LANL     1,2,3</t>
  </si>
  <si>
    <t xml:space="preserve">  172  Hardtack II     Lea                    1958  OCT  13   13:20:00.1    NTS-YF  37.08670  -116.02360       7            460            A-B    WR     1.4                   1.4                          XW-54?    LANL     1,2,3</t>
  </si>
  <si>
    <t xml:space="preserve">  173  Hardtack II     Neptune                1958  OCT  14   18:00:00.2    NTS-RM  37.19390  -116.19970       U12c.03   -30.02   2045     UG-T   SE   0.115                 0.115           C                        LLNL     1,2,5</t>
  </si>
  <si>
    <t xml:space="preserve">  174  Hardtack II     Hamilton               1958  OCT  15   16:00:00.2    NTS-FF  36.80220  -115.93220       5             20            AS-T   WR  0.0012                0.0012                          XW-51?    LLNL     1,2,3</t>
  </si>
  <si>
    <t xml:space="preserve">  175  Hardtack II     Logan                  1958  OCT  16   06:00:00.14   NTS-RM  37.18420  -116.20110       A12e.02  -283.58            UG-T   WR       5                     5                                    LLNL     1,2,5</t>
  </si>
  <si>
    <t xml:space="preserve">  176  Hardtack II     Dona Ana               1958  OCT  16   14:20:00.1    NTS-YF  37.08670  -116.02360       7            150            A-B    WR   0.037                 0.037                                    LANL     1,2</t>
  </si>
  <si>
    <t xml:space="preserve">  177  Hardtack II     Vesta                  1958  OCT  17   23:00:00.2    NTS-YF  37.12250  -116.03470       S9e            0            AS     SE   0.024                 0.024                          XW-47 pr  LLNL     1,2,3</t>
  </si>
  <si>
    <t xml:space="preserve">  178  Hardtack II     Rio Arriba             1958  OCT  18   14:25:00.1    NTS-YF  37.04110  -116.02580       3             20            AS-T   WR    0.09                  0.09                          Mk-7      LANL     1,2,3</t>
  </si>
  <si>
    <t xml:space="preserve">  179  Hardtack II     San Juan               1958  OCT  20   14:30:00.2    NTS-YF  37.04470  -116.02970       U3p           20   1201     UG-S   SE       0                     0                          XW-42?    LANL     1,2,3</t>
  </si>
  <si>
    <t xml:space="preserve">  180  Hardtack II     Socorro                1958  OCT  22   13:30:00.2    NTS-YF  37.08670  -116.02360       7            460            A-B    WR       6                     6                          XW-54?    LANL     1,2,3</t>
  </si>
  <si>
    <t xml:space="preserve">  181  Hardtack II     Wrangell               1958  OCT  22   16:50:00.1    NTS-FF  36.79810  -115.92890       5            460            A-B    WR   0.115                 0.115                          XW-47?    LLNL     1,2,3</t>
  </si>
  <si>
    <t xml:space="preserve">  182  Hardtack II     Oberon                 1958  OCT  22   20:30         NTS-YF  37.20000  -116.10000  *    8              8            AS-T   SE       0                     0                          XW-47 pr? LANL     1,2,3,f</t>
  </si>
  <si>
    <t xml:space="preserve">  183  Hardtack II     Rushmore               1958  OCT  22   23:40:00.1    NTS-YF  37.13470  -116.04080       9            150            A-B    WR   0.188                 0.188                          XW-47 pr? LLNL     1,2,3</t>
  </si>
  <si>
    <t xml:space="preserve">  184  Hardtack II     Catron                 1958  OCT  24   15:00:00.2    NTS-YF  37.04310  -116.02690       3             20            AS-T   SE   0.021                 0.021                                    LANL     1,2</t>
  </si>
  <si>
    <t xml:space="preserve">  185  Hardtack II     Juno                   1958  OCT  24   16:01:00.2    NTS-YF  37.12330  -116.03780       S9f            0            AS     SE  0.0017                0.0017                                    LLNL     1,2,3</t>
  </si>
  <si>
    <t xml:space="preserve">  186  Hardtack II     Ceres                  1958  OCT  26   04:00:00.2    NTS-YF  37.18140  -116.06860       8             10            AS-T   SE  0.0007                0.0007                          XW-48 AFAPLLNL     1,2,3</t>
  </si>
  <si>
    <t xml:space="preserve">  187  Hardtack II     Sanford                1958  OCT  26   10:20:00.1    NTS-FF  36.79810  -115.92890       5            460            A-B    WR     4.9                   4.9                          XW-47 pr? LLNL     1,2,3</t>
  </si>
  <si>
    <t xml:space="preserve">  188  Hardtack II     De Baca                1958  OCT  26   16:00:00.1    NTS-YF  37.08670  -116.02360       7            460            A-B    WR     2.2                   2.2                                    LANL     1,2</t>
  </si>
  <si>
    <t xml:space="preserve">  189  Hardtack II     Chavez                 1958  OCT  27   14:30         NTS-YF  37.05000  -116.00000  *    3             16            AS-T   SE  0.0006                0.0006                                    LANL     1,2,3,f</t>
  </si>
  <si>
    <t xml:space="preserve">  190  Hardtack II     Evans                  1958  OCT  29   00:00:00.15   NTS-RM  37.19470  -116.20470       U12b.04  -256.03   2000     UG-T   WR   0.055                 0.055                          XW-47 pr? LLNL     1,2,3,5</t>
  </si>
  <si>
    <t xml:space="preserve">  191  Hardtack II     Mazama                 1958  OCT  29   11:20         NTS-YF  37.10000  -116.05000  *    9             15            AS-T   WR       0                     0                                    LLNL     1,2,3,f</t>
  </si>
  <si>
    <t xml:space="preserve">  192  Hardtack II     Humboldt               1958  OCT  29   14:45:00.1    NTS-YF  37.04780  -116.02470       3             10            AS-T   WR  0.0078                0.0078                          XW-51?    LLNL     1,2,3</t>
  </si>
  <si>
    <t xml:space="preserve">  193  Hardtack II     Santa Fe               1958  OCT  30   03:00:00.1    NTS-YF  37.08670  -116.02360       7            460            A-B    WR     1.3                   1.3                                    LANL     1,2</t>
  </si>
  <si>
    <t xml:space="preserve">  194  Hardtack II     Ganymede               1958  OCT  30   11:00         NTS-YF  37.10000  -116.05000  *    S9g            0            AS     SE       0                     0                          W45       LLNL     1,2,3,f</t>
  </si>
  <si>
    <t xml:space="preserve">  195  Hardtack II     Blanca                 1958  OCT  30   15:00:00.15   NTS-RM  37.18580  -116.20190       U12e.05  -254.51   2145     UG-T   WR      22                    22                          W47 pr    LLNL     1,2,3,5</t>
  </si>
  <si>
    <t xml:space="preserve">  196  Hardtack II     Titania                1958  OCT  30   20:34:00.2    NTS-YF  37.17720  -116.06920       8             10            AS-T   SE  0.0002                0.0002                          W47 pr    LLNL     1,2,3</t>
  </si>
  <si>
    <t xml:space="preserve">  197  Nougat          Antler                 1961  SEP  15   17:00:00.12   NTS-RM  37.18794  -116.20775       U12e.03a -402.03   2254     UG-T   WR     2.6                   2.6   4.70       V 210 kCi   W45       LLNL     1,2,3,5,8</t>
  </si>
  <si>
    <t xml:space="preserve">  198  Nougat          Shrew                  1961  SEP  16   19:45:00.12   NTS-YF  37.04844  -116.03281       U3ac      -98.07   1200     UG-S   WR       0    20                              V &lt;490 Ci   XW-54?    LANL     1,2,3,5,8</t>
  </si>
  <si>
    <t xml:space="preserve">  199  Nougat          Boomer                 1961  OCT   1   21:30:00.12   NTS-YF  37.04834  -116.03451       U3aa     -100.64   1200     UG-S   WR       0    20                              V &lt;2.5 kCi  XW-54?    LANL     1,2,3,5,8</t>
  </si>
  <si>
    <t xml:space="preserve">  200  Nougat          Chena                  1961  OCT  10   18:00:00.13   NTS-RM  37.19428  -116.20703       U12b.09  -255.42   2250     UG-T   WR       0    20                              V 760 Ci    W44?      LLNL     1,2,3,5,8</t>
  </si>
  <si>
    <t xml:space="preserve">  201  Nougat          Mink                   1961  OCT  29   18:30:00.13   NTS-YF  37.04856  -116.03108       U3ae      -192.1   1201     UG-S   WR       0    20                              V                     LANL     1,2,5,8</t>
  </si>
  <si>
    <t xml:space="preserve">  202  Nougat          Fisher                 1961  DEC   3   23:04:59.63   NTS-YF  37.04586  -116.02767       U3ah     -363.72   1198     UG-S   WR    13.4                  13.4          183 V &lt;500 Ci   XW-50 pr? LANL     1,2,3,5,6,8</t>
  </si>
  <si>
    <t xml:space="preserve">  203  Nougat          Gnome                  1961  DEC  10   19:00:00.0    -NM     32.26360  -103.86580                   -360   1013     UG-S   PR       3                     3              V                     LLNL     1,2,8</t>
  </si>
  <si>
    <t xml:space="preserve">  204  Nougat          Mad                    1961  DEC  13   18:00:00.16   NTS-YF  37.12661  -116.04875       U9a      -219.15   1254 H-18UG-S   WR     0.5                   0.5   3.40       V                     LLNL     1,2,5,8</t>
  </si>
  <si>
    <t xml:space="preserve">  205  Nougat          Ringtail               1961  DEC  17   16:35:00.13   NTS-YF  37.04317  -116.02531       U3ak     -362.99   1196     UG-S   WR       0    20              20          237 V &lt;10 Ci    XW-54?    LANL     1,2,3,5,6,8</t>
  </si>
  <si>
    <t xml:space="preserve">  206  Nougat          Feather                1961  DEC  22   16:30:00.13   NTS-RM  37.19494  -116.20828       U12b.08   -247.5   2242     UG-T   WR    0.15                  0.15              V 380 Ci              LLNL     1,2,5,8</t>
  </si>
  <si>
    <t xml:space="preserve">  207  Nougat          Stoat                  1962  JAN   9   16:30:00.14   NTS-YF  37.04464  -116.03506       U3ap     -302.33   1198     UG-S   WR     5.1                   5.1   4.20   183 V 8 Ci                LANL     1,2,3,5,6,8</t>
  </si>
  <si>
    <t xml:space="preserve">  208  Nougat          Agouti                 1962  JAN  18   18:00:00.13   NTS-YF  37.04725  -116.03436       U3ao     -260.95   1200     UG-S   WR     6.4                   6.4   4.50   184                       LANL     1,2,3,5,6</t>
  </si>
  <si>
    <t xml:space="preserve">  209  Nougat          Dormouse               1962  JAN  30   18:00:00.13   NTS-YF  37.04683  -116.03947       U3aq     -363.14   1200     UG-S   WR       0    20              10          167 V                     LANL     1,2,3,5,6,8</t>
  </si>
  <si>
    <t xml:space="preserve">  210  Nougat          Stillwater             1962  FEB   8   18:00:00.16   NTS-YF  37.12725  -116.05267       U9c      -181.36   1259     UG-S   WR    3.07                  3.07          124 V                     LLNL     1,2,3,5,6,8</t>
  </si>
  <si>
    <t xml:space="preserve">  211  Nougat          Armadillo              1962  FEB   9   16:30:00.13   NTS-YF  37.04358  -116.03894       U3ar     -239.69   1198     UG-S   WR     7.1                   7.1          180 V &lt;120 Ci             LANL     1,2,3,5,6,8</t>
  </si>
  <si>
    <t xml:space="preserve">  212  Nougat          Hard Hat               1962  FEB  15   18:00:00.10   NTS-15  37.22500  -116.05800       U15a     -287.43   1532     UG-S   WE     5.7         51 S      5.7              V                     LANL     1,2,5,8,q</t>
  </si>
  <si>
    <t xml:space="preserve">  213  Nougat          Chinchilla I           1962  FEB  19   16:30:00.13   NTS-YF  37.04906  -116.02953       U3ag     -150.08   1201     UG-S   WR     1.9                   1.9   4.20    92 V 2 Ci                LANL     1,2,3,5,6,8</t>
  </si>
  <si>
    <t xml:space="preserve">  214  Nougat          Codsaw                 1962  FEB  19   17:50:00.16   NTS-YF  37.12744  -116.03711       U9g      -212.14   1258     UG-S   WR       0    20               2           70 V                     LLNL     1,2,3,5,6,8</t>
  </si>
  <si>
    <t xml:space="preserve">  215  Nougat          Cimarron               1962  FEB  23   18:00:00.16   NTS-YF  37.12886  -116.04831       U9h       -304.8   1256     UG-S   WR    11.9                  11.9          148 V 750 Ci              LLNL     1,2,3,5,6,8</t>
  </si>
  <si>
    <t xml:space="preserve">  216  Nougat          Platypus               1962  FEB  24   16:30:00.13   NTS-YF  37.04833  -116.03192       U3ad      -57.84   1200     CR     WR       0    20                              V                     LANL     1,2,5,8</t>
  </si>
  <si>
    <t xml:space="preserve">  217  Nougat          Danny Boy              1962  MAR   5   18:15:00.12   NTS-18  37.11110  -116.36490       U18a         -30   1641     UG-S   WE    0.43                  0.43   3.60    81 V 850 kCi             LLNL     1,2,3,6,8</t>
  </si>
  <si>
    <t xml:space="preserve">  218  Nougat          Ermine                 1962  MAR   6   16:30:00.13   NTS-YF  37.04839  -116.03367       U3ab      -73.15   1201     UG-S   SE       0    20                              V                     LANL     1,2,5,8</t>
  </si>
  <si>
    <t xml:space="preserve">  219  Nougat          Brazos                 1962  MAR   8   18:00:00.21   NTS-YF  37.12217  -116.04889       U9d      -256.34   1254     UG-S   WR     8.4                   8.4          142 V 1.1 kCi   XW-55 pr? LLNL     1,2,3,5,6,8</t>
  </si>
  <si>
    <t xml:space="preserve">  220  Nougat          Hognose                1962  MAR  15   16:30:00.13   NTS-YF  37.04397  -116.03103       U3ai     -240.33   1198     UG-S   WR       0    20               8          146 V                     LANL     1,2,3,5,6,8</t>
  </si>
  <si>
    <t xml:space="preserve">  221  Nougat          Hoosic                 1962  MAR  28   18:00:00.16   NTS-YF  37.12431  -116.03389       U9j      -186.84   1264     UG-S   WR     3.4                   3.4           90 V 10 kCi    W45?      LLNL     1,2,3,5,6,8</t>
  </si>
  <si>
    <t xml:space="preserve">  222  Nougat          Chinchilla II          1962  MAR  31   18:00:00.13   NTS-YF  37.04692  -116.03689       U3as     -136.67   1200     UG-S   WR       0    20               2           72 V &lt;10 Ci              LANL     1,2,3,5,6,8</t>
  </si>
  <si>
    <t xml:space="preserve">  223  Nougat          Dormouse Prime         1962  APR   5   18:00:00.13   NTS-YF  37.04450  -116.02353       U3az     -261.03   1197     UG-S   WR    10.6                  10.6   4.30   164 V                     LANL     1,2,3,5,6,8</t>
  </si>
  <si>
    <t xml:space="preserve">  224  Nougat          Passaic                1962  APR   6   18:00:00.16   NTS-YF  37.11767  -116.04400       U9l      -233.48   1248     UG-S   WR       0    20               9          156 V 600 Ci              LLNL     1,2,3,5,6,8</t>
  </si>
  <si>
    <t xml:space="preserve">  225  Nougat          Hudson                 1962  APR  12   18:00:00.16   NTS-YF  37.12717  -116.04486       U9n      -150.88   1253     UG-S   WR       0    20               1            6 V 500 Ci    W45?      LLNL     1,2,3,5,6,8</t>
  </si>
  <si>
    <t xml:space="preserve">  226  Nougat          Platte                 1962  APR  14   18:00:00.13   NTS-RM  37.22203  -116.15744       U12k.01  -170.69   1695     UG-T   WR    1.85                  1.85              V 1.9 MCi             LLNL     1,2,5,8</t>
  </si>
  <si>
    <t xml:space="preserve">  227  Nougat          Dead                   1962  APR  21   18:40:00.16   NTS-YF  37.11900  -116.03150       U9k      -193.24   1272     UG-S   WR       0    20               3           78 V 40 kCi              LLNL     1,2,3,5,6,8</t>
  </si>
  <si>
    <t xml:space="preserve">  228  Dominic I       Adobe                  1962  APR  25   15:46         LI-CH    1.60000  -157.30000  *                 884      0     A-AD   WR     190                   190                          W50       LANL     1,2,3,7,c</t>
  </si>
  <si>
    <t xml:space="preserve">  229  Dominic I       Aztec                  1962  APR  27   16:02         LI-CH    1.60000  -157.30000  *                 796      0     A-AD   WR     410                   410                          W50       LANL     1,2,3,7,c</t>
  </si>
  <si>
    <t xml:space="preserve">  230  Nougat          Black                  1962  APR  27   18:00:00.16   NTS-YF  37.11844  -116.03778       U9p      -217.63   1259     UG-S   WR       0    20               5          124 V 150 Ci              LLNL     1,2,3,5,6,8</t>
  </si>
  <si>
    <t xml:space="preserve">  231  Dominic I       Arkansas               1962  MAY   2   18:02         LI-CH    1.60000  -157.30000  *                1533      0     A-AD   WR    1090                  1090                          XW-56X2   LLNL     1,2,3,7,c</t>
  </si>
  <si>
    <t xml:space="preserve">  232  Dominic I       Questa                 1962  MAY   4   19:05         LI-CH    1.60000  -157.30000  *                1594      0     A-AD   WR     670                   670                          XW-59     LANL     1,2,3,7,c</t>
  </si>
  <si>
    <t xml:space="preserve">  233  Dominic I       Frigate Bird           1962  MAY   6   23:30         -PAC     4.83330  -149.41670                   3350            A-R    WR     200  1000  600        600                          W47Y1     LLNL     1,2,3,7</t>
  </si>
  <si>
    <t xml:space="preserve">  234  Nougat          Paca                   1962  MAY   7   19:33:00.14   NTS-YF  37.04656  -116.02500  ?    U3ax     -258.32   1199     UG-S   WR       0    20               8          148 V &lt;10 Ci              LANL     1,2,3,5,6,8</t>
  </si>
  <si>
    <t xml:space="preserve">  235  Dominic I       Yukon                  1962  MAY   8   18:01         LI-CH    1.60000  -157.30000  *                 878      0     A-AD   WR     100                   100                                    LLNL     1,2,3,7,c</t>
  </si>
  <si>
    <t xml:space="preserve">  236  Dominic I       Mesilla                1962  MAY   9   17:01         LI-CH    1.60000  -157.30000  *                 747      0     A-AD   WR     100                   100                          Mk-15-0   LANL     1,2,3,7,c</t>
  </si>
  <si>
    <t xml:space="preserve">  237  Nougat          Arikaree               1962  MAY  10   15:00:00.16   NTS-YF  37.12759  -116.04830       U9r      -166.73   1254     UG-S   WR       0    20                              V 2 kCi     W45?      LLNL     1,2,3,5,8</t>
  </si>
  <si>
    <t xml:space="preserve">  238  Dominic I       Muskegon               1962  MAY  11   15:37         LI-CH    1.60000  -157.30000  *                 913      0     A-AD   WR      50                    50                                    LLNL     1,2,3,7,c</t>
  </si>
  <si>
    <t xml:space="preserve">  239  Dominic I       Swordfish              1962  MAY  11   20:02:05.9    -PAC    31.24500  -124.21170                   -198      0     UW     WE       0    20                                          W44       LANL     1,2,3,c</t>
  </si>
  <si>
    <t xml:space="preserve">  240  Dominic I       Encino                 1962  MAY  12   17:03         LI-CH    1.60000  -157.30000  *                1679      0     A-AD   WR     500                   500                          XW-43Y5   LANL     1,2,3,7,c</t>
  </si>
  <si>
    <t xml:space="preserve">  241  Nougat          Aardvark               1962  MAY  12   19:00:00.10   NTS-YF  37.06519  -116.03039       U3am(s)  -434.04   1214     UG-S   WR      40          7 S       40   4.60   282 V &lt;10 Ci    TX-33Y2 AFLANL     1,2,3,5,6,8,q</t>
  </si>
  <si>
    <t xml:space="preserve">  242  Dominic I       Swanee                 1962  MAY  14   15:22         LI-CH    1.60000  -157.30000  *                 896      0     A-AD   WR      97                    97                          XW-56     LLNL     1,2,3,7,c</t>
  </si>
  <si>
    <t xml:space="preserve">  243  Nougat          Eel                    1962  MAY  19   15:00:00.16   NTS-YF  37.12483  -116.05200       U9m      -217.63   1253     UG-S   WR     4.5                   4.5           71 V 1.9 MCi             LLNL     1,2,3,5,6,8</t>
  </si>
  <si>
    <t xml:space="preserve">  244  Dominic I       Chetco                 1962  MAY  19   15:37         LI-CH    1.60000  -157.30000  *                2105      0     A-AD   WR      73                    73                                    LLNL     1,2,3,7,c</t>
  </si>
  <si>
    <t xml:space="preserve">  245  Nougat          White                  1962  MAY  25   15:00:00.15   NTS-YF  37.12483  -116.05200       U9b      -192.63   1253     UG-S   WR       0    20               8          149 V 1.6 kCii  XW-58 pr? LLNL     1,2,3,5,6,8</t>
  </si>
  <si>
    <t xml:space="preserve">  246  Dominic I       Tanana                 1962  MAY  25   16:09         LI-CH    1.60000  -157.30000  *                2752      0     A-AD   WR     2.6                   2.6                                    LLNL     1,2,3,7,c</t>
  </si>
  <si>
    <t xml:space="preserve">  247  Dominic I       Nambe                  1962  MAY  27   17:03         LI-CH    1.60000  -157.30000  *                2176      0     A-AD   WR      43                    43                          Mk-15-0   LANL     1,2,3,7,c</t>
  </si>
  <si>
    <t xml:space="preserve">  248  Nougat          Raccoon                1962  JUN   1   17:00:00.14   NTS-YF  37.04561  -116.03447       U3ajs    -164.25   1199     UG-S   WR       0    20               3           96                       LANL     1,2,3,5,6</t>
  </si>
  <si>
    <t xml:space="preserve">  249  Nougat          Packrat                1962  JUN   6   17:00:00.12   NTS-YF  37.04572  -116.03928       U3aw     -261.98   1199     UG-S   WR       0    20              13          182 V                     LANL     1,2,3,5,6,8</t>
  </si>
  <si>
    <t xml:space="preserve">  250  Dominic I       Alma                   1962  JUN   8   17:03         LI-CH    1.50000  -157.20000  *                2702      0     A-AD   WR     782                   782                          Mk-59     LANL     1,2,3,7,c</t>
  </si>
  <si>
    <t xml:space="preserve">  251  Dominic I       Truckee                1962  JUN   9   15:37         LI-CH    1.60000  -157.30000  *                2125      0     A-AD   WR     210                   210                          XW-58     LLNL     1,2,3,7,c</t>
  </si>
  <si>
    <t xml:space="preserve">  252  Dominic I       Yeso                   1962  JUN  10   17:01         LI-CH    1.50000  -157.20000  *                2537      0     A-AD   WR    3000                  3000                                    LANL     1,2,3,7,c</t>
  </si>
  <si>
    <t xml:space="preserve">  253  Dominic I       Harlem                 1962  JUN  12   15:37         LI-CH    1.50000  -157.20000  *                4160      0     A-AD   WR    1200                  1200                          W47Y2     LLNL     1,2,3,7,c</t>
  </si>
  <si>
    <t xml:space="preserve">  254  Nougat          Des Moines             1962  JUN  13   21:00:00.12   NTS-RM  37.22222  -116.16214       U12j.01  -185.93   1696     UG-T   WR     2.9                   2.9              V 11 MCi              LLNL     1,2,5,8</t>
  </si>
  <si>
    <t xml:space="preserve">  255  Dominic I       Rinconada              1962  JUN  15   16:01         LI-CH    1.50000  -157.20000  *                2775      0     A-AD   WR     800                   800                          Mk-15-2   LANL     1,2,3,7,c</t>
  </si>
  <si>
    <t xml:space="preserve">  256  Dominic I       Dulce                  1962  JUN  17   16:01         LI-CH    1.60000  -157.30000  *                2771      0     A-AD   WR      52                    52                                    LANL     1,2,3,7,c</t>
  </si>
  <si>
    <t xml:space="preserve">  257  Dominic I       Petit                  1962  JUN  19   15:01         LI-CH    1.60000  -157.30000  *                4570      0     A-AD   WR     2.2                   2.2                                    LLNL     1,2,3,7,c</t>
  </si>
  <si>
    <t xml:space="preserve">  258  Nougat          Daman I                1962  JUN  21   17:00:00.13   NTS-YF  37.04306  -116.03025       U3be      -260.4   1197     UG-S   WR       0    20              11          169 V                     LANL     1,2,3,5,6,8</t>
  </si>
  <si>
    <t xml:space="preserve">  259  Dominic I       Otowi                  1962  JUN  22   16:01         LI-CH    1.60000  -157.30000  *                2746      0     A-AD   WR    81.5                  81.5                          Mk-15-2   LANL     1,2,3,7,c</t>
  </si>
  <si>
    <t xml:space="preserve">  260  Dominic I       Bighorn                1962  JUN  27   15:19         LI-CH    1.30000  -157.30000  *                3600      0     A-AD   WR    7650                  7650                                    LLNL     1,2,3,7,c</t>
  </si>
  <si>
    <t xml:space="preserve">  261  Nougat          Haymaker               1962  JUN  27   18:00:00.12   NTS-YF  37.04158  -116.03525       U3au(s)  -408.56   1196     UG-S   WR      67         16 S       67   4.90   297 V &lt;150 Ci             LANL     1,2,3,5,6,8,q</t>
  </si>
  <si>
    <t xml:space="preserve">  262  Nougat          Marshmallow            1962  JUN  28   17:00:00.11   NTS-16  37.00911  -116.20106       U16a      -310.9   2241     UG-T   WE       0    20                              V 35 kCi              LLNL     1,2,5,8</t>
  </si>
  <si>
    <t xml:space="preserve">  263  Dominic I       Bluestone              1962  JUN  30   15:21         LI-CH    1.50000  -157.30000  *                1518      0     A-AD   WR    1270                  1270                          XW-56X2   LLNL     1,2,3,7,c</t>
  </si>
  <si>
    <t xml:space="preserve">  264  Nougat          Sacramento             1962  JUN  30   21:30:00.16   NTS-YF  37.11742  -116.04742       U9v      -149.05   1246     UG-S   WR       0    20               4          109 V                     LLNL     1,2,3,5,6,8</t>
  </si>
  <si>
    <t xml:space="preserve">  265  Storax          Sedan                  1962  JUL   6   17:00:00.15   NTS-YF  37.17700  -116.04540       U10h        -190   1289     CR     PR     104                   104   4.40   390 V 15 MTC              LLNL     1,2,3,6,8</t>
  </si>
  <si>
    <t xml:space="preserve">  266  Sunbeam         Little Feller II       1962  JUL   7   19:00         NTS-18  37.12000  -116.30000  *    18             1            AS     WE       0    20                                          W54       SNL      1,2,3,7</t>
  </si>
  <si>
    <t xml:space="preserve">  267  Fishbowl        Starfish Prime         1962  JUL   9   09:00         JO      17.20000  -169.10000                 399000            AX-R   WE    1400                  1400                          W49       LANL     1,2,3,7,c</t>
  </si>
  <si>
    <t xml:space="preserve">  268  Dominic I       Sunset                 1962  JUL  10   16:33         LI-CH    1.60000  -157.30000  *                1500      0     A-AD   WR    1000                  1000                          XW-59     LANL     1,2,3,7,c</t>
  </si>
  <si>
    <t xml:space="preserve">  269  Dominic I       Pamlico                1962  JUL  11   15:37         LI-CH    1.40000  -157.30000  *                4370      0     A-AD   WR    3880                  3880                                    LLNL     1,2,3,7,c</t>
  </si>
  <si>
    <t xml:space="preserve">  270  Sunbeam         Johnnie Boy            1962  JUL  11   16:45:00.09   NTS-18  37.12240  -116.33300       18          -0.6   1544     CR     WE     0.5                   0.5              V           W30 TADM  LLNL     1,2,3,8</t>
  </si>
  <si>
    <t xml:space="preserve">  271  Storax          Merrimac               1962  JUL  13   16:00:00.15   NTS-YF  37.05506  -116.03339       U3bd     -413.31   1205     UG-S   WR      20   200    4 S       20   4.40   207 V 22 kCi              LLNL     1,2,5,6,8,q</t>
  </si>
  <si>
    <t xml:space="preserve">  272  Sunbeam         Small Boy              1962  JUL  14   18:30         NTS-FF  36.80000  -115.95000  *    5              3            AS-T   WE       0    20             0.6   3.70                             LANL     1,2,3,7</t>
  </si>
  <si>
    <t xml:space="preserve">  273  Sunbeam         Little Feller I        1962  JUL  17   17:00         NTS-18  37.11000  -116.31000  *    18            12            AS     WE       0    20                                          W54       SNL      1,2,3,7</t>
  </si>
  <si>
    <t xml:space="preserve">  274  Storax          Wichita                1962  JUL  27   21:00:00.16   NTS-YF  37.12972  -116.05647       U9y      -150.27   1265     UG-S   WR       0    20             3.5   4.30   104 V 760 Ci              LLNL     1,2,5,6,8</t>
  </si>
  <si>
    <t xml:space="preserve">  275  Storax          York                   1962  AUG  24   15:00:00.15   NTS-YF  37.11864  -116.03947       U9z      -226.47   1256     UG-S   WR       0    20               5   4.40   150 V 120 kCi             LLNL     1,2,5,6,8</t>
  </si>
  <si>
    <t xml:space="preserve">  276  Storax          Bobac                  1962  AUG  24   17:00:00.13   NTS-YF  37.04614  -116.02383       U3bl     -206.03   1199     UG-S   WR       0    20             2.5   4.20   120 V                     LANL     1,2,5,6,8</t>
  </si>
  <si>
    <t xml:space="preserve">  277  Storax          Raritan                1962  SEP   6   17:00:00.16   NTS-YF  37.13031  -116.04474       U9u      -157.28   1254     UG-S   WR       0    20               2           60 V 1.2 kCi             LLNL     1,2,5,8,af</t>
  </si>
  <si>
    <t xml:space="preserve">  278  Storax          Hyrax                  1962  SEP  14   17:10:00.12   NTS-YF  37.04394  -116.02111       U3bh     -216.69   1197     UG-S   WR       0    20               5   4.40   155 V                     LANL     1,2,5,6,8</t>
  </si>
  <si>
    <t xml:space="preserve">  279  Storax          Peba                   1962  SEP  20   17:00:00.12   NTS-YF  37.05506  -116.02928       U3bb     -241.38   1205     UG-S   WR       0    20              11          171                       LANL     1,2,5,6</t>
  </si>
  <si>
    <t xml:space="preserve">  280  Storax          Allegheny              1962  SEP  29   17:00:00.15   NTS-YF  37.11670  -116.03280       U9x      -210.92   1271     UG-S   WR       0    20               1           34 V 1.5 kCi             LLNL     1,2,5,6,8</t>
  </si>
  <si>
    <t xml:space="preserve">  281  Dominic I       Androscoggin           1962  OCT   2   16:18         JO      14.00000  -172.00000  *                3130      0     A-AD   WR      75         63         75                                    LLNL     1,2,3,c,s</t>
  </si>
  <si>
    <t xml:space="preserve">  282  Storax          Mississippi            1962  OCT   5   17:00:00.16   NTS-YF  37.13942  -116.05033       U9ad     -493.78   1264     UG-S   WR     115         22 S      115   5.06   259 V 4.9 kCi             LLNL     1,2,5,6,8,q</t>
  </si>
  <si>
    <t xml:space="preserve">  283  Dominic I       Bumping                1962  OCT   6   16:03         JO      15.00000  -169.00000  *                3050      0     A-AD   WR    11.3       11.9       11.3                                    LLNL     1,2,3,c,s</t>
  </si>
  <si>
    <t xml:space="preserve">  284  Storax          Roanoke                1962  OCT  12   15:00:00.16   NTS-YF  37.12275  -116.05081       U9q      -154.53   1252 H-18UG-S   WR       0    20               7          142 V 1.2 kCi             LLNL     1,2,5,6,8</t>
  </si>
  <si>
    <t xml:space="preserve">  285  Storax          Wolverine              1962  OCT  12   17:00:00.12   NTS-YF  37.04878  -116.03256       U3av      -73.43   1200     UG-S   WR       0    20                              V &lt;100 Ci             LANL     1,2,5,8</t>
  </si>
  <si>
    <t xml:space="preserve">  286  Dominic I       Chama                  1962  OCT  18   16:01         JO      14.00000  -169.00000  *                3650      0     A-AD   WR    1590       1700       1590                                    LANL     1,2,3,c,s</t>
  </si>
  <si>
    <t xml:space="preserve">  287  Storax          Tioga                  1962  OCT  18   15:00:00.15   NTS-YF  37.12855  -116.04024       U9f       -59.44   1254     UG-S   WR       0    20                                                    LLNL     1,2,5</t>
  </si>
  <si>
    <t xml:space="preserve">  288  Storax          Bandicoot              1962  OCT  19   18:00:00.08   NTS-YF  37.03953  -116.02114       U3bj      -241.3   1195     UG-S   WR    12.5                  12.5          185 V 3 MCi               LANL     1,2,5,6,8</t>
  </si>
  <si>
    <t xml:space="preserve">  289  Fishbowl        Checkmate              1962  OCT  20   07:30         JO      16.00000  -169.50000  *              147000            AX-R   WE       0    20                                          XW-50X1   LANL     1,2,3,c</t>
  </si>
  <si>
    <t xml:space="preserve">  290  Fishbowl        Bluegill 3 Prime       1962  OCT  26   08:59         JO      16.90000  -169.20000  *               48200            AH-R   WE     200  1000      *      400                          W50       LANL     1,2,3,c</t>
  </si>
  <si>
    <t xml:space="preserve">  291  Storax          Santee                 1962  OCT  27   15:00:00.15   NTS-YF  37.14931  -116.05350       U10f     -319.43   1270     UG-S   WR       0    20               5          120 V 4 kCi               LLNL     1,2,5,6,8</t>
  </si>
  <si>
    <t xml:space="preserve">  292  Dominic I       Calamity               1962  OCT  27   15:46         JO      15.00000  -169.00000  *                3590      0     A-AD   WR     800        780        800                                    LLNL     1,2,3,c,s</t>
  </si>
  <si>
    <t xml:space="preserve">  293  Dominic I       Housatonic             1962  OCT  30   16:02         JO      13.50000  -172.00000  *                3700      0     A-AD   WR    8300       9960       8300                                    LLNL     1,2,3,c,s</t>
  </si>
  <si>
    <t xml:space="preserve">  294  Fishbowl        Kingfish               1962  NOV   1   11:10         JO      16.60000  -169.40000  *               96300            AX-R   WE     200  1000      *      400                          W50       LANL     1,2,3,c</t>
  </si>
  <si>
    <t xml:space="preserve">  295  Fishbowl        Tightrope              1962  NOV   4   06:30         JO      17.10000  -169.10000  *               21000            A-R    WE       0    20                                          W31       LANL     1,2,3,c</t>
  </si>
  <si>
    <t xml:space="preserve">  296  Storax          St. Lawrence           1962  NOV   9   18:00:00.16   NTS-YF  37.16382  -116.07329       U2b      -166.42   1309     UG-S   WR       0    20                              V 6 kCi               LLNL     1,2,5,8</t>
  </si>
  <si>
    <t xml:space="preserve">  297  Storax          Gundi                  1962  NOV  15   16:30:00.08   NTS-YF  37.04175  -116.02387       U3bm     -241.44   1195     UG-S   WR       0    20                                                    LANL     1,2,5</t>
  </si>
  <si>
    <t xml:space="preserve">  298  Storax          Anacostia              1962  NOV  27   18:00:00.14   NTS-YF  37.12281  -116.02900       U9i      -227.69   1274     UG-S   PR     5.2                   5.2          140 V 6.8 kCi             LLNL     1,2,5,6,8</t>
  </si>
  <si>
    <t xml:space="preserve">  299  Storax          Taunton                1962  DEC   4   16:00:00.15   NTS-YF  37.12808  -116.05001       U9aa     -227.84   1256     UG-S   WR       0    20                              V 4 kCi               LLNL     1,2,5,8</t>
  </si>
  <si>
    <t xml:space="preserve">  300  Storax          Madison                1962  DEC  12   17:25:00.12   NTS-RM  37.16867  -116.20608       U12g.01  -245.36   2252 H-40UG-T   WR       0    20                              V 20 kCi              LLNL     1,2,5,8</t>
  </si>
  <si>
    <t xml:space="preserve">  301  Storax          Numbat                 1962  DEC  12   18:45:00.12   NTS-YF  37.04611  -116.01561       U3bu     -231.95   1201     UG-S   WR       0    20              11          171 V                     LANL     1,2,5,6,8</t>
  </si>
  <si>
    <t xml:space="preserve">  302  Storax          Manatee                1962  DEC  14   18:00:00.16   NTS-YF  37.12424  -116.03996       U9af      -58.52   1254     UG-S   WR       0    20                              V 1.8 kCi             LLNL     1,2,5,8</t>
  </si>
  <si>
    <t xml:space="preserve">  303  Storax          Casselman              1963  FEB   8   16:00:00.16   NTS-YF  37.14886  -116.05189       U10g     -302.97   1268     UG-S   WR       0    20               6          136 V 6.3 kCi             LLNL     1,2,5,6,8</t>
  </si>
  <si>
    <t xml:space="preserve">  304  Storax          Hatchie                1963  FEB   8   16:00:01.15   NTS-YF  37.12596  -116.03865       U9e       -60.96   1256     UG-S   WR       0    20                                                    LLNL     1,2,5</t>
  </si>
  <si>
    <t xml:space="preserve">  305  Storax          Ferret                 1963  FEB   8   18:30:00.13   NTS-YF  37.05834  -116.02926       U3bf     -325.69   1208     UG-S   WR       0    20                                                    LANL     1,2,5</t>
  </si>
  <si>
    <t xml:space="preserve">  306  Storax          Acushi                 1963  FEB   8   18:30:00.14   NTS-YF  37.04614  -116.02108       U3bg     -260.87   1199     UG-S   WR       0    20               9          157                       LANL     1,2,5,6</t>
  </si>
  <si>
    <t xml:space="preserve">  307  Storax          Chipmunk               1963  FEB  15   17:00:00.13   NTS-YF  37.04901  -116.03175       U3ay      -59.38   1201     UG-S   SE       0    20                                                    LANL     1,2,5</t>
  </si>
  <si>
    <t xml:space="preserve">  308  Storax          Kaweah                 1963  FEB  21   19:47:00.14   NTS-YF  37.12031  -116.04572       U9ab     -227.08   1249     UG-S   PR       3                     3              V 40 kCi              LLNL     1,2,5,8</t>
  </si>
  <si>
    <t xml:space="preserve">  309  Storax          Carmel                 1963  FEB  21   19:47:08.63   NTS-YF  37.15481  -116.07989       U2h      -163.37   1311     UG-S   WR       0    20                              V 7.2 kCi             LLNL     1,2,5,8</t>
  </si>
  <si>
    <t xml:space="preserve">  310  Storax          Jerboa                 1963  MAR   1   19:00:00.12   NTS-YF  37.04457  -116.02650  ?    U3at     -301.16   1197     UG-S   WR       0    20                                                    LANL     1,2,5</t>
  </si>
  <si>
    <t xml:space="preserve">  311  Storax          Toyah                  1963  MAR  15   16:22:53.14   NTS-YF  37.12583  -116.04478       U9ac     -130.76   1252     UG-S   WR       0    20                              V 1.2 kCi             LLNL     1,2,5,8</t>
  </si>
  <si>
    <t xml:space="preserve">  312  Storax          Gerbil                 1963  MAR  29   15:49:00.12   NTS-YF  37.04172  -116.01839       U3bp      -279.5   1196     UG-S   WR       0    20              11          168                       LANL     1,2,5,6</t>
  </si>
  <si>
    <t xml:space="preserve">  313  Storax          Ferret Prime           1963  APR   5   17:52:00.13   NTS-YF  37.03733  -116.02392       U3by     -241.55   1193     UG-S   WR       0    20               7          144                       LANL     1,2,5,6</t>
  </si>
  <si>
    <t xml:space="preserve">  314  Storax          Coypu                  1963  APR  10   16:01:30.12   NTS-YF  37.04881  -116.03031       U3af       -74.6   1201     UG-S   SE       0    20                                                    LANL     1,2,5</t>
  </si>
  <si>
    <t xml:space="preserve">  315  Storax          Cumberland             1963  APR  11   16:03:00.16   NTS-YF  37.15668  -116.07096       U2e      -227.08   1299     UG-S   WR       0    20               6          130 V 8.5 kCi             LLNL     1,2,5,8,af</t>
  </si>
  <si>
    <t xml:space="preserve">  316  Storax          Kootanai               1963  APR  24   16:09:30.141  NTS-YF  37.12060  -116.03628       U9w      -181.97   1261     UG-S   WR       0    20                              V 410 Ci              LLNL     1,2,5,8</t>
  </si>
  <si>
    <t xml:space="preserve">  317  Storax          Paisano                1963  APR  24   16:09:30.142  NTS-YF  37.12053  -116.03618       U9w1      -56.69   1261     UG-S   WR       0    20                                                    LLNL     1,2,5</t>
  </si>
  <si>
    <t xml:space="preserve">  318  Storax          Gundi Prime            1963  MAY   9   18:19:00      NTS-YF  37.04940  -116.01559       U3db     -271.73   1205     UG-S   WR       0    20               8          150                       LANL     1,2,5,af</t>
  </si>
  <si>
    <t xml:space="preserve">  319  Roller Coaster  Double Tracks          1963  MAY  15   09:55         NAFR    37.20000  -116.10000  *                   0            AS     ST       0                     0                                    UK       1,2,7,8</t>
  </si>
  <si>
    <t xml:space="preserve">  320  Storax          Harkee                 1963  MAY  17   14:55:00.0    NTS-YF  37.04391  -116.03236  ?    U3bv     -241.42   1200     UG-S   WR       0    20                                                    LANL     1,2,5</t>
  </si>
  <si>
    <t xml:space="preserve">  321  Storax          Tejon                  1963  MAY  17   14:55:00.0    NTS-YF  37.04834  -116.01563  ?    U3cg       -74.6   1199     UG-S   SE       0    20                                                    LANL     1,2,5</t>
  </si>
  <si>
    <t xml:space="preserve">  322  Storax          Stones                 1963  MAY  22   15:40:00.14   NTS-YF  37.11106  -116.03906       U9ae     -394.72   1257     UG-S   WR      20   200              20   4.84   260 V 5.8 kCi             LANL     1,2,5,6,8</t>
  </si>
  <si>
    <t xml:space="preserve">  323  Roller Coaster  Clean Slate I          1963  MAY  25   11:17         NAFR    37.20000  -116.10000  *                   0            AS     ST       0                     0                                    UK       1,2,7,8</t>
  </si>
  <si>
    <t xml:space="preserve">  324  Storax          Pleasant               1963  MAY  29   15:03:30.16   NTS-YF  37.12807  -116.04246       U9ah     -210.31   1253     UG-S   WR       0    20               2           50 V 760 Ci              LANL     1,2,5,8,af</t>
  </si>
  <si>
    <t xml:space="preserve">  325  Roller Coaster  Clean Slate II         1963  MAY  31   10:47         NAFR    37.15400  -116.07700                      0   1306     AS     ST       0                     0                                    UK       1,2,7,8</t>
  </si>
  <si>
    <t xml:space="preserve">  326  Storax          Yuba                   1963  JUN   5   17:00:00.12   NTS-RM  37.19658  -116.20917       U12b.10  -242.41   2240     UG-T   WR     3.1                   3.1   4.36       V 110 Ci              LLNL     1,2,5,8</t>
  </si>
  <si>
    <t xml:space="preserve">  327  Storax          Hutia                  1963  JUN   6   14:00:00.13   NTS-YF  37.04503  -116.03636       U3bc     -134.57   1198     UG-S   WR       0    20               3           90                       LANL     1,2,5,6</t>
  </si>
  <si>
    <t xml:space="preserve">  328  Storax          Apshapa                1963  JUN   6   16:58:00.15   NTS-YF  37.12465  -116.03998       U9ai      -89.92   1254     UG-S   WR       0    20                              V 4 Ci                LLNL     1,2,5,8</t>
  </si>
  <si>
    <t xml:space="preserve">  329  Roller Coaster  Clean Slate III        1963  JUN   9   10:30         NAFR    37.20000  -116.10000  *                   0            AS     ST       0                     0                                    UK       1,2,7,8</t>
  </si>
  <si>
    <t xml:space="preserve">  330  Storax          Mataco                 1963  JUN  14   14:10:00.13   NTS-YF  37.04611  -116.01836       U3bk     -195.56   1200     UG-S   WR       0    20               3           92                       LANL     1,2,5,6</t>
  </si>
  <si>
    <t xml:space="preserve">  331  Storax          Kennebec               1963  JUN  25   23:00:00.15   NTS-YF  37.13140  -116.06806       U2af     -226.16   1276     UG-S   WR       0    20               4          110 V 30 Ci               LLNL     1,2,5,6,8</t>
  </si>
  <si>
    <t xml:space="preserve">  332  Niblick         Pekan                  1963  AUG  12   23:45:00.13   NTS-YF  37.04169  -116.01564       U3bw     -302.27   1197     UG-S   WR       0    20               8          151 V 1.1 MCi             LANL     1,2,5,6,8</t>
  </si>
  <si>
    <t xml:space="preserve">  333  Niblick         Satsop                 1963  AUG  15   13:00:00.15   NTS-YF  37.15408  -116.07664       U2g      -224.94   1306     UG-S   WR       0    20               3           90                       LLNL     1,2,5,6</t>
  </si>
  <si>
    <t xml:space="preserve">  334  Niblick         Kohocton            S  1963  AUG  23   13:20:00.15   NTS-YF  37.12497  -116.03539       U9ak     -254.51            UG-S   WR       0    20                              V 3 kCi               LLNL     1,2,5,8</t>
  </si>
  <si>
    <t xml:space="preserve">  335  Niblick         Natches             SS 1963  AUG  23   13:20:00.14   NTS-YF  37.12500  -116.03600  ??   U9ak1              1261     UG-S   WR       0    20                                                    LLNL     1,2,5</t>
  </si>
  <si>
    <t xml:space="preserve">  336  Niblick         Ahtanum                1963  SEP  13   13:53:00.15   NTS-YF  37.16336  -116.08064       U2l      -225.55   1320     UG-S   WR       0    20               1            9 V 35 Ci               LLNL     1,2,5,6,8</t>
  </si>
  <si>
    <t xml:space="preserve">  337  Niblick         Bilby                  1963  SEP  13   17:00:00.13   NTS-YF  37.06042  -116.02167       U3on      -714.3   1215     UG-S   WR     249        210 S      249   5.80   490 V 1 Ci                LANL     1,2,5,6,8,q</t>
  </si>
  <si>
    <t xml:space="preserve">  338  Niblick         Carp                   1963  SEP  27   14:20:00.13   NTS-YF  37.03731  -116.01569       U3cb     -329.55   1193     UG-S   WR       0    20            0.08   3.00       V 1.1 kCi             LANL     1,2,5,7,8</t>
  </si>
  <si>
    <t xml:space="preserve">  339  Niblick         Narraguagus            1963  SEP  27   17:30:00.15   NTS-YF  37.15478  -116.07336       U2f      -150.27   1302     UG-S   WR       0    20            0.08   3.00       V 160 Ci              LLNL     1,2,5,7,8</t>
  </si>
  <si>
    <t xml:space="preserve">  340  Niblick         Grunion                1963  OCT  11   14:00:00.11   NTS-YF  37.03733  -116.02117       U3bz     -261.31   1193     UG-S   WR       0    20               8          146 V 4 kCi               LANL     1,2,5,6,8</t>
  </si>
  <si>
    <t xml:space="preserve">  341  Niblick         Tornillo               1963  OCT  11   21:00:00.155  NTS-YF  37.11872  -116.03386       U9aq     -149.05   1267     UG-S   PR    0.38                  0.38          120 V 520 Ci              LLNL     1,2,5,6,8</t>
  </si>
  <si>
    <t xml:space="preserve">  342  Niblick         Clearwater             1963  OCT  16   17:00:00.14   NTS-RM  37.19817  -116.22950       U12q     -548.03   2233     UG-S   WR      20   200              60   5.30       V 4.6 kCi             LLNL     1,2,5,8</t>
  </si>
  <si>
    <t xml:space="preserve">  343  Niblick         Mullet                 1963  OCT  17   15:00:00.15   NTS-YF  37.13081  -116.06696       U2ag      -60.35   1275     UG-S   SE       0    20                                                    LLNL     1,2,5</t>
  </si>
  <si>
    <t xml:space="preserve">  344  Niblick         Shoal                  1963  OCT  26   17:00:00.10   -NV     39.20020  -118.38030                   -370   1574     UG-S   VU      12                    12   4.90       V 110 Ci              LANL     1,2,8</t>
  </si>
  <si>
    <t xml:space="preserve">  345  Niblick         Anchovy                1963  NOV  14   16:00:00.12   NTS-YF  37.03953  -116.01842       U3bq     -260.25   1194     UG-S   WR       0    20               9          158 V &lt;230 kCi            LANL     1,2,5,6,8</t>
  </si>
  <si>
    <t xml:space="preserve">  346  Niblick         Mustang                1963  NOV  15   15:00:00.15   NTS-YF  37.13231  -116.04689       U9at     -165.81   1257     UG-S   WR       0    20               2           53 V 100 Ci              LLNL     1,2,5,6,8</t>
  </si>
  <si>
    <t xml:space="preserve">  347  Niblick         Greys                  1963  NOV  22   17:30:00.15   NTS-YF  37.11933  -116.04517       U9ax     -300.84   1248     UG-S   WR      20   200              20          120 V &lt;460 Ci             LLNL     1,2,5,6,8</t>
  </si>
  <si>
    <t xml:space="preserve">  348  Niblick         Barracuda           S  1963  DEC   4   16:38:30.13   NTS-YF  37.04400  -116.01300       U3cr      -263.3   1202     UG-S   WR       0    20                              V 100 Ci              LANL     1,2,5,8</t>
  </si>
  <si>
    <t xml:space="preserve">  349  Niblick         Sardine             SS 1963  DEC   4   16:38:30.118  NTS-YF  37.03958  -116.02939       U3ch        -262   1194     UG-S   WR       0    20               8          149 V 30 Ci               LANL     1,2,5,6,8</t>
  </si>
  <si>
    <t xml:space="preserve">  350  Niblick         Eagle                  1963  DEC  12   16:02:00.15   NTS-YF  37.13103  -116.04389       U9av     -164.59   1254     UG-S   WR     5.3                   5.3          120 V 760 Ci              LLNL     1,2,5,6,8</t>
  </si>
  <si>
    <t xml:space="preserve">  351  Niblick         Tuna                   1963  DEC  20   15:24:00.13   NTS-YF  37.05279  -116.03338       U3de     -414.35   1203     UG-S   WR       0    20                              V &lt;0.1 Ci             LANL     1,2,5,8</t>
  </si>
  <si>
    <t xml:space="preserve">  352  Niblick         Fore                   1964  JAN  16   16:00:00.15   NTS-YF  37.14228  -116.04911       U9ao     -490.42   1263     UG-S   WR      20   200   38 S       38   5.20   317 V 1.2 kCi             LLNL     1,2,5,6,8,q</t>
  </si>
  <si>
    <t xml:space="preserve">  353  Niblick         Oconto                 1964  JAN  23   16:00:00.15   NTS-YF  37.12642  -116.03633       U9ay     -264.69   1260     UG-S   WR    10.5                  10.5   4.20   293 V 30 kCi              LLNL     1,2,5,6,8</t>
  </si>
  <si>
    <t xml:space="preserve">  354  Niblick         Club                   1964  JAN  30   16:00:00.15   NTS-YF  37.13621  -116.07066       U2aa     -180.44   1283     UG-S   WR       0    20               2   4.10    30 V 590 Ci              LLNL     1,2,5,7,8,af</t>
  </si>
  <si>
    <t xml:space="preserve">  355  Niblick         Solendon               1964  FEB  12   15:38:00.12   NTS-YF  37.05661  -116.02924       U3cz     -150.17   1206     UG-S   WR       0    20                              V 10 Ci               LANL     1,2,5,8</t>
  </si>
  <si>
    <t xml:space="preserve">  356  Niblick         Bunker                 1964  FEB  13   15:30:00.15   NTS-YF  37.13202  -116.03234       U9bb     -226.77   1270     UG-S   WR       0    20             1.5   4.00       V &lt;420 Ci             LLNL     1,2,5,7,8</t>
  </si>
  <si>
    <t xml:space="preserve">  357  Niblick         Bonefish               1964  FEB  18   15:37:19.12   NTS-YF  37.05938  -116.03332       U3bt     -300.76   1207     UG-S   WR       0    20               5   4.40   180 V 19 Ci               LANL     1,2,5,7,8,af</t>
  </si>
  <si>
    <t xml:space="preserve">  358  Niblick         Mackerel               1964  FEB  18   15:37:37.124  NTS-YF  37.09563  -116.05072       U4b      -333.71   1236     UG-S   WR       0    20                                                    LANL     1,2,5</t>
  </si>
  <si>
    <t xml:space="preserve">  359  Niblick         Klickitat              1964  FEB  20   15:30:00.15   NTS-YF  37.15089  -116.04011       U10e     -492.56   1273     UG-S   PR      70         29 S       70   5.10   280 V &lt;10 Ci              LLNL     1,2,5,6,8,q</t>
  </si>
  <si>
    <t xml:space="preserve">  360  Niblick         Handicap               1964  MAR  12   15:00:00.01   NTS-YF  37.12993  -116.03634       U9ba     -143.26   1261     UG-S   WR       0    20             0.2   3.30       V 300 Ci              LLNL     1,2,5,7,8</t>
  </si>
  <si>
    <t xml:space="preserve">  361  Niblick         Pike                   1964  MAR  13   16:02:00.12   NTS-YF  37.05047  -116.01147       U3cy      -114.5   1211     UG-S   WR       0    20               2           73 V 120 kCi             LANL     1,2,5,6,8</t>
  </si>
  <si>
    <t xml:space="preserve">  362  Niblick         Hook                   1964  APR  14   14:40:00.15   NTS-YF  37.12892  -116.02983       U9bc     -203.67   1276     UG-S   WR       0    20               3           90 V &lt;350 Ci             LLNL     1,2,5,6,8</t>
  </si>
  <si>
    <t xml:space="preserve">  363  Niblick         Sturgeon               1964  APR  15   14:30:00.12   NTS-YF  37.04392  -116.01836       U3bo     -149.77   1198     UG-S   WR       0    20               2           72 V 230 Ci              LANL     1,2,5,6,8</t>
  </si>
  <si>
    <t xml:space="preserve">  364  Niblick         Bogey                  1964  APR  17   15:29:52.28   NTS-YF  37.11949  -116.03389       U9au     -118.84   1265     UG-S   WR       0    20                              V &lt;60 Ci              LLNL     1,2,5,8</t>
  </si>
  <si>
    <t xml:space="preserve">  365  Niblick         Turf                   1964  APR  24   20:10:00.15   NTS-YF  37.14958  -116.05539       U10c     -506.88   1272     UG-S   WR      20   200   38 S       38   5.20   386 V &lt;200 Ci             LLNL     1,2,5,6,8,q</t>
  </si>
  <si>
    <t xml:space="preserve">  366  Niblick         Pipefish               1964  APR  29   20:47:00.12   NTS-YF  37.03956  -116.02664       U3co     -261.92   1194     UG-S   WR       0    20   15 S       15   4.10   146                       LANL     1,2,5,6,7,q</t>
  </si>
  <si>
    <t xml:space="preserve">  367  Niblick         Driver                 1964  MAY   7   13:00:00.15   NTS-YF  37.12026  -116.04029       U9ar     -148.19   1253     UG-S   WR       0    20                              V 37 Ci               LLNL     1,2,5,8</t>
  </si>
  <si>
    <t xml:space="preserve">  368  Niblick         Backswing              1964  MAY  14   14:40:00.15   NTS-YF  37.11733  -116.03894       U9aw     -163.37   1257     UG-S   WR       0    20               8          146 V 37 Ci               LLNL     1,2,5,6,8</t>
  </si>
  <si>
    <t xml:space="preserve">  369  Niblick         Minnow                 1964  MAY  15   16:15:00.12   NTS-YF  37.04169  -116.01222       U3cv     -241.34   1199     UG-S   WR       0    20               6          127                       LANL     1,2,5,6</t>
  </si>
  <si>
    <t xml:space="preserve">  370  Niblick         Ace                    1964  JUN  11   16:45:00.15   NTS-YF  37.14861  -116.07600       U2n      -262.74   1300     UG-S   PR       3                     3              V 9 Ci                LLNL     1,2,5,8</t>
  </si>
  <si>
    <t xml:space="preserve">  371  Niblick         Bitterling             1964  JUN  12   14:01:00.10   NTS-YF  37.03894  -116.01225       U3cu      -192.6   1196     UG-S   WR       0    20             0.5   3.60    90                       LANL     1,2,5,7,af</t>
  </si>
  <si>
    <t xml:space="preserve">  372  Niblick         Duffer                 1964  JUN  18   13:30:00.20   NTS-YF  37.16599  -116.03841       U10ds    -445.71   1288     UG-S   WR       0    20            0.15   3.20       V &lt;41 Ci              LLNL     1,2,5,7,8</t>
  </si>
  <si>
    <t xml:space="preserve">  373  Niblick         Fade                   1964  JUN  25   13:30:00.14   NTS-YF  37.11114  -116.02878       U9be     -205.16   1280     UG-S   WR       0    20               6          127 V 35 Ci               LLNL     1,2,5,6,8</t>
  </si>
  <si>
    <t xml:space="preserve">  374  Niblick         Dub                    1964  JUN  30   13:33:00.14   NTS-YF  37.17442  -116.05639       U10a     -258.56   1282     UG-S   PR    11.7          9 S     11.7          106 V 29 Ci               LLNL     1,2,5,6,7,8,q</t>
  </si>
  <si>
    <t xml:space="preserve">  375  Whetstone       Bye                    1964  JUL  16   13:15:00.15   NTS-YF  37.18219  -116.04536       U10i     -389.26   1295     UG-S   WR      20   200              20          163 V &lt;390 Ci             LLNL     1,2,5,6,8</t>
  </si>
  <si>
    <t xml:space="preserve">  376  Whetstone       Links                  1964  JUL  23   13:30:00.15   NTS-YF  37.11376  -116.03201       U9bf      -119.8   1273     UG-S   WR       0    20                              V &lt;7 Ci               LLNL     1,2,5,8</t>
  </si>
  <si>
    <t xml:space="preserve">  377  Whetstone       Trogon                 1964  JUL  24   18:30:00.04   NTS-YF  37.04608  -116.01219       U3dj     -193.03   1204     UG-S   WR       0    20                                                    LANL     1,2,5</t>
  </si>
  <si>
    <t xml:space="preserve">  378  Whetstone       Alva                   1964  AUG  19   16:00:00.14   NTS-YF  37.15900  -116.08308       U2j      -166.04   1320     UG-S   WR     4.4                   4.4           76 V 6.4 kCi             LLNL     1,2,5,6,8</t>
  </si>
  <si>
    <t xml:space="preserve">  379  Whetstone       Canvasback             1964  AUG  22   22:17:00.06   NTS-YF  37.06533  -116.01544       U3cp     -447.66   1226     UG-S   WR       0    20   18 S       18              V 2 kCi               LANL     1,2,5,7,8,q</t>
  </si>
  <si>
    <t xml:space="preserve">  380  Whetstone       Player                 1964  AUG  27   14:30:00.15   NTS-YF  37.11736  -116.04066       U9cc      -91.44   1254     UG-S   SE       0    20                                                    LLNL     1,2,5</t>
  </si>
  <si>
    <t xml:space="preserve">  381  Whetstone       Haddock                1964  AUG  28   17:06:00.04   NTS-YF  37.06703  -116.02228       U3dl     -363.66   1222     UG-S   WR       0    20                                                    LANL     1,2,5</t>
  </si>
  <si>
    <t xml:space="preserve">  382  Whetstone       Guanay                 1964  SEP   4   18:15:00.08   NTS-YF  37.01758  -116.02269       U3di     -260.97   1184     UG-S   WR       0    20   12 S       12          137                       LANL     1,2,5,6,7,q</t>
  </si>
  <si>
    <t xml:space="preserve">  383  Whetstone       Spoon                  1964  SEP  11   14:00:00.10   NTS-YF  37.11400  -116.02500       U9bd     -179.68   1289     UG-S   WR       0    20             0.2   3.30       V 390 Ci              LLNL     1,2,5,7,8</t>
  </si>
  <si>
    <t xml:space="preserve">  384  Whetstone       Auk                    1964  OCT   2   20:03:00.04   NTS-YF  37.07792  -116.00850       U7b      -452.38   1254     UG-S   WR       0    20   12 S       12   4.89                             LANL     1,2,5,q</t>
  </si>
  <si>
    <t xml:space="preserve">  385  Whetstone       Par                    1964  OCT   9   14:00:00.12   NTS-YF  37.15133  -116.07700       U2p      -403.86   1304     UG-S   PR      38                    38   4.80   145 V 610 Ci              LLNL     1,2,5,6,8</t>
  </si>
  <si>
    <t xml:space="preserve">  386  Whetstone       Barbel              S  1964  OCT  16   15:59:30.038  NTS-YF  37.03950  -116.01567       U3bx      -258.9   1194     UG-S   WR       0    20               7          144 V 290 Ci              LANL     1,2,5,6,8</t>
  </si>
  <si>
    <t xml:space="preserve">  387  Whetstone       Turnstone           SS 1964  OCT  16   15:59:30.03   NTS-YF  37.03300  -116.02600       U3dt               1191     UG-S   WR       0    20                                                    LANL     1,2,5</t>
  </si>
  <si>
    <t xml:space="preserve">  388  Whetstone       Salmon                 1964  OCT  22   16:00:00.00   -MS     31.14210   -89.56990                   -830     46     UG-S   VU     5.3                   5.3   4.60                             LLNL     1,2</t>
  </si>
  <si>
    <t xml:space="preserve">  389  Whetstone       Garden                 1964  OCT  23   15:00:00.94   NTS-YF  37.11703  -116.03115       U9aj     -149.66   1274     UG-S   WR       0    20                                                    LLNL     1,2,5</t>
  </si>
  <si>
    <t xml:space="preserve">  390  Whetstone       Forest                 1964  OCT  31   17:04:58.61   NTS-YF  37.10722  -116.03225       U7a      -380.73   1270     UG-S   WR       0    20                              V 5 Ci                LLNL     1,2,5,8</t>
  </si>
  <si>
    <t xml:space="preserve">  391  Whetstone       Handcar                1964  NOV   5   15:00:00.11   NTS-YF  37.17436  -116.06703       U10b     -402.95   1307     UG-S   PR      12                    12   4.80       V 70 Ci               LLNL     1,2,5,8</t>
  </si>
  <si>
    <t xml:space="preserve">  392  Whetstone       Crepe                  1964  DEC   5   21:15:00.10   NTS-YF  37.11442  -116.05344       U2q       -404.2   1252     UG-S   WR      20   200   12 S       20   4.80   226 V 250 Ci              LLNL     1,2,5,6,8,q</t>
  </si>
  <si>
    <t xml:space="preserve">  393  Whetstone       Drill (Source-Lower)S  1964  DEC   5   21:15:00.16   NTS-YF  37.13428  -116.06975       U2ai     -219.46   1280     UG-S   WR     3.4                   3.4              V 61 kCi              LLNL     1,2,5,8</t>
  </si>
  <si>
    <t xml:space="preserve">  394  Whetstone       Drill (Target-Upper)SS 1964  DEC   5   21:15:00.16   NTS-YF  37.13428  -116.06975       U2ai               1280     UG-S   WR       0    20                                                    LLNL     1,2,5</t>
  </si>
  <si>
    <t xml:space="preserve">  395  Whetstone       Parrot                 1964  DEC  16   20:00:00.04   NTS-YF  37.03483  -116.01228       U3dk     -180.32   1192     UG-S   WR     1.3                   1.3           79 V 230 kCi             LANL     1,2,5,6,8</t>
  </si>
  <si>
    <t xml:space="preserve">  396  Whetstone       Cassowary           S  1964  DEC  16   20:00:00.07   NTS-YF  37.03956  -116.02389       U3bn     -150.14   1194     UG-S   WR       0    20                                                    LANL     1,2,5</t>
  </si>
  <si>
    <t xml:space="preserve">  397  Whetstone       Hoopoe              SS 1964  DEC  16   20:00:00.07   NTS-YF  37.04800  -116.03400       U3cf               1200     UG-S   SE       0    20                                                    LANL     1,2,5</t>
  </si>
  <si>
    <t xml:space="preserve">  398  Whetstone       Mudpack                1964  DEC  16   20:10:00.10   NTS-YF  37.17781  -116.06700       U10n     -151.79   1310     UG-S   WE     2.7                   2.7           77 V &lt;54 Ci              LLNL     1,2,5,6,8</t>
  </si>
  <si>
    <t xml:space="preserve">  399  Whetstone       Sulky                  1964  DEC  18   19:35:00.09   NTS-18  37.08250  -116.34250       U18d      -27.28   1597     UG-S   PR   0.092                 0.092           48 V 130 kCi             LLNL     1,2,5,6,8</t>
  </si>
  <si>
    <t xml:space="preserve">  400  Whetstone       Wool                   1965  JAN  14   16:00:00.14   NTS-YF  37.11900  -116.02478       U9bh     -215.13   1287     UG-S   WR       0    20               7          137 V 200 Ci              LLNL     1,2,5,6,8</t>
  </si>
  <si>
    <t xml:space="preserve">  401  Whetstone       Tern                   1965  JAN  29   18:22:00.03   NTS-YF  37.04499  -116.01323       U3dw     -210.65   1202     UG-S   WR       0    20             0.5   3.60       V 170 Ci              LANL     1,2,5,7,8</t>
  </si>
  <si>
    <t xml:space="preserve">  402  Whetstone       Cashmere               1965  FEB   4   15:30:00.11   NTS-YF  37.13075  -116.06158       U2ad     -232.18   1270     UG-S   WR       0    20               4          110 V 8 Ci                LLNL     1,2,5,6,8</t>
  </si>
  <si>
    <t xml:space="preserve">  403  Whetstone       Alpaca                 1965  FEB  12   15:10:29.49   NTS-YF  37.16453  -116.07656       U2a      -224.61   1315     UG-S   WR    0.33                  0.33              V 40 kCi              LLNL     1,2,5,8</t>
  </si>
  <si>
    <t xml:space="preserve">  404  Whetstone       Merlin                 1965  FEB  16   17:30:00.04   NTS-YF  37.05164  -116.02381       U3ct     -296.14   1203     UG-S   WR    10.1                  10.1          155 V                     LANL     1,2,5,6,8</t>
  </si>
  <si>
    <t xml:space="preserve">  405  Whetstone       Wishbone               1965  FEB  18   16:18:47.15   NTS-FF  36.81700  -115.95000       U5a      -179.22    913     UG-S   WE       0    20    5 S        5   4.54    90 V 6.9 kCi             LLNL     1,2,5,6,8,q</t>
  </si>
  <si>
    <t xml:space="preserve">  406  Whetstone       Seersucker             1965  FEB  19   15:28:54.11   NTS-YF  37.11728  -116.03098       U9bm     -142.34   1274     UG-S   WR       0    20                              V &lt;410 Ci             LLNL     1,2,5,8</t>
  </si>
  <si>
    <t xml:space="preserve">  407  Whetstone       Wagtail                1965  MAR   3   19:13:00.03   NTS-YF  37.06450  -116.03719       U3an     -749.59   1210     UG-S   WR      20   200   51 S       51   5.33   200 V 13 Ci               LANL     1,2,5,8,q,af</t>
  </si>
  <si>
    <t xml:space="preserve">  408  Whetstone       Suede                  1965  MAR  20   15:30:49.10   NTS-YF  37.11543  -116.02649       U9bk     -143.52   1286     UG-S   WR       0    20             0.2   3.30       V 1.3 kCi             LLNL     1,2,5,7,8</t>
  </si>
  <si>
    <t xml:space="preserve">  409  Whetstone       Cup                    1965  MAR  26   15:34:08.16   NTS-YF  37.14761  -116.04289       U9cb     -536.75   1267     UG-S   WR      20   200   38 S       38   5.25   280 V 4.7 kCi             LLNL     1,2,5,6,8,q</t>
  </si>
  <si>
    <t xml:space="preserve">  410  Whetstone       Kestrel                1965  APR   5   21:00:00.04   NTS-YF  37.02581  -116.02264       U3dd     -446.87   1187     UG-S   WR       0    20               7          137 V 230 Ci              LANL     1,2,5,6,8</t>
  </si>
  <si>
    <t xml:space="preserve">  411  Whetstone       Palanquin              1965  APR  14   13:14:00.10   NTS-PM  37.28039  -116.52356       U20k      -85.34   1861     CR     PR     4.3                   4.3   4.33   103 V 11 MCi              LLNL     1,2,5,6,8</t>
  </si>
  <si>
    <t xml:space="preserve">  412  Whetstone       Gum Drop               1965  APR  21   22:00:00.03   NTS-16  37.00800  -116.20300       U16a.02   -304.8   1931     UG-T   WE       0    20   21 S       20   5.00       V 1.9 kCi             LLNL     1,2,5,7,8,q</t>
  </si>
  <si>
    <t xml:space="preserve">  413  Whetstone       Chenille               1965  APR  22   13:39:00.10   NTS-YF  37.11142  -116.03049       U9bg     -140.74   1276     UG-S   WR       0    20               1   3.90    80 V &lt;110 Ci             LLNL     1,2,5,7,8,af</t>
  </si>
  <si>
    <t xml:space="preserve">  414  Whetstone       Muscovy                1965  APR  23   21:44:00.04   NTS-YF  37.01742  -115.99533  ?    U3dx     -180.29   1189 H-32UG-S   WR       0    20             0.6   3.70                             LANL     1,2,5,7</t>
  </si>
  <si>
    <t xml:space="preserve">  415  Whetstone       Tee                    1965  MAY   7   15:47:11.15   NTS-YF  37.14036  -116.06664       U2ab      -190.2   1283     UG-S   WE       7                     7          117 V 1.6 kCi             LLNL     1,2,5,6,8</t>
  </si>
  <si>
    <t xml:space="preserve">  416  Whetstone       Buteo                  1965  MAY  12   18:15:00.10   NTS-PM  37.24270  -116.43090       U20a     -695.55   1960     UG-S   WR       0    20                                                    LANL     1,2,5</t>
  </si>
  <si>
    <t xml:space="preserve">  417  Whetstone       Cambric                1965  MAY  14   14:57:52.15   NTS-FF  36.82338  -115.96684       U5e      -294.28    929     UG-S   WR    0.75                  0.75                                    LLNL     1,2,5</t>
  </si>
  <si>
    <t xml:space="preserve">  418  Whetstone       Scaup                  1965  MAY  14   17:32:36.23   NTS-YF  37.05883  -116.01053       U3da(s)  -427.02   1222     UG-S   WR       0    20              12          174                       LANL     1,2,5,6</t>
  </si>
  <si>
    <t xml:space="preserve">  419  Whetstone       Tweed                  1965  MAY  21   13:08:52.11   NTS-YF  37.11856  -116.02769       U9bn     -281.07   1281     UG-S   WR       0    20              15          192 V 600 Ci              LLNL     1,2,5,6,8</t>
  </si>
  <si>
    <t xml:space="preserve">  420  Whetstone       Petrel                 1965  JUN  11   19:45:00.04   NTS-YF  37.04281  -116.01703       U3dy     -180.75   1197     UG-S   WR     1.3                   1.3           88                       LANL     1,2,5,6</t>
  </si>
  <si>
    <t xml:space="preserve">  421  Whetstone       Organdy                1965  JUN  11   20:28:37.11   NTS-YF  37.11578  -116.02326       U9bo     -169.47   1294     UG-S   WR       0    20             0.5   3.60       V 130 Ci              LLNL     1,2,5,7,8</t>
  </si>
  <si>
    <t xml:space="preserve">  422  Whetstone       Diluted Waters         1965  JUN  16   16:30:00.15   NTS-FF  36.81806  -115.95606       U5b       -190.5    916     UG-S   WE       0    20    4 S        4   4.48   137 V 30 kCi              LLNL     1,2,5,6,8,q</t>
  </si>
  <si>
    <t xml:space="preserve">  423  Whetstone       Tiny Tot               1965  JUN  17   17:00:00.09   NTS-15  37.22342  -116.05697       U15e     -110.95            UG-T   WE       0    20                              V 7 Ci                LLNL     1,2,5,8</t>
  </si>
  <si>
    <t xml:space="preserve">  424  Flintlock       Izzer                  1965  JUL  16   13:04:24.10   NTS-YF  37.11500  -116.03217       U9bp     -163.68   1273     UG-S   WR       0    20                              V                     LLNL     1,2,5,8</t>
  </si>
  <si>
    <t xml:space="preserve">  425  Flintlock       Pongee                 1965  JUL  22   13:21:08.11   NTS-YF  37.13179  -116.06686       U2ah     -135.03   1274     UG-S   WR       0    20                              V 6 Ci                LLNL     1,2,5,8</t>
  </si>
  <si>
    <t xml:space="preserve">  426  Flintlock       Bronze                 1965  JUL  23   17:00:00.04   NTS-YF  37.09786  -116.03300       U7f      -530.96   1257     UG-S   WR      20   200   67 S       67   5.40   320 V 1.7 kCi             LANL     1,2,5,6,8,q</t>
  </si>
  <si>
    <t xml:space="preserve">  427  Flintlock       Mauve                  1965  AUG   6   17:23:30.04   NTS-YF  37.01767  -116.03983       U3dp        -321   1185     UG-S   WR       0    20   18 S       18          160                       LANL     1,2,5,6,7,q</t>
  </si>
  <si>
    <t xml:space="preserve">  428  Flintlock       Ticking                1965  AUG  21   13:43:08.15   NTS-YF  37.11263  -116.02602       U9bj     -210.31   1288     UG-S   WR       0    20            0.25   3.40       V 2.6 kCi             LLNL     1,2,5,7,8</t>
  </si>
  <si>
    <t xml:space="preserve">  429  Flintlock       Centaur                1965  AUG  27   13:51:13.11   NTS-YF  37.13731  -116.07008       U2ak     -171.91   1283     UG-S   WR       0    20               1           20 V 57 Ci               LLNL     1,2,5,8,af</t>
  </si>
  <si>
    <t xml:space="preserve">  430  Flintlock       Moa                 S  1965  SEP   1   20:08:00.04   NTS-YF  37.03700  -116.01500       U3ed               1194     UG-S   WR       0    20             2.5   4.20                             LANL     1,2,5</t>
  </si>
  <si>
    <t xml:space="preserve">  431  Flintlock       Screamer            SS 1965  SEP   1   20:08:00.04   NTS-YF  37.02300  -116.00897       U3dg      -301.9   1184     UG-S   WE       0    20               9          154 V 63 kCi              LANL     1,2,5,6,8</t>
  </si>
  <si>
    <t xml:space="preserve">  432  Flintlock       Elkhart                1965  SEP  17   15:08:23.10   NTS-YF  37.11103  -116.03461       U9bs     -219.46   1267     UG-S   WR       0    20               6          126 V 560 Ci              LLNL     1,2,5,6,8</t>
  </si>
  <si>
    <t xml:space="preserve">  433  Flintlock       Long Shot              1965  OCT  29   21:00:00.08   AK      51.43810   179.18260  ?                -700     42     UG-S   VU      80                    80   6.10                             LANL     1,2</t>
  </si>
  <si>
    <t xml:space="preserve">  434  Flintlock       Sepia                  1965  NOV  12   18:00:00.05   NTS-YF  37.04997  -116.02208       U3en     -241.19   1202     UG-S   WR       0    20               7          139 V                     LANL     1,2,5,6,8</t>
  </si>
  <si>
    <t xml:space="preserve">  435  Flintlock       Kermet                 1965  NOV  23   18:17:32.10   NTS-YF  37.16189  -116.07092       U2c      -198.12   1304     UG-S   WR       0    20             0.5   3.60    30 V 18 Ci               LLNL     1,2,5,7,8,af</t>
  </si>
  <si>
    <t xml:space="preserve">  436  Flintlock       Corduroy               1965  DEC   3   15:13:02.10   NTS-YF  37.16475  -116.05233       U10k     -681.53   1275     UG-S   WR      20   200  120 S      120   5.62   240 V 1.2 kCi             LLNL     1,2,5,6,8,q</t>
  </si>
  <si>
    <t xml:space="preserve">  437  Flintlock       Emerson                1965  DEC  16   15:39:18.15   NTS-YF  37.14084  -116.06318       U2al     -259.87   1280     UG-S   WR       0    20               3           76 V 0.6 Ci              LLNL     1,2,5,6,8</t>
  </si>
  <si>
    <t xml:space="preserve">  438  Flintlock       Buff                   1965  DEC  16   19:15:00.04   NTS-YF  37.07260  -116.02910       U3dh     -500.41   1223     UG-S   WR      20   200   51 S       51   5.30   391                       LANL     1,2,5,6,q</t>
  </si>
  <si>
    <t xml:space="preserve">  439  Flintlock       Maxwell                1966  JAN  13   15:37:43.10   NTS-YF  37.11622  -116.02753       U9br     -183.09   1283     UG-S   WR       0    20                              V 3 Ci                LLNL     1,2,5,8</t>
  </si>
  <si>
    <t xml:space="preserve">  440  Flintlock       Lampblack              1966  JAN  18   18:35:00.04   NTS-YF  37.09169  -116.01869       U7i      -561.48   1267     UG-S   WR      20   200   38 S       38   5.20                             LANL     1,2,5,q</t>
  </si>
  <si>
    <t xml:space="preserve">  441  Flintlock       Sienna                 1966  JAN  18   18:35:00.04   NTS-YF  37.03733  -116.01843       U3cj     -275.01   1193     UG-S   WR       0    20               4          100 V                     LANL     1,2,5,8,af</t>
  </si>
  <si>
    <t xml:space="preserve">  442  Flintlock       Dovekie                1966  JAN  21   18:28:00.04   NTS-YF  37.03172  -116.01575       U3cd     -333.05   1189     UG-S   WR       0    20               7          141                       LANL     1,2,5,6</t>
  </si>
  <si>
    <t xml:space="preserve">  443  Flintlock       Reo                    1966  JAN  22   15:17:19.10   NTS-YF  37.15721  -116.03869       U10m     -213.36   1283     UG-S   WR       0    20            0.15   3.20       V 10 Ci               LLNL     1,2,5,7,8</t>
  </si>
  <si>
    <t xml:space="preserve">  444  Flintlock       Plaid II               1966  FEB   3   18:17:37.10   NTS-YF  37.12631  -116.06947       U2r      -270.05   1272     UG-S   WR       0    20             3.5   4.30    79 V 7 Ci                LLNL     1,2,5,6,8</t>
  </si>
  <si>
    <t xml:space="preserve">  445  Flintlock       Rex                    1966  FEB  24   15:55:07.04   NTS-PM  37.27183  -116.43383       U20h(e)  -671.69   1971     UG-S   WR      19                    19   5.00       V 310 Ci              LLNL     1,2,5,8</t>
  </si>
  <si>
    <t xml:space="preserve">  446  Flintlock       Red Hot                1966  MAR   5   18:15:00.10   NTS-RM  37.17450  -116.20836       U12g.06  -405.38   2299     UG-T   WE       0    20               2   4.11       V 1 MCi               LANL     1,2,5,8</t>
  </si>
  <si>
    <t xml:space="preserve">  447  Flintlock       Finfoot             S  1966  MAR   7   18:41:00.07   NTS-YF  37.03739  -116.02939       U3du     -195.54   1193     UG-S   WR       0    20               5          124 V                     LLNL     1,2,5,6,8</t>
  </si>
  <si>
    <t xml:space="preserve">  448  Flintlock       Cinnamon            SS 1966  MAR   7   18:41:00.04   NTS-YF  37.03500  -116.03200       U3dm               1192     UG-S   SE       0    20                                                    LANL     1,2,5</t>
  </si>
  <si>
    <t xml:space="preserve">  449  Flintlock       Clymer                 1966  MAR  12   18:04:13.11   NTS-YF  37.14367  -116.05253       U9ce     -397.09   1266     UG-S   WR       0    20               3           88 V 450 Ci              LLNL     1,2,5,6,8</t>
  </si>
  <si>
    <t xml:space="preserve">  450  Flintlock       Purple                 1966  MAR  18   19:00:00.04   NTS-YF  37.00925  -116.00908       U3ds     -332.79   1180     UG-S   WR       0    20               7          140                       LANL     1,2,5,6</t>
  </si>
  <si>
    <t xml:space="preserve">  451  Flintlock       Templar                1966  MAR  24   14:55:28.14   NTS-YF  37.11333  -116.03136       U9bt        -151   1275     UG-S   PR    0.37                  0.37              V                     LLNL     1,2,5,8</t>
  </si>
  <si>
    <t xml:space="preserve">  452  Flintlock       Lime                   1966  APR   1   18:40:00.04   NTS-YF  37.10269  -116.01994       U7j      -561.44   1291     UG-S   WR       0    20                                                    LANL     1,2,5</t>
  </si>
  <si>
    <t xml:space="preserve">  453  Flintlock       Stutz                  1966  APR   6   13:57:17.10   NTS-YF  37.13953  -116.14086       U2ca     -225.34   1458     UG-S   WR       0    20    5 S        5   4.45   118 V 1 Ci                LLNL     1,2,5,6,7,8,q</t>
  </si>
  <si>
    <t xml:space="preserve">  454  Flintlock       Tomato                 1966  APR   7   22:27:30.04   NTS-YF  37.01742  -115.99222       U3ek     -226.31   1195     UG-S   WR       0    20               6          134                       LANL     1,2,5,6</t>
  </si>
  <si>
    <t xml:space="preserve">  455  Flintlock       Duryea                 1966  APR  14   14:13:43.10   NTS-PM  37.24267  -116.43086       U20a1    -544.25   1960     UG-S   WR      70                    70   5.40       V 2 Ci                LLNL     1,2,5,8</t>
  </si>
  <si>
    <t xml:space="preserve">  456  Flintlock       Fenton                 1966  APR  23   14:55:26.14   NTS-YF  37.16054  -116.08287       U2m1     -167.64   1321     UG-S   WR     1.4                   1.4   3.30       V 1.7 kCi             LLNL     1,2,5,7,8</t>
  </si>
  <si>
    <t xml:space="preserve">  457  Flintlock       Pin Stripe             1966  APR  25   18:38:00.14   NTS-FF  36.88744  -115.94072       U11b     -295.66   1066     UG-S   WE       0    20    5 S        5   4.51       V 210 kCi             LANL     1,2,5,8,q</t>
  </si>
  <si>
    <t xml:space="preserve">  458  Flintlock       Ochre                  1966  APR  29   13:33:00.04   NTS-YF  37.04367  -116.02249       U3ec     -126.14   1196     UG-S   SE       0    20                                                    LANL     1,2,5</t>
  </si>
  <si>
    <t xml:space="preserve">  459  Flintlock       Traveler               1966  MAY   4   13:32:17.09   NTS-YF  37.13706  -116.13714       U2cd     -196.76   1430     UG-S   WR       0    20              20   5.50    58 V 170 Ci              LLNL     1,2,5,6,8</t>
  </si>
  <si>
    <t xml:space="preserve">  460  Flintlock       Cyclamen               1966  MAY   5   14:00:00.04   NTS-YF  37.05061  -116.03786       U3cx     -304.97   1203     UG-S   WR      12                    12   4.40   167                       LANL     1,2,5,6</t>
  </si>
  <si>
    <t xml:space="preserve">  461  Flintlock       Chartreuse             1966  MAY   6   15:00:00.08   NTS-PM  37.34800  -116.32194       U19d     -666.75   2064     UG-S   WR      73                    73   5.50                             LANL     1,2,5</t>
  </si>
  <si>
    <t xml:space="preserve">  462  Flintlock       Tapestry               1966  MAY  12   19:37:26.20   NTS-YF  37.13428  -116.07111       U2an     -247.19   1281     UG-S   WR       0    20   10 S       10   4.30    90 V 8.6 kCi             LLNL     1,2,5,6,7,8,q</t>
  </si>
  <si>
    <t xml:space="preserve">  463  Flintlock       Piranha                1966  MAY  13   13:30:00.04   NTS-YF  37.08686  -116.03344       U7e      -548.72   1237     UG-S   WR      20   200  120 S      120   5.60   365                       LANL     1,2,5,6,q</t>
  </si>
  <si>
    <t xml:space="preserve">  464  Flintlock       Dumont                 1966  MAY  19   13:56:28.14   NTS-YF  37.11114  -116.05792       U2t      -670.77   1252     UG-S   WR      20   200  240 S      200   5.90   370 V 35 Ci               LLNL     1,2,5,6,8,q</t>
  </si>
  <si>
    <t xml:space="preserve">  465  Flintlock       Discus Thrower         1966  MAY  27   20:00:00.04   NTS-YF  37.17839  -116.09775       U8a      -337.06   1380     UG-S   WE      22                    22   5.10   291                       LANL     1,2,5,6</t>
  </si>
  <si>
    <t xml:space="preserve">  466  Flintlock       Pile Driver            1966  JUN   2   15:30:00.09   NTS-15  37.22710  -116.05550       U15a.01  -462.69   1525     UG-S   WE      62        120 S       62   5.60       V 37 kCi              LANL     1,2,5,8,q</t>
  </si>
  <si>
    <t xml:space="preserve">  467  Flintlock       Tan                    1966  JUN   3   14:00:00.04   NTS-YF  37.06840  -116.03530       U7k      -560.68   1213     UG-S   WR      20   200  160 S      160   5.70   415                       LANL     1,2,5,6,q</t>
  </si>
  <si>
    <t xml:space="preserve">  468  Flintlock       Puce                   1966  JUN  10   14:30:00.04   NTS-YF  37.05942  -116.03881       U3bs     -485.55   1208     UG-S   WR       0    20                                                    LANL     1,2,5</t>
  </si>
  <si>
    <t xml:space="preserve">  469  Flintlock       Double Play            1966  JUN  15   17:00:00.04   NTS-16  37.00970  -116.20240       U16a.03   -327.7   1954     UG-S   WE       0    20                              V 840 kCi             LLNL     1,2,5,8</t>
  </si>
  <si>
    <t xml:space="preserve">  470  Flintlock       Kankakee               1966  JUN  15   18:02:47.13   NTS-YF  37.17153  -116.04886       U10p     -455.25   1281     UG-S   WR      20   200             200          400 V 160 Ci              LLNL     1,2,5,6,8</t>
  </si>
  <si>
    <t xml:space="preserve">  471  Flintlock       Vulcan                 1966  JUN  25   17:13:00.07   NTS-YF  37.15531  -116.07217       U2bd     -322.11   1300     UG-S   PR      25                    25          160 V 250 Ci              LLNL     1,2,5,6,8</t>
  </si>
  <si>
    <t xml:space="preserve">  472  Flintlock       Halfbeak               1966  JUN  30   22:15:00.07   NTS-PM  37.31581  -116.29897       U19b      -819.3   2043     UG-S   WR     365                   365   6.10   400                       LANL     1,2,5,6</t>
  </si>
  <si>
    <t xml:space="preserve">  473  Latchkey        Saxon                  1966  JUL  28   15:33:30.13   NTS-YF  37.14033  -116.09886  ??   U2cc     -153.04   1411     UG-S   PR     1.2                   1.2              V 0.5 Ci              LLNL     1,2,5,8</t>
  </si>
  <si>
    <t xml:space="preserve">  474  Latchkey        Rovena                 1966  AUG  10   13:16:00.07   NTS-YF  37.16867  -116.04772       U10s     -195.25   1278     UG-S   WR       0    20               1           35 V 2 Ci                LLNL     1,2,5,6,8</t>
  </si>
  <si>
    <t xml:space="preserve">  475  Latchkey        Tangerine              1966  AUG  12   15:36:00.05   NTS-YF  37.04631  -116.02932       U3eb      -87.88   1199     UG-S   SE       0    20                                                    LANL     1,2,5</t>
  </si>
  <si>
    <t xml:space="preserve">  476  Latchkey        Derringer              1966  SEP  12   15:30:00.54   NTS-FF  36.87694  -115.95061       U5i      -255.12   1013     UG-S   WE     7.8          7 S      7.8   4.60       V 12 kCi              LANL     1,2,5,8,q</t>
  </si>
  <si>
    <t xml:space="preserve">  477  Latchkey        Daiquiri               1966  SEP  23   18:00:00.04   NTS-YF  37.02094  -116.03639  ??   U7o      -561.15   1260     UG-S   WR       0    20                                                    LANL     1,2,5</t>
  </si>
  <si>
    <t xml:space="preserve">  478  Latchkey        Newark                 1966  SEP  29   14:45:30.09   NTS-YF  37.16867  -116.04606       U10u     -228.63   1279     UG-S   WR       0    20    4 S        4   4.10    80 V 290 Ci              LLNL     1,2,5,6,7,8,q</t>
  </si>
  <si>
    <t xml:space="preserve">  479  Latchkey        Khaki                  1966  OCT  15   19:00:00.05   NTS-YF  37.04707  -116.01698       U3et     -232.55   1202     UG-S   WR       0    20                                                    LANL     1,2,5</t>
  </si>
  <si>
    <t xml:space="preserve">  480  Latchkey        Simms                  1966  NOV   5   14:45:00.00   NTS-YF  37.16994  -116.04722       U10w     -198.15   1279     UG-S   PR     2.3                   2.3           58 V 11 Ci               LLNL     1,2,5,6,8</t>
  </si>
  <si>
    <t xml:space="preserve">  481  Latchkey        Ajax                   1966  NOV  11   12:00:00.14   NTS-YF  37.13444  -116.04983       U9al     -238.45   1254     UG-S   WR       0    20               5          120 V 1 Ci                LLNL     1,2,5,6,8</t>
  </si>
  <si>
    <t xml:space="preserve">  482  Latchkey        Cerise                 1966  NOV  18   15:02:00.04   NTS-YF  37.04278  -116.01033       U3eu     -211.09   1202     UG-S   WR       0    20               7          138                       LANL     1,2,5,6</t>
  </si>
  <si>
    <t xml:space="preserve">  483  Latchkey        Vigil                  1966  NOV  22   15:00:00.13   NTS-YF  37.16938  -116.04831       U10ad     -93.68   1278     UG-S   SE       0    20                              V                     LLNL     1,2,5,8</t>
  </si>
  <si>
    <t xml:space="preserve">  484  Latchkey        Sterling               1966  DEC   3   12:15:00.05   -MS     31.14210   -89.56990                   -830     46     UG-S   VU    0.38                  0.38                                    LLNL     1,2</t>
  </si>
  <si>
    <t xml:space="preserve">  485  Latchkey        Sidecar                1966  DEC  13   17:50:00.04   NTS-YF  37.03479  -116.00680       U3ez     -240.27   1195     UG-S   WR       0    20               1   3.90       V                     LANL     1,2,5,7,8</t>
  </si>
  <si>
    <t xml:space="preserve">  486  Latchkey        New Point              1966  DEC  13   21:00:00.08   NTS-FF  36.87725  -115.93789       U11c     -243.84   1003     UG-S   WE       0    20    7 S        7   4.60    60 V 3 Ci                LLNL     1,2,5,6,8,q</t>
  </si>
  <si>
    <t xml:space="preserve">  487  Latchkey        Greeley                1966  DEC  20   15:30:00.08   NTS-PM  37.30206  -116.40831       U20g    -1214.63   1945     UG-S   WR     870                   870   6.30    52                       LLNL     1,2,5,6</t>
  </si>
  <si>
    <t xml:space="preserve">  488  Latchkey        Rivet I                1967  JAN  18   14:55:00.00   NTS-YF  37.16512  -116.04655       U10aa     -152.1   1276     UG-S   WR       0    20            0.15   3.20                             LLNL     1,2,5,7</t>
  </si>
  <si>
    <t xml:space="preserve">  489  Latchkey        Nash                   1967  JAN  19   16:45:00.14   NTS-YF  37.14367  -116.13519       U2ce     -363.78   1425     UG-S   WR      39         28 S       39   5.40   150 V 69 kCi              LLNL     1,2,5,6,7,8,q</t>
  </si>
  <si>
    <t xml:space="preserve">  490  Latchkey        Bourbon                1967  JAN  20   17:40:04.41   NTS-YF  37.09986  -116.00383       U7n      -559.72   1306     UG-S   WR      20   200   41 S       41   5.30    11                       LANL     1,2,5,6,q</t>
  </si>
  <si>
    <t xml:space="preserve">  491  Latchkey        Rivet II               1967  JAN  26   16:30:00.00   NTS-YF  37.16480  -116.04806       U10z     -197.78   1274     UG-S   WR       0    20             0.8   3.80       V 0.1 Ci              LLNL     1,2,5,7,8</t>
  </si>
  <si>
    <t xml:space="preserve">  492  Latchkey        Ward                   1967  FEB   8   15:15:00.13   NTS-YF  37.16753  -116.04714       U10x     -257.25   1277     UG-S   WR       0    20   11 S       11   4.80    79                       LLNL     1,2,5,6,7,q</t>
  </si>
  <si>
    <t xml:space="preserve">  493  Latchkey        Persimmon              1967  FEB  23   18:34:00.04   NTS-YF  37.01753  -116.01586       U3dn     -299.11   1184     UG-S   WR       0    20    4 S        4   4.40   171                       LANL     1,2,5,6,7,q</t>
  </si>
  <si>
    <t xml:space="preserve">  494  Latchkey        Agile                  1967  FEB  23   18:50:00.13   NTS-YF  37.12686  -116.06639       U2v      -731.52   1270     UG-S   WR      20   200  210 S      200   5.80   275                       LLNL     1,2,5,6,q</t>
  </si>
  <si>
    <t xml:space="preserve">  495  Latchkey        Rivet III              1967  MAR   2   15:00:00.00   NTS-YF  37.16586  -116.04869       U10y     -271.27   1275     UG-S   WR       0    20             2.5   4.20   140 V                     LLNL     1,2,5,6,8</t>
  </si>
  <si>
    <t xml:space="preserve">  496  Latchkey        Mushroom               1967  MAR   3   15:19:00.04   NTS-YF  37.03948  -116.01019       U3ef     -179.55   1198     UG-S   WR       0    20             0.6   3.70    80 V 0.4 Ci              LANL     1,2,5,7,8,af</t>
  </si>
  <si>
    <t xml:space="preserve">  497  Latchkey        Fizz                   1967  MAR  10   15:00:00.04   NTS-YF  37.04613  -116.02978       U3fr     -117.73   1199     UG-S   SE       0    20                                                    LANL     1,2,5</t>
  </si>
  <si>
    <t xml:space="preserve">  498  Latchkey        Oakland                1967  APR   4   14:20:00.15   NTS-YF  37.16198  -116.08223       U2bi     -165.35   1321     UG-S   WR       0    20                              V 100 Ci              LLNL     1,2,5,8</t>
  </si>
  <si>
    <t xml:space="preserve">  499  Latchkey        Heilman                1967  APR   6   15:00:00.12   NTS-YF  37.13733  -116.13268       U2cg      -152.7   1405     UG-S   WR       0    20                              V 8 Ci                LLNL     1,2,5,8</t>
  </si>
  <si>
    <t xml:space="preserve">  500  Latchkey        Fawn                   1967  APR   7   15:00:00.04   NTS-YF  37.05439  -116.02222       U3eo     -271.06   1206     UG-S   WR       0    20               1   3.90   155                       LANL     1,2,5,6</t>
  </si>
  <si>
    <t xml:space="preserve">  501  Latchkey        Chocolate              1967  APR  21   15:09:00.04   NTS-YF  37.01928  -116.03742       U3es     -240.45   1186     UG-S   WR       0    20    7 S        7   4.30   120                       LANL     1,2,5,6,7,q</t>
  </si>
  <si>
    <t xml:space="preserve">  502  Latchkey        Effendi                1967  APR  27   14:45:00.00   NTS-YF  37.13878  -116.06319       U2ap     -219.29   1279     UG-S   WR       0    20             0.8   3.80    35                       LLNL     1,2,5,6</t>
  </si>
  <si>
    <t xml:space="preserve">  503  Latchkey        Mickey                 1967  MAY  10   13:40:00.041  NTS-YF  37.07786  -115.99531       U7m      -499.63   1278     UG-S   WR      20   200   22 S       22   5.00    56                       LANL     1,2,5,6,q</t>
  </si>
  <si>
    <t xml:space="preserve">  504  Latchkey        Commodore              1967  MAY  20   15:00:00.20   NTS-YF  37.13039  -116.06394       U2am     -746.46   1271     UG-S   WR     250        280 S      250   5.90   341 V &lt;1 Ci               LLNL     1,2,5,6,8,q</t>
  </si>
  <si>
    <t xml:space="preserve">  505  Latchkey        Scotch                 1967  MAY  23   14:00:00.04   NTS-PM  37.27508  -116.36997       U19as    -977.39   2034     UG-S   WR     155                   155   5.70                             LANL     1,2,5</t>
  </si>
  <si>
    <t xml:space="preserve">  506  Latchkey        Absinthe               1967  MAY  26   12:30:00.03   NTS-YF  37.04502  -116.01905       U3ep     -118.65   1199     UG-S   SE       0    20                                                    LANL     1,2,5</t>
  </si>
  <si>
    <t xml:space="preserve">  507  Latchkey        Knickerbocker          1967  MAY  26   15:00:01.50   NTS-PM  37.24794  -116.48017       U20d     -630.63   1878     UG-S   WR      76                    76   5.54       V 110 Ci              LLNL     1,2,5,8</t>
  </si>
  <si>
    <t xml:space="preserve">  508  Latchkey        Switch                 1967  JUN  22   13:10:00.00   NTS-YF  37.12556  -116.02867       U9bv     -301.75   1277     UG-S   PR     3.1                   3.1              V &lt;1 Ci               LLNL     1,2,5,8</t>
  </si>
  <si>
    <t xml:space="preserve">  509  Latchkey        Midi Mist              1967  JUN  26   16:00:00.08   NTS-RM  37.20211  -116.20783       U12n.02   -374.9   2200     UG-T   WE       0    20   30 S       20   5.10       V 4.5 kCi             LLNL     1,2,5,7,8,q</t>
  </si>
  <si>
    <t xml:space="preserve">  510  Latchkey        Umber                  1967  JUN  29   11:25:00.04   NTS-YF  37.02856  -116.02261       U3em     -310.24   1188     UG-S   WE      10         11 S       10   4.60   165 V 26 kCi              LANL     1,2,5,6,7,8,q</t>
  </si>
  <si>
    <t xml:space="preserve">  511  Crosstie        Vito                   1967  JUL  14   13:30:00.08   NTS-YF  37.16525  -116.04493       U10ab     -90.83   1278     UG-S   SE       0    20                                                    LLNL     1,2,5</t>
  </si>
  <si>
    <t xml:space="preserve">  512  Crosstie        Stanley                1967  JUL  27   13:00:00.12   NTS-YF  37.14872  -116.04853       U10g     -483.72   1265     UG-S   WR      20   200   22 S       22   5.00   271 V 37 Ci               LLNL     1,2,5,6,8,q</t>
  </si>
  <si>
    <t xml:space="preserve">  513  Crosstie        Gibson                 1967  AUG   4   14:00:00.04   NTS-YF  37.02439  -116.01237       U3ew     -240.76   1186     UG-S   WR       0    20             1.5   4.00   120                       LANL     1,2,5,7,af</t>
  </si>
  <si>
    <t xml:space="preserve">  514  Crosstie        Washer                 1967  AUG  10   14:10:00.00   NTS-YF  37.15669  -116.04728       U10r     -467.41   1271     UG-S   WR       0    20                              V 0.5 Ci              LLNL     1,2,5,8</t>
  </si>
  <si>
    <t xml:space="preserve">  515  Crosstie        Bordeaux               1967  AUG  18   20:12:30.04   NTS-YF  37.01217  -116.03647       U3dr     -332.02   1183     UG-S   WR       0    20   18 S       18   4.60   159                       LANL     1,2,5,6,7,q</t>
  </si>
  <si>
    <t xml:space="preserve">  516  Crosstie        Lexington              1967  AUG  24   13:30:00.00   NTS-YF  37.16273  -116.07416       U2bm     -227.69   1310     UG-S   WR       0    20             0.8   3.80    50 V 1.1 kCi             LLNL     1,2,5,7,8,af</t>
  </si>
  <si>
    <t xml:space="preserve">  517  Crosstie        Door Mist              1967  AUG  31   16:30:00.04   NTS-RM  37.17756  -116.20894       U12g.07  -435.86   2295     UG-T   WE       0    20   21 S       20   5.00       V 690 kCi             LANL     1,2,5,7,8,q</t>
  </si>
  <si>
    <t xml:space="preserve">  518  Crosstie        Yard                   1967  SEP   7   13:45:00.00   NTS-YF  37.15317  -116.05278       U10af     -520.6   1270     UG-S   WR      20   200   22 S       22   5.00   352 V 0.3 Ci              LLNL     1,2,5,6,8,q</t>
  </si>
  <si>
    <t xml:space="preserve">  519  Crosstie        Gilroy                 1967  SEP  15   17:30:00.04   NTS-YF  37.03487  -116.02085       U3ex     -240.63   1191     UG-S   WR       0    20                              V                     LANL     1,2,5,8</t>
  </si>
  <si>
    <t xml:space="preserve">  520  Crosstie        Marvel                 1967  SEP  21   20:45:00.00   NTS-YF  37.16600  -116.03842       U10ds1   -174.35   1288     UG-S   PR     2.2                   2.2           47 V 27 Ci               LLNL     1,2,5,6,8</t>
  </si>
  <si>
    <t xml:space="preserve">  521  Crosstie        Zaza                   1967  SEP  27   17:00:00.04   NTS-YF  37.09878  -116.05322       U4c         -667   1240     UG-S   WR      20   200  160 S      160   5.70   295                       LANL     1,2,5,6,q</t>
  </si>
  <si>
    <t xml:space="preserve">  522  Crosstie        Lanpher                1967  OCT  18   14:30:00.08   NTS-YF  37.11558  -116.05761       U2x       -714.2   1255     UG-S   WR      20   200  160 S      160   5.70   299 V 5 Ci                LLNL     1,2,5,6,8,q</t>
  </si>
  <si>
    <t xml:space="preserve">  523  Crosstie        Sazerac                1967  OCT  25   14:30:00.06   NTS-YF  37.03161  -116.02636       U3fa     -301.34   1191     UG-S   WR       0    20               9          160 V 0.1 Ci              LANL     1,2,5,6,8</t>
  </si>
  <si>
    <t xml:space="preserve">  524  Crosstie        Cognac                 1967  OCT  25   14:30:00.14   NTS-YF  37.04980  -116.03958       U3fm     -240.39   1202     UG-S   WR       0    20                              V                     LANL     1,2,5,8</t>
  </si>
  <si>
    <t xml:space="preserve">  525  Crosstie        Worth                  1967  OCT  25   14:45:00.08   NTS-YF  37.15634  -116.04859       U10ag       -197   1269     UG-S   WR       0    20                              V 40 Ci               LLNL     1,2,5,8</t>
  </si>
  <si>
    <t xml:space="preserve">  526  Crosstie        Cobbler                1967  NOV   8   15:00:00.04   NTS-YF  37.09181  -116.03581       U7u      -667.12   1242     UG-S   WR       0    20   29 S       20   5.10                             LANL     1,2,5,q</t>
  </si>
  <si>
    <t xml:space="preserve">  527  Crosstie        Polka                  1967  DEC   6   13:00:00.00   NTS-YF  37.15927  -116.05295       U10ai    -195.01   1273     UG-S   WR       0    20             0.2   3.30       V 380 Ci              LLNL     1,2,5,7,8</t>
  </si>
  <si>
    <t xml:space="preserve">  528  Crosstie        Gasbuggy               1967  DEC  10   19:30:00.14   -NM     36.67780  -107.20830                  -1290   2179     UG-S   PR      29                    29   5.10                             LLNL     1,2</t>
  </si>
  <si>
    <t xml:space="preserve">  529  Crosstie        Stilt                  1967  DEC  15   15:00:00.04   NTS-YF  37.03669  -116.00200       U3fh     -332.43   1204     UG-S   WR       0    20    2 S        2                                    LANL     1,2,5,7,q</t>
  </si>
  <si>
    <t xml:space="preserve">  530  Crosstie        Hupmobile              1968  JAN  18   16:30:00.13   NTS-YF  37.14558  -116.06567       U2y      -246.89   1287     UG-S   WE     7.4                   7.4           77 V 120 kCi             LLNL     1,2,5,6,8</t>
  </si>
  <si>
    <t xml:space="preserve">  531  Crosstie        Staccato               1968  JAN  19   15:00:00.00   NTS-YF  37.15640  -116.05390       U10ah    -443.48   1272     UG-S   WR      20   200              50          268 V 8 Ci                LLNL     1,2,5,6,8</t>
  </si>
  <si>
    <t xml:space="preserve">  532  Crosstie        Faultless              1968  JAN  19   18:15:00.08   -NV     38.63430  -116.21530  -118.1           -980   1834     UG-S   WR     200  1000 1200 S     1000   6.30                             LLNL     1,2,7,q</t>
  </si>
  <si>
    <t xml:space="preserve">  533  Crosstie        Brush                  1968  JAN  24   15:00:00.04   NTS-YF  37.04279  -116.01393       U3eq      -118.3   1199     UG-S   WR       0    20                              V                     LANL     1,2,5,8</t>
  </si>
  <si>
    <t xml:space="preserve">  534  Crosstie        Cabriolet              1968  JAN  26   16:00:00.11   NTS-PM  37.28086  -116.51444       U20l      -51.82   1862     CR     PR     2.3                   2.3          109 V 220 kCi             LLNL     1,2,5,6,8</t>
  </si>
  <si>
    <t xml:space="preserve">  535  Crosstie        Mallet                 1968  JAN  31   15:30:00.04   NTS-YF  37.00102  -116.00915       U3fv     -240.27   1177     UG-S   WR       0    20               4          110                       LANL     1,2,5,af</t>
  </si>
  <si>
    <t xml:space="preserve">  536  Crosstie        Torch                  1968  FEB  21   15:00:00.04   NTS-YF  37.04163  -116.00195       U3fj     -240.55   1210     UG-S   WR       0    20                                                    LANL     1,2,5</t>
  </si>
  <si>
    <t xml:space="preserve">  537  Crosstie        Knox                   1968  FEB  21   15:30:00.00   NTS-YF  37.11656  -116.05369       U2at      -644.8   1253     UG-S   WR      20   200  210 S      200   5.80   335 V 160 Ci              LLNL     1,2,5,6,8,q</t>
  </si>
  <si>
    <t xml:space="preserve">  538  Crosstie        Dorsal Fin             1968  FEB  29   17:08:30.04   NTS-RM  37.18461  -116.21144       U12e.10  -410.06   2260     UG-T   WE       0    20   20 S       20   5.00                             LANL     1,2,5,7,q</t>
  </si>
  <si>
    <t xml:space="preserve">  539  Crosstie        Russet                 1968  MAR   5   15:30:00.04   NTS-YF  36.96992  -116.05580       U6a      -119.79   1170     UG-S   WR       0    20                              V 29 Ci               LANL     1,2,5,8</t>
  </si>
  <si>
    <t xml:space="preserve">  540  Crosstie        Buggy-A             S  1968  MAR  12   17:04:00.11   NTS-30  37.00750  -116.36997       U30a      -50.29   1560     CR     PR    1.08                  1.08          132 V 1.2 MCi             LLNL     1,2,5,6,8</t>
  </si>
  <si>
    <t xml:space="preserve">  541  Crosstie        Buggy-B             SS 1968  MAR  12   17:04:00.11   NTS-30  37.00764  -116.37045       U30b      -50.29   1560     CR     PR    1.08                  1.08                                    LLNL     1,2,5</t>
  </si>
  <si>
    <t xml:space="preserve">  542  Crosstie        Buggy-C             SS 1968  MAR  12   17:04:00.11   NTS-30  37.00778  -116.37093       U30c      -50.29   1561     CR     PR    1.08                  1.08                                    LLNL     1,2,5</t>
  </si>
  <si>
    <t xml:space="preserve">  543  Crosstie        Buggy-D             SS 1968  MAR  12   17:04:00.11   NTS-30  37.00793  -116.37141       U30d      -50.29   1560     CR     PR    1.08                  1.08                                    LLNL     1,2,5</t>
  </si>
  <si>
    <t xml:space="preserve">  544  Crosstie        Buggy-E             SS 1968  MAR  12   17:04:00.11   NTS-30  37.00808  -116.37189       U30e      -50.29   1560     CR     PR    1.08                  1.08                                    LLNL     1,2,5</t>
  </si>
  <si>
    <t xml:space="preserve">  545  Crosstie        Pommard                1968  MAR  14   15:19:00.06   NTS-YF  37.04772  -116.01081       U3ee      -209.1   1208     UG-S   WR     1.5                   1.5           88                       LANL     1,2,5,6</t>
  </si>
  <si>
    <t xml:space="preserve">  546  Crosstie        Stinger                1968  MAR  22   15:00:00.04   NTS-PM  37.33261  -116.31067       U19l     -667.76   2035     UG-S   WR      20   200  120 S      120   5.60   284                       LANL     1,2,5,6,7,q</t>
  </si>
  <si>
    <t xml:space="preserve">  547  Crosstie        Milk Shake             1968  MAR  25   18:44:27.04   NTS-FF  36.87172  -115.93114       U5k      -264.57    993     UG-S   WE       0    20   10 S       10           34 V 30 Ci               LLNL     1,2,5,6,7,8,q</t>
  </si>
  <si>
    <t xml:space="preserve">  548  Crosstie        Bevel                  1968  APR   4   15:02:00.04   NTS-YF  37.05231  -116.02088       U3fu     -240.75   1205     UG-S   WR       0    20                                                    LANL     1,2,5</t>
  </si>
  <si>
    <t xml:space="preserve">  549  Crosstie        Noor                S  1968  APR  10   14:00:00.00   NTS-YF  37.15439  -116.07886       U2be     -381.81   1310     UG-S   WR      20   200   20 S       20   4.60   150 V 1 Ci                LLNL     1,2,5,6,7,8,q</t>
  </si>
  <si>
    <t xml:space="preserve">  550  Crosstie        Throw               SS 1968  APR  10   14:00:00.00   NTS-YF  37.15700  -116.08300       U2bg               1316     UG-S   WR       0    20               2           70                       LLNL     1,2,5,af</t>
  </si>
  <si>
    <t xml:space="preserve">  551  Crosstie        Shuffle                1968  APR  18   14:05:00.00   NTS-YF  37.15253  -116.03700       U10t     -493.47   1279     UG-S   WR      20   200   16 S       20   4.90   210 V 19 Ci               LLNL     1,2,5,6,8,q</t>
  </si>
  <si>
    <t xml:space="preserve">  552  Crosstie        Scroll                 1968  APR  23   17:01:30.08   NTS-PM  37.33772  -116.37558       U19n      -228.6   2032     UG-S   VU       0    20    6 S        6   3.89       V 18 kCi              LLNL     1,2,5,7,8,q</t>
  </si>
  <si>
    <t xml:space="preserve">  553  Crosstie        Boxcar                 1968  APR  26   15:00:00.07   NTS-PM  37.29542  -116.45569       U20i    -1160.89   1914     UG-S   WR    1300                  1300   6.30   300                       LLNL     1,2,5,6</t>
  </si>
  <si>
    <t xml:space="preserve">  554  Crosstie        Hatchet                1968  MAY   3   16:00:00.04   NTS-YF  37.02854  -116.01988       U3fz     -240.53   1188     UG-S   WR       0    20               2   4.10   120                       LANL     1,2,5,7,af</t>
  </si>
  <si>
    <t xml:space="preserve">  555  Crosstie        Crock                  1968  MAY   8   14:10:00.00   NTS-YF  37.15733  -116.03492       U10ak    -181.76   1289     UG-S   WR       0    20               1   3.90       V 140 Ci              LLNL     1,2,5,7,8</t>
  </si>
  <si>
    <t xml:space="preserve">  556  Crosstie        Clarksmobile           1968  MAY  17   13:00:00.00   NTS-YF  37.12006  -116.05883       U2as     -472.65   1259     UG-S   WR      20   200    9 S       20   4.70   235                       LLNL     1,2,5,6,q</t>
  </si>
  <si>
    <t xml:space="preserve">  557  Crosstie        Adze                   1968  MAY  28   14:45:00.04   NTS-YF  37.00863  -115.99539       U3fw     -240.03   1188     UG-S   WR       0    20                              V                     LANL     1,2,5,8</t>
  </si>
  <si>
    <t xml:space="preserve">  558  Crosstie        Wembley                1968  JUN   5   14:21:30.04   NTS-YF  37.03484  -116.01606       U3ey     -238.09   1191     UG-S   WR       0    20             1.5   4.00    90                       LANL     1,2,5,7,af</t>
  </si>
  <si>
    <t xml:space="preserve">  559  Crosstie        Tub-A               S  1968  JUN   6   21:30:00.00   NTS-YF  37.16700  -116.04300  ?    U10ajc   -188.98   1282     UG-S   WR       0    20                                                    LLNL     1,2,5</t>
  </si>
  <si>
    <t xml:space="preserve">  560  Crosstie        Tub-B               SS 1968  JUN   6   21:30:00.00   NTS-YF  37.16500  -116.04400       U10ajb             1279     UG-S   WR       0    20                                                    LLNL     1,2,5</t>
  </si>
  <si>
    <t xml:space="preserve">  561  Crosstie        Tub-C               SS 1968  JUN   6   21:30:00.00   NTS-YF  37.16500  -116.04200       U10ajf             1283     UG-S   WR       0    20                                                    LLNL     1,2,5</t>
  </si>
  <si>
    <t xml:space="preserve">  562  Crosstie        Tub-D               SS 1968  JUN   6   21:30:00.00   NTS-YF  37.16700  -116.04600       U10ajd      -273   1278     UG-S   WR       0    20                              V 1.6 kCi             LLNL     1,2,5,8</t>
  </si>
  <si>
    <t xml:space="preserve">  563  Crosstie        Tub-F               SS 1968  JUN   6   21:30:00.00   NTS-YF  37.16700  -116.04300       U10aja             1282     UG-S   WR       0    20                                                    LLNL     1,2,5</t>
  </si>
  <si>
    <t xml:space="preserve">  564  Crosstie        Rickey                 1968  JUN  15   13:59:59.97   NTS-PM  37.26492  -116.31464       U19c     -683.28   2116     UG-S   WR      20   200  300 S      200   5.90   167                       LANL     1,2,5,6,7,q</t>
  </si>
  <si>
    <t xml:space="preserve">  565  Crosstie        Funnel                 1968  JUN  25   15:30:00.04   NTS-YF  37.04635  -116.03021       U3ga      -118.7   1199     UG-S   WR       0    20                              V                     LANL     1,2,5,8</t>
  </si>
  <si>
    <t xml:space="preserve">  566  Crosstie        Sevilla                1968  JUN  25   15:30:00.04   NTS-YF  37.04158  -115.99235       U3fk     -358.65   1226     UG-S   WR       0    20                              V                     LANL     1,2,5,8</t>
  </si>
  <si>
    <t xml:space="preserve">  567  Crosstie        Chateaugay             1968  JUN  28   12:22:00.08   NTS-PM  37.24550  -116.48286       U20t     -607.02   1876     UG-S   WR      20   200   58 S       58   5.30                             LLNL     1,2,5,7,q</t>
  </si>
  <si>
    <t xml:space="preserve">  568  Bowline         Spud                   1968  JUL  17   14:00:00.04   NTS-YF  37.00096  -115.99888       U3fy     -240.29   1178     UG-S   WR       0    20             1.5   4.00                             LANL     1,2,5,7</t>
  </si>
  <si>
    <t xml:space="preserve">  569  Bowline         Tanya                  1968  JUL  30   13:00:00.00   NTS-YF  37.13322  -116.08225  ?    U2dt        -381   1271     UG-S   WR      20   200   10 S       20              V 140 Ci              LLNL     1,2,5,7,8,q</t>
  </si>
  <si>
    <t xml:space="preserve">  570  Bowline         Imp                    1968  AUG   9   13:00:00.00   NTS-YF  37.16179  -116.07719       U2bj     -178.46   1314     UG-S   WR       0    20            0.35   3.50    30 V 4.2 kCi             LLNL     1,2,5,7,8,af</t>
  </si>
  <si>
    <t xml:space="preserve">  571  Bowline         Rack                   1968  AUG  15   17:00:00.00   NTS-YF  37.12373  -116.04822       U9ap     -199.72   1254     UG-S   WR       0    20               1   3.90       V 10 Ci               LLNL     1,2,5,7,8</t>
  </si>
  <si>
    <t xml:space="preserve">  572  Bowline         Diana Moon             1968  AUG  27   16:30:00.04   NTS-FF  36.87722  -115.93108       U11e     -242.01   1004     UG-S   WE       0    20    9          9          101 V 12 kCi              LLNL     1,2,5,6,8</t>
  </si>
  <si>
    <t xml:space="preserve">  573  Bowline         Sled                   1968  AUG  29   22:45:00.04   NTS-PM  37.25033  -116.34689       U19j     -728.88   2057     UG-S   WR      20   200  200 S      200   5.90                             LANL     1,2,5,7,q</t>
  </si>
  <si>
    <t xml:space="preserve">  574  Bowline         Noggin                 1968  SEP   6   14:00:00.13   NTS-YF  37.13606  -116.04717       U9bx     -581.99   1259     UG-S   WR      20   200  120 S      120   5.60   300 V 16 Ci               LLNL     1,2,5,6,8,q</t>
  </si>
  <si>
    <t xml:space="preserve">  575  Bowline         Knife A                1968  SEP  12   14:00:00.04   NTS-YF  37.03178  -116.01164       U3fb      -331.8   1190     UG-S   WR       0    20              20   5.80   120                       LANL     1,2,5,af</t>
  </si>
  <si>
    <t xml:space="preserve">  576  Bowline         Stoddard               1968  SEP  17   14:00:00.04   NTS-YF  37.11986  -116.12747       U2cms    -467.87   1370     UG-S   PR      31         19 S       31   5.10   208 V 16 Ci               LLNL     1,2,5,6,8,q</t>
  </si>
  <si>
    <t xml:space="preserve">  577  Bowline         Hudson Seal            1968  SEP  24   17:05:01.09   NTS-RM  37.20480  -116.20640       U12n.04  -344.42   2168     UG-T   WE       0    20   21 S       20   5.00                             LLNL     1,2,5,7,q</t>
  </si>
  <si>
    <t xml:space="preserve">  578  Bowline         Welder                 1968  OCT   3   14:00:00.04   NTS-YF  37.04653  -116.02974       U3fs     -117.66   1199     UG-S   SE       0    20                                                    LANL     1,2,5</t>
  </si>
  <si>
    <t xml:space="preserve">  579  Bowline         Knife C                1968  OCT   3   14:29:00.04   NTS-YF  37.02592  -115.99283       U3er     -301.44   1201     UG-S   WR       0    20    3 S        3          140                       LANL     1,2,5,6,7,q</t>
  </si>
  <si>
    <t xml:space="preserve">  580  Bowline         Vat                    1968  OCT  10   14:30:00.04   NTS-YF  37.13331  -116.04231       U9cf     -194.92   1256     UG-S   WR       0    20               1   3.90                             LLNL     1,2,5,7</t>
  </si>
  <si>
    <t xml:space="preserve">  581  Bowline         Hula                   1968  OCT  29   15:36:00.09   NTS-YF  37.11326  -116.04093       U9bu     -198.46   1254     UG-S   WR       0    20            0.25   3.40       V 7 Ci                LLNL     1,2,5,7,8</t>
  </si>
  <si>
    <t xml:space="preserve">  582  Bowline         Bit-A               S  1968  OCT  31   18:30:00.04   NTS-YF  37.04703  -116.02947       U3gt     -148.31   1199     UG-S   SE       0    20               1   3.90                             LANL     1,2,5,7</t>
  </si>
  <si>
    <t xml:space="preserve">  583  Bowline         Bit-B               SS 1968  OCT  31   18:30:00.04   NTS-YF  37.04703  -116.02947       U3gt               1199     UG-S   SE       0    20                                                    LANL     1,2,5</t>
  </si>
  <si>
    <t xml:space="preserve">  584  Bowline         File                   1968  OCT  31   18:30:00.04   NTS-YF  37.01709  -116.03573       U3gb     -228.95   1185     UG-S   WR       0    20               7          140                       LANL     1,2,5,af</t>
  </si>
  <si>
    <t xml:space="preserve">  585  Bowline         Crew                   1968  NOV   4   15:15:00.09   NTS-YF  37.13048  -116.08651       U2db      -603.5   1287 H-36UG-S   WR      20   200   22 S       22   5.00   120                       LLNL     1,2,5,6,7,q</t>
  </si>
  <si>
    <t xml:space="preserve">  586  Bowline         Crew-2nd            S  1968  NOV   4   15:16:00.09   NTS-YF  37.13000  -116.08700       U2db               1287     UG-S   WR       0    20                                                    LLNL     1,2,5</t>
  </si>
  <si>
    <t xml:space="preserve">  587  Bowline         Crew-3rd            SS 1968  NOV   4   15:16:00.09   NTS-YF  37.13000  -116.08700       U2db               1287     UG-S   WR       0    20                                                    LLNL     1,2,5,7</t>
  </si>
  <si>
    <t xml:space="preserve">  588  Bowline         Auger                  1968  NOV  15   15:30:00.04   NTS-YF  37.04766  -115.99984       U3fx     -240.62   1222     UG-S   WR       0    20               1   3.90                             LANL     1,2,5,7</t>
  </si>
  <si>
    <t xml:space="preserve">  589  Bowline         Knife B                1968  NOV  15   15:45:00.04   NTS-YF  37.02614  -116.03325       U3dz     -362.94   1188     UG-S   WR       0    20    8 S        8          126                       LANL     1,2,5,6,7,q</t>
  </si>
  <si>
    <t xml:space="preserve">  590  Bowline         Ming Vase              1968  NOV  20   18:00:00.03   NTS-16  37.00983  -116.20642       U16a.04  -307.94   1931     UG-T   WE       0    20   16 S       16   4.90                             LANL     1,2,5,7,q</t>
  </si>
  <si>
    <t xml:space="preserve">  591  Bowline         Tinderbox              1968  NOV  22   16:19:00.04   NTS-YF  37.13992  -116.04225       U9az     -439.52   1261     UG-S   WR       0    20    3 S        3              V 2 Ci                LLNL     1,2,5,7,8,q</t>
  </si>
  <si>
    <t xml:space="preserve">  592  Bowline         Schooner               1968  DEC   8   16:00:00.14   NTS-PM  37.34342  -116.56586       U20u     -111.22   1668     CR     PR      30                    30   4.80       V 3.7 MCi             LLNL     1,2,5,8</t>
  </si>
  <si>
    <t xml:space="preserve">  593  Bowline         Bay Leaf               1968  DEC  12   15:00:00.04   NTS-YF  37.04704  -116.03020       U3gq     -130.16   1199     UG-S   SE       0    20                                                    LANL     1,2,5</t>
  </si>
  <si>
    <t xml:space="preserve">  594  Bowline         Tyg-A               S  1968  DEC  12   15:10:00.08   NTS-YF  37.12082  -116.08056       U2dc1e    -228.3   1273     UG-S   WR       0    20   20 S       20           50 V 6.8 kCi             LLNL     1,2,5,7,8,q,af</t>
  </si>
  <si>
    <t xml:space="preserve">  595  Bowline         Tyg-B               SS 1968  DEC  12   15:10:00.08   NTS-YF  37.11800  -116.08000       U2dc2d      -251   1270     UG-S   WR       0    20               3           80 V                     LLNL     1,2,5,8,af</t>
  </si>
  <si>
    <t xml:space="preserve">  596  Bowline         Tyg-C               SS 1968  DEC  12   15:10:00.08   NTS-YF  37.11800  -116.07800       U2dc3c    -228.3   1268     UG-S   WR       0    20               2           50 V                     LLNL     1,2,5,8,af</t>
  </si>
  <si>
    <t xml:space="preserve">  597  Bowline         Tyg-D               SS 1968  DEC  12   15:10:00.08   NTS-YF  37.12100  -116.07900       U2dc4a             1272     UG-S   WR       0    20               1           40                       LLNL     1,2,5,af</t>
  </si>
  <si>
    <t xml:space="preserve">  598  Bowline         Tyg-E               SS 1968  DEC  12   15:10:00.08   NTS-YF  37.12000  -116.07700       U2dc5b             1270     UG-S   WR       0    20               3           90                       LLNL     1,2,5,af</t>
  </si>
  <si>
    <t xml:space="preserve">  599  Bowline         Tyg-F               SS 1968  DEC  12   15:10:00.08   NTS-YF  37.11900  -116.08300       U2dc6f             1273     UG-S   WR       0    20               4          100                       LLNL     1,2,5,af</t>
  </si>
  <si>
    <t xml:space="preserve">  600  Bowline         Scissors               1968  DEC  12   15:20:00.04   NTS-YF  37.00393  -116.03926       U3gh     -240.58   1181     UG-S   WR       0    20               1   3.90   100 V                     LANL     1,2,5,7,8,af</t>
  </si>
  <si>
    <t xml:space="preserve">  601  Bowline         Benham                 1968  DEC  19   16:30:00.04   NTS-PM  37.23147  -116.47358       U20c    -1402.08   1887     UG-S   WR    1150                  1150   6.30                             LLNL     1,2,5</t>
  </si>
  <si>
    <t xml:space="preserve">  602  Bowline         Packard                1969  JAN  15   19:00:00.07   NTS-YF  37.14792  -116.06567       U2u      -246.89   1288     UG-S   WE      10                    10          107 V 7 Ci                LLNL     1,2,5,6,8</t>
  </si>
  <si>
    <t xml:space="preserve">  603  Bowline         Wineskin               1969  JAN  15   19:30:00.04   NTS-RM  37.20914  -116.22539       U12r     -518.16   2263     UG-S   WR      20   200   40 S       40   5.30                             LLNL     1,2,5,7,q</t>
  </si>
  <si>
    <t xml:space="preserve">  604  Bowline         Shave                  1969  JAN  22   15:00:00.04   NTS-YF  37.01549  -115.99430       U3gk     -240.75   1191     UG-S   WR       0    20               2   4.10                             LANL     1,2,5,7</t>
  </si>
  <si>
    <t xml:space="preserve">  605  Bowline         Vise                   1969  JAN  30   15:00:00.038  NTS-YF  37.05331  -116.02925       U3ej     -454.06   1204     UG-S   WR      20   200   12 S       20   4.90   268                       LANL     1,2,5,6,q</t>
  </si>
  <si>
    <t xml:space="preserve">  606  Bowline         Biggin                 1969  JAN  30   15:17:00.12   NTS-YF  37.13331  -116.04026       U9bz     -242.32   1257     UG-S   WR       0    20                                                    LLNL     1,2,5</t>
  </si>
  <si>
    <t xml:space="preserve">  607  Bowline         Nipper                 1969  FEB   4   15:00:00.04   NTS-YF  37.00267  -116.00914       U3gl     -240.73   1178     UG-S   WR       0    20                                                    LANL     1,2,5</t>
  </si>
  <si>
    <t xml:space="preserve">  608  Bowline         Winch                  1969  FEB   4   15:00:00.04   NTS-YF  37.00944  -116.04230       U3gf     -240.63   1185     UG-S   WR       0    20             0.6   3.70                             LANL     1,2,5,7</t>
  </si>
  <si>
    <t xml:space="preserve">  609  Bowline         Cypress                1969  FEB  12   16:18:20.88   NTS-RM  37.16906  -116.21072       U12g.09  -359.66   2265 H-41UG-T   WE       0    20   15 S       15                                    LLNL     1,2,5,7,q</t>
  </si>
  <si>
    <t xml:space="preserve">  610  Bowline         Valise                 1969  MAR  18   14:30:00.12   NTS-YF  37.13914  -116.04084       U9by      -90.25   1261     UG-S   SE       0    20                              V                     LLNL     1,2,5,8</t>
  </si>
  <si>
    <t xml:space="preserve">  611  Bowline         Chatty                 1969  MAR  18   14:40:00.43   NTS-YF  37.16228  -116.07588       U2bn     -194.77   1312     UG-S   WR       0    20             0.8   3.80    70 V 0.7 Ci              LLNL     1,2,5,7,8,af</t>
  </si>
  <si>
    <t xml:space="preserve">  612  Bowline         Barsac                 1969  MAR  20   18:12:00.04   NTS-YF  37.02200  -116.03019       U3gc     -304.13   1187     UG-S   WR       0    20   10 S       10   4.60   162 V 43 Ci               LANL     1,2,5,6,7,8,q</t>
  </si>
  <si>
    <t xml:space="preserve">  613  Bowline         Coffer                 1969  MAR  21   14:30:00.41   NTS-YF  37.13322  -116.08667       U2de     -464.82   1291     UG-S   WR       0   100   26 S       26   4.90   120 V 10 Ci               LLNL     1,2,5,7,8,q,af</t>
  </si>
  <si>
    <t xml:space="preserve">  614  Bowline         Gourd-Amber         S  1969  APR  24   13:04:00.14   NTS-YF  37.16397  -116.07964       U2bf      -181.3   1320     UG-S   WR       0    20             0.8   3.80    50                       LLNL     1,2,5,7,af</t>
  </si>
  <si>
    <t xml:space="preserve">  615  Bowline         Gourd-Brown         SS 1969  APR  24   13:04:00.14   NTS-YF  37.16000  -116.08200       U2bl               1317     UG-S   WR       0    20                                                    LLNL     1,2,5</t>
  </si>
  <si>
    <t xml:space="preserve">  616  Bowline         Thistle                1969  APR  30   17:00:00.04   NTS-YF  37.09028  -116.00564       U7t      -560.47   1281     UG-S   WR      20   200   38 S       38   5.20                             LANL     1,2,5,q</t>
  </si>
  <si>
    <t xml:space="preserve">  617  Bowline         Blenton                1969  APR  30   17:00:00.04   NTS-YF  37.08150  -116.01394       U7p      -557.73   1255     UG-S   WR      20   200   51 S       51   5.30       V                     LANL     1,2,5,8,q</t>
  </si>
  <si>
    <t xml:space="preserve">  618  Bowline         Purse                  1969  MAY   7   13:45:00.04   NTS-PM  37.28289  -116.50064       U20v     -598.75   1828     UG-S   WR      20   200   90 S       90   5.80   137                       LLNL     1,2,5,6,7,q</t>
  </si>
  <si>
    <t xml:space="preserve">  619  Bowline         Aliment                1969  MAY  15   18:00:00.04   NTS-YF  37.01187  -115.98508       U2gj     -240.51   1207     UG-S   WR       0    20               2   4.10                             LANL     1,2,5,7</t>
  </si>
  <si>
    <t xml:space="preserve">  620  Bowline         Ipecac-A            S  1969  MAY  27   14:00:00.04   NTS-YF  37.01499  -116.00218       U3hka    -124.18   1181     UG-S   SE       0    20                              V                     LANL     1,2,5,8</t>
  </si>
  <si>
    <t xml:space="preserve">  621  Bowline         Ipecac-B            SS 1969  MAY  27   14:00:00.04   NTS-YF  37.01500  -116.00100       U3hkb              1182     UG-S   SE       0    20                                                    LANL     1,2,5</t>
  </si>
  <si>
    <t xml:space="preserve">  622  Bowline         Torrido                1969  MAY  27   14:15:00.04   NTS-YF  37.07511  -115.99531       U7w      -514.72   1270     UG-S   WR      20   200   22 S       22   5.00   306                       LANL     1,2,5,6,q</t>
  </si>
  <si>
    <t xml:space="preserve">  623  Bowline         Tapper                 1969  JUN  12   14:00:00.04   NTS-YF  37.00883  -116.03031       U3go        -303   1181     UG-S   WR       0    20   10 S       10   4.50   158                       LANL     1,2,5,6,7,q</t>
  </si>
  <si>
    <t xml:space="preserve">  624  Bowline         Bowl-1              S  1969  JUN  26   16:00:00.13   NTS-YF  37.16248  -116.07862       U2bo1    -198.12   1316     UG-S   WR       0    20               2   4.10                             LLNL     1,2,5,7</t>
  </si>
  <si>
    <t xml:space="preserve">  625  Bowline         Bowl-2              SS 1969  JUN  26   16:00:00.13   NTS-YF  37.16100  -116.08000       U2bo2              1315     UG-S   WR       0    20               3           80                       LLNL     1,2,5,af</t>
  </si>
  <si>
    <t xml:space="preserve">  626  Mandrel         Ildrim                 1969  JUL  16   13:02:30.04   NTS-YF  37.11943  -116.05512       U2au     -410.26   1256     UG-S   WR      20   200   18 S       20   4.70   150                       LLNL     1,2,5,6,7,q</t>
  </si>
  <si>
    <t xml:space="preserve">  627  Mandrel         Hutch                  1969  JUL  16   14:55:00.04   NTS-YF  37.13953  -116.08744       U2df     -548.64   1300     UG-S   WR      20   200  120 S      120   5.60   274 V 1.1 kCi             LLNL     1,2,5,6,8,q</t>
  </si>
  <si>
    <t xml:space="preserve">  628  Mandrel         Spider-A            S  1969  AUG  14   14:30:00.04   NTS-YF  37.16024  -116.06361       U2bp1    -207.26   1292     UG-S   WR       0    20               1            7 V 2 Ci                LLNL     1,2,5,6,8</t>
  </si>
  <si>
    <t xml:space="preserve">  629  Mandrel         Spider-B            SS 1969  AUG  14   14:30:00.04   NTS-YF  37.15800  -116.06500       U2bp2       -213   1291     UG-S   WR       0    20               1           30                       LLNL     1,2,5,af</t>
  </si>
  <si>
    <t xml:space="preserve">  630  Mandrel         Pliers                 1969  AUG  27   13:45:00.04   NTS-YF  37.02150  -116.03808       U3gn     -238.87   1187     UG-S   WR       0    20              10   4.70   123 V                     LANL     1,2,5,6,8</t>
  </si>
  <si>
    <t xml:space="preserve">  631  Mandrel         Horehound              1969  AUG  27   13:45:00.04   NTS-YF  36.99270  -115.99553       U3gm     -331.83   1174     UG-S   WR       0    20                                                    LANL     1,2,5</t>
  </si>
  <si>
    <t xml:space="preserve">  632  Mandrel         Rulison                1969  SEP  10   21:00:00.01   -CO     39.40580  -107.94810  ??              -2570   2469     UG-S   PR      40                    40   5.30       V                     LANL     1,2,8</t>
  </si>
  <si>
    <t xml:space="preserve">  633  Mandrel         Minute Steak           1969  SEP  12   18:02:20.42   NTS-FF  36.87722  -115.92850       U11f     -264.26   1007     UG-S   WE       0    20    5 S        5   4.50    69 V 8.4 kCi             LLNL     1,2,5,6,8,q</t>
  </si>
  <si>
    <t xml:space="preserve">  634  Mandrel         Jorum                  1969  SEP  16   14:30:00.04   NTS-PM  37.31414  -116.46067       U20e    -1158.24   1898     UG-S   WR       0  1000  800 S      800   6.20                             LLNL     1,2,5,7,q</t>
  </si>
  <si>
    <t xml:space="preserve">  635  Mandrel         Kyack-A             S  1969  SEP  20   14:30:00.04   NTS-YF  37.15900  -116.06900       U2bq1    -192.02   1296     UG-S   WR       0    20             0.8   3.80    50                       LLNL     1,2,5,7,af</t>
  </si>
  <si>
    <t xml:space="preserve">  636  Mandrel         Kyack-B             SS 1969  SEP  20   14:30:00.04   NTS-YF  37.15700  -116.06700       U2bq2       -192   1293     UG-S   WR       0    20               1           40 V 510 Ci              LLNL     1,2,5,8,af</t>
  </si>
  <si>
    <t xml:space="preserve">  637  Mandrel         Seaweed-C           S  1969  OCT   1   14:30:00.04   NTS-YF  37.01051  -115.99957       U3hk3    -118.43   1184     UG-S   SE       0    20                                                    LANL     1,2,5</t>
  </si>
  <si>
    <t xml:space="preserve">  638  Mandrel         Seaweed-D           SS 1969  OCT   1   14:30:00.04   NTS-YF  37.01000  -116.00000       U3hkf       -118   1183     UG-S   SE       0    20                                                    LANL     1,2,5,8</t>
  </si>
  <si>
    <t xml:space="preserve">  639  Mandrel         Seaweed-E           SS 1969  OCT   1   14:30:00.04   NTS-YF  37.01400  -115.99900       U3hkc              1184     UG-S   SE       0    20                                                    LANL     1,2,5</t>
  </si>
  <si>
    <t xml:space="preserve">  640  Mandrel         Milrow                 1969  OCT   2   22:06:00.04   AK      51.41710   179.18230  ?               -1220     40     UG-S   WR    1000                  1000   6.40   610                       LANL     1,2,6</t>
  </si>
  <si>
    <t xml:space="preserve">  641  Mandrel         Pipkin                 1969  OCT   8   14:30:00.14   NTS-PM  37.25672  -116.44075       U20b     -624.84   1965     UG-S   WR     200  1000  120 S      200   5.60   116 V 6 Ci                LLNL     1,2,5,6,7,8,q</t>
  </si>
  <si>
    <t xml:space="preserve">  642  Mandrel         Seaweed B              1969  OCT  16   14:00:00.04   NTS-YF  37.01277  -115.99826       U3hkd    -118.55   1185     UG-S   SE       0    20                                                    LANL     1,2,5</t>
  </si>
  <si>
    <t xml:space="preserve">  643  Mandrel         Cruet                  1969  OCT  29   19:30:00.04   NTS-YF  37.12150  -116.12775       U2cn     -263.65   1372     UG-S   WR      11                    11   5.10    76                       LLNL     1,2,5,6</t>
  </si>
  <si>
    <t xml:space="preserve">  644  Mandrel         Pod-A               S  1969  OCT  29   20:00:00.04   NTS-YF  37.14021  -116.13050       U2ch      -266.7   1397 H-31UG-S   WR    16.7   200 16.7 T     16.7   5.00       V 3.9 kCi             LLNL     1,2,5,8</t>
  </si>
  <si>
    <t xml:space="preserve">  645  Mandrel         Pod-B               SS 1969  OCT  29   20:00:00.04   NTS-YF  37.14000  -116.14300       U2ci               1464     UG-S   WR                                                                  LLNL     1,2,5</t>
  </si>
  <si>
    <t xml:space="preserve">  646  Mandrel         Pod-C               SS 1969  OCT  29   20:00:00.04   NTS-YF  37.13600  -116.14100       U2dj               1448     UG-S   WR                                                                  LLNL     1,2,5</t>
  </si>
  <si>
    <t xml:space="preserve">  647  Mandrel         Pod-D               SS 1969  OCT  29   20:00:00.04   NTS-YF  37.13500  -116.13700       U2ck        -312   1424     UG-S   WR                                            V                     LLNL     1,2,5,8</t>
  </si>
  <si>
    <t xml:space="preserve">  648  Mandrel         Calabash               1969  OCT  29   22:01:51.04   NTS-YF  37.14331  -116.06383       U2av     -624.84   1283     UG-S   WR     110        140 S      110   5.70   300                       LLNL     1,2,5,6,q</t>
  </si>
  <si>
    <t xml:space="preserve">  649  Mandrel         Scuttle                1969  NOV  13   15:15:00.13   NTS-YF  37.16463  -116.07483       U2bh     -164.59   1312     UG-S   WR     1.7                   1.7              V 210 Ci              LLNL     1,2,5,8</t>
  </si>
  <si>
    <t xml:space="preserve">  650  Mandrel         Piccalilli             1969  NOV  21   14:52:00.04   NTS-YF  37.03119  -116.00206       U3fc      -393.8   1195     UG-S   WR      20   200   22 S       22   5.00   224                       LANL     1,2,5,6,q</t>
  </si>
  <si>
    <t xml:space="preserve">  651  Mandrel         Planer                 1969  NOV  21   14:52:00.08   NTS-YF  37.04816  -116.02273  ?    U3ei     -377.84   1183     UG-S   WR       0    20   22 S       20                                    LANL     1,2,5,q</t>
  </si>
  <si>
    <t xml:space="preserve">  652  Mandrel         Diesel Train           1969  DEC   5   17:00:00.04   NTS-RM  37.17997  -116.21086       U12e.11  -419.15   2207     UG-T   WE       0    20   20 S       20   5.00                             LANL     1,2,5,7,q</t>
  </si>
  <si>
    <t xml:space="preserve">  653  Mandrel         Culantro-A          S  1969  DEC  10   15:00:00.04   NTS-YF  37.01472  -116.00287       U3hia    -134.13   1181     UG-S   WR       0    20                                                    LANL     1,2,5</t>
  </si>
  <si>
    <t xml:space="preserve">  654  Mandrel         Culantro-B          SS 1969  DEC  10   15:00:00.04   NTS-YF  37.01500  -116.00200       U3hib              1182     UG-S   WR       0    20                                                    LANL     1,2,5</t>
  </si>
  <si>
    <t xml:space="preserve">  655  Mandrel         Tun-A               S  1969  DEC  10   15:30:00.07   NTS-YF  37.16800  -116.08000       U10am1   -193.55   1323     UG-S   WR       0    20             2.5   4.20    30                       LLNL     1,2,5,7,af</t>
  </si>
  <si>
    <t xml:space="preserve">  656  Mandrel         Tun-B               SS 1969  DEC  10   15:30:00.07   NTS-YF  37.16900  -116.08000       U10am2      -194   1324     UG-S   WR       0    20               2           50 V 72 Ci               LLNL     1,2,5,8,af</t>
  </si>
  <si>
    <t xml:space="preserve">  657  Mandrel         Tun-C               SS 1969  DEC  10   15:30:00.07   NTS-YF  37.16800  -116.07800       U10am3      -194   1319     UG-S   WR       0    20               2           50 V                     LLNL     1,2,5,8,af</t>
  </si>
  <si>
    <t xml:space="preserve">  658  Mandrel         Tun-D               SS 1969  DEC  10   15:30:00.07   NTS-YF  37.16900  -116.07800       U10am4      -256   1320     UG-S   WR       0    20               3           90 V                     LLNL     1,2,5,8,af</t>
  </si>
  <si>
    <t xml:space="preserve">  659  Mandrel         Grape A                1969  DEC  17   15:00:00.04   NTS-YF  37.08381  -116.00158       U7s      -550.67   1274     UG-S   WR      20   200   89 S       89   5.50   336                       LANL     1,2,5,6,q</t>
  </si>
  <si>
    <t xml:space="preserve">  660  Mandrel         Lovage                 1969  DEC  17   15:15:00.04   NTS-YF  37.00658  -116.02281       U3fe     -378.05   1181     UG-S   WR       0    20   16 S       16   4.80   193                       LANL     1,2,5,6,q</t>
  </si>
  <si>
    <t xml:space="preserve">  661  Mandrel         Terrine-White       S  1969  DEC  18   19:00:00.04   NTS-YF  37.12047  -116.03478       U9bi1    -461.77   1264     UG-S   WR      20   200   38 S       38   5.20       V 48 Ci               LLNL     1,2,5,8,q</t>
  </si>
  <si>
    <t xml:space="preserve">  662  Mandrel         Terrine-Yellow      SS 1969  DEC  18   19:00:00.04   NTS-YF  37.12100  -116.02900       U9bi2       -417   1277     UG-S   WR      20   200                              V                     LLNL     1,2,5,8</t>
  </si>
  <si>
    <t xml:space="preserve">  663  Mandrel         Fob-Green           S  1970  JAN  23   16:30:00.21   NTS-YF  37.14100  -116.03800       U9iv27    -266.7   1266     UG-S   WR       0    20               8   4.60    76                       LLNL     1,2,5,6</t>
  </si>
  <si>
    <t xml:space="preserve">  664  Mandrel         Fob-Red             SS 1970  JAN  23   16:30:00.21   NTS-YF  37.13742  -116.03678       U9iv24             1263     UG-S   WR       0    20                                                    LLNL     1,2,5</t>
  </si>
  <si>
    <t xml:space="preserve">  665  Mandrel         Fob-Blue            SS 1970  JAN  23   16:30:00.21   NTS-YF  37.14100  -116.03400       U9iy27             1273     UG-S   WR       0    20                                                    LLNL     1,2,5</t>
  </si>
  <si>
    <t xml:space="preserve">  666  Mandrel         Ajo                    1970  JAN  30   17:00:00.04   NTS-YF  37.03083  -116.03475       U3gd     -304.11   1191     UG-S   WR       0    20   20 S       20   4.60   175                       LANL     1,2,5,6,7,q</t>
  </si>
  <si>
    <t xml:space="preserve">  667  Mandrel         Grape B                1970  FEB   4   17:00:00.04   NTS-YF  37.09808  -116.02650       U7v      -554.46   1269     UG-S   WR      20   200  120 S      120   5.60   440                       LANL     1,2,5,6,q</t>
  </si>
  <si>
    <t xml:space="preserve">  668  Mandrel         Belen                  1970  FEB   4   17:00:00.07   NTS-YF  37.05502  -116.03884       U3br      -420.8   1206     UG-S   WR      20   200  210 S       97          240                       LANL     1,2,5,q,af</t>
  </si>
  <si>
    <t xml:space="preserve">  669  Mandrel         Labis                  1970  FEB   5   15:00:00.04   NTS-YF  37.16397  -116.03883       U10an    -441.96   1286     UG-S   WR      25                    25   4.70   240                       LLNL     1,2,5,6</t>
  </si>
  <si>
    <t xml:space="preserve">  670  Mandrel         Diana Mist             1970  FEB  11   19:15:00.04   NTS-RM  37.20128  -116.20522       U12n.06  -402.02   2229     UG-T   WE       0    20   12 S       12   4.70                             LANL     1,2,5,7,q</t>
  </si>
  <si>
    <t xml:space="preserve">  671  Mandrel         Cumarin                1970  FEB  25   14:28:38.04   NTS-YF  37.03667  -115.99958       U3gz     -408.51   1206     UG-S   WR      20   200   51 S       51   5.20   219                       LANL     1,2,5,6,q</t>
  </si>
  <si>
    <t xml:space="preserve">  672  Mandrel         Yannigan-Red        S  1970  FEB  26   15:30:00.04   NTS-YF  37.11636  -116.06144       U2ay1    -388.62   1258     UG-S   WR      20   200   70 S       70   5.30   287 V 320 Ci              LLNL     1,2,5,6,7,8,q</t>
  </si>
  <si>
    <t xml:space="preserve">  673  Mandrel         Yannigan-Blue       SS 1970  FEB  26   15:30:00.04   NTS-YF  37.11400  -116.06700       U2ay3       -394   1258     UG-S   WR      20   200              20          200 V                     LLNL     1,2,5,8,af</t>
  </si>
  <si>
    <t xml:space="preserve">  674  Mandrel         Yannigan-White      SS 1970  FEB  26   15:30:00.04   NTS-YF  37.11800  -116.06700       U2ay2       -363   1261     UG-S   WR      20   200              30          230 V                     LLNL     1,2,5,8,af</t>
  </si>
  <si>
    <t xml:space="preserve">  675  Mandrel         Cyathus                1970  MAR   6   14:24:00.94   NTS-YF  37.02311  -116.09175  ??   U8b      -289.56   1353     UG-S   WR     8.7                   8.7   4.50    60 V &lt;46 Ci              LLNL     1,2,5,6,8</t>
  </si>
  <si>
    <t xml:space="preserve">  676  Mandrel         Arabis-Red          S  1970  MAR   6   15:00:00.21   NTS-YF  37.14000  -116.03200  ??   U9itsv26 -249.94   1276 H-29UG-S   WR       0    20             3.5   4.30   113                       LLNL     1,2,5,6</t>
  </si>
  <si>
    <t xml:space="preserve">  677  Mandrel         Arabis-Green        SS 1970  MAR   6   15:00:00.21   NTS-YF  37.14200  -116.03500       U9itsx28           1270     UG-S   WR       0    20                                                    LLNL     1,2,5</t>
  </si>
  <si>
    <t xml:space="preserve">  678  Mandrel         Arabis-Blue         SS 1970  MAR   6   15:00:00.21   NTS-YF  37.14000  -116.03800       U9itsz26           1265     UG-S   SE       0    20                                                    LLNL     1,2,5</t>
  </si>
  <si>
    <t xml:space="preserve">  679  Mandrel         Jal                    1970  MAR  19   14:03:30.04   NTS-YF  37.00108  -116.02286       U3hh     -301.39   1178     UG-S   WR       0    20    6 S        6   4.10   139                       LANL     1,2,5,6,7,q</t>
  </si>
  <si>
    <t xml:space="preserve">  680  Mandrel         Shaper                 1970  MAR  23   23:05:00.04   NTS-YF  37.08622  -116.02111       U7r      -560.44   1252     UG-S   WR      20   200   89 S       89   5.50   335                       LANL     1,2,5,6,q</t>
  </si>
  <si>
    <t xml:space="preserve">  681  Mandrel         Handley                1970  MAR  26   19:00:00.20   NTS-PM  37.30047  -116.53411       U20m    -1209.14   1772     UG-S   WR    1000 15000 1900 S     1900   6.50   400                       LLNL     1,2,5,6,7,q</t>
  </si>
  <si>
    <t xml:space="preserve">  682  Mandrel         Snubber                1970  APR  21   14:30:00.04   NTS-YF  37.05489  -115.98811       U3ev2s    -343.5   1253     UG-S   WE    12.7          9 S     12.7   4.60       V 55 kCi              LANL     1,2,5,7,8,q</t>
  </si>
  <si>
    <t xml:space="preserve">  683  Mandrel         Can-Green           S  1970  APR  21   15:00:00.04   NTS-YF  37.11200  -116.08300       U2dd1    -274.32   1266 H-40UG-S   WR      20   200   15 S       20   4.80   180                       LLNL     1,2,5,6,7,q</t>
  </si>
  <si>
    <t xml:space="preserve">  684  Mandrel         Can-Red             SS 1970  APR  21   15:00:00.04   NTS-YF  37.11558  -116.08011  ?    U2dd4              1268     UG-S   WR      20   200              20          170                       LLNL     1,2,5,af</t>
  </si>
  <si>
    <t xml:space="preserve">  685  Mandrel         Beebalm                1970  MAY   1   14:13:00.04   NTS-YF  37.05922  -116.02817       U3fn     -390.21   1209     UG-S   WR       0    20    1 S        1   4.20                             LANL     1,2,5,7,q</t>
  </si>
  <si>
    <t xml:space="preserve">  686  Mandrel         Hod-C (Blue)           1970  MAY   1   14:25:00.00   NTS-YF  37.13800  -116.03200       U9iz25             1276     UG-S   SE       0    20                                                    LLNL     1,2</t>
  </si>
  <si>
    <t xml:space="preserve">  687  Mandrel         Hod-A (Green)       S  1970  MAY   1   14:40:00.17   NTS-YF  37.13600  -116.03500       U9itsx23 -265.18   1268     UG-S   WR       0    20    9 S        9   4.50   157 V 1 Ci                LLNL     1,2,5,6,7,8,q</t>
  </si>
  <si>
    <t xml:space="preserve">  688  Mandrel         Hod-B (Red)         SS 1970  MAY   1   14:40:00.17   NTS-YF  37.13300  -116.03408  ?    U9itsx20    -241   1266     UG-S   WR       0    20               4          110 V                     LLNL     1,2,5,8,af</t>
  </si>
  <si>
    <t xml:space="preserve">  689  Mandrel         Mint Leaf              1970  MAY   5   15:30:00.17   NTS-RM  37.21653  -116.18406       U12t.01  -396.24   2094     UG-T   WE       0    20   21 S       20   5.20       V 960 kCi             LLNL     1,2,5,7,8,q</t>
  </si>
  <si>
    <t xml:space="preserve">  690  Mandrel         Diamond Dust           1970  MAY  12   14:00:00.04   NTS-16  37.01044  -116.20189       U16a.05  -221.89   1899     UG-T   VU       0    20                              V 5 Ci                LANL     1,2,5,8</t>
  </si>
  <si>
    <t xml:space="preserve">  691  Mandrel         Cornice-Yellow      S  1970  MAY  15   13:30:00.17   NTS-YF  37.16600  -116.03600       U10ap1   -390.14   1293 H-44UG-S   WR      20   200   45 S       45   5.30   241                       LLNL     1,2,5,6,7,q</t>
  </si>
  <si>
    <t xml:space="preserve">  692  Mandrel         Cornice-Green       SS 1970  MAY  15   13:30:00.17   NTS-YF  37.16192  -116.03886  ?    U10ap3             1286     UG-S   WR      20   200              40          250                       LLNL     1,2,5,af</t>
  </si>
  <si>
    <t xml:space="preserve">  693  Mandrel         Manzanas               1970  MAY  21   14:00:00.04   NTS-YF  37.02886  -115.99194  ??   U3gr     -240.65   1194     UG-S   WR       0    20    1 S        1   3.50       V &lt;0.2 Ci             LANL     1,2,5,7,8,q</t>
  </si>
  <si>
    <t xml:space="preserve">  694  Mandrel         Morrones               1970  MAY  21   14:15:00.03   NTS-YF  37.07081  -116.01300       U3ei     -482.72   1237     UG-S   WR      20   200   29 S       29   5.10                             LANL     1,2,5,q</t>
  </si>
  <si>
    <t xml:space="preserve">  695  Mandrel         Hudson Moon            1970  MAY  26   14:16:00.17   NTS-RM  37.18260  -116.21340       U12e.12  -422.45   2274     UG-T   WE       0    20    9 S        9   5.00       V 1.3 kCi             LLNL     1,2,5,7,8,q</t>
  </si>
  <si>
    <t xml:space="preserve">  696  Mandrel         Flask-Green         S  1970  MAY  26   15:00:00.05   NTS-YF  37.11300  -116.06300       U2az1       -529   1251 H-53UG-S   PR     105        120 S      105   5.60   297 V 63 Ci               LLNL     1,2,5,6,8,q</t>
  </si>
  <si>
    <t xml:space="preserve">  697  Mandrel         Flask-Yellow        SS 1970  MAY  26   15:00:00.05   NTS-YF  37.11800  -116.06400       U2az2       -335   1259     UG-S   PR    0.09                  0.09              V                     LLNL     1,2,5,8</t>
  </si>
  <si>
    <t xml:space="preserve">  698  Mandrel         Flask-Red           SS 1970  MAY  26   15:00:00.05   NTS-YF  37.11619  -116.06670  ?    U2az3     -152.4   1259     UG-S   PR   0.035                 0.035              V                     LLNL     1,2,5,8</t>
  </si>
  <si>
    <t xml:space="preserve">  699  Mandrel         Piton-C                1970  MAY  28   11:45:00.20   NTS-YF  37.13847  -116.02992       U9itsaa2 -100.58   1279     UG-S   WR       0    20             2.5   4.20       V 25 kCi              LLNL     1,2,5,8</t>
  </si>
  <si>
    <t xml:space="preserve">  700  Mandrel         Piton-A             S  1970  MAY  28   12:00:00.164  NTS-YF  37.14398  -116.03262       U9itsy30 -236.22   1274     UG-S   WR       0    20             0.8   3.80       V &gt;10 Ci              LLNL     1,2,5,7,8</t>
  </si>
  <si>
    <t xml:space="preserve">  701  Mandrel         Piton-B             SS 1970  MAY  28   12:00:00.164  NTS-YF  37.14100  -116.03500       U9itsx27           1270     UG-S   WR       0    20                                                    LLNL     1,2,5</t>
  </si>
  <si>
    <t xml:space="preserve">  702  Mandrel         Arnica-Yellow       S  1970  JUN  26   13:00:00.04   NTS-YF  37.11392  -116.08614       U2dd2    -309.37   1270     UG-S   WR       0    20      ?      3.5   4.30   150                       LLNL     1,2,5,6</t>
  </si>
  <si>
    <t xml:space="preserve">  703  Mandrel         Arnica-Violet       SS 1970  JUN  26   13:00:00.04   NTS-YF  37.11700  -116.08500       U2dd3       -264   1272     UG-S   WR       0    20               2           50 V 73 Ci               LLNL     1,2,5,8,af</t>
  </si>
  <si>
    <t xml:space="preserve">  704  Emery           Scree-Acajou        S  1970  OCT  13   15:05:00.02   NTS-YF  37.13745  -116.03404       U9itsx24 -249.33   1269     UG-S   WR       0    20               1   3.90       V 11 Ci               LLNL     1,2,5,7,8</t>
  </si>
  <si>
    <t xml:space="preserve">  705  Emery           Scree-Alhambra      SS 1970  OCT  13   15:05:00.02   NTS-YF  37.13400  -116.03200       U9itsz21    -192   1273     UG-S   WR       0    20               2           50 V                     LLNL     1,2,5,8,af</t>
  </si>
  <si>
    <t xml:space="preserve">  706  Emery           Scree-Chamois       SS 1970  OCT  13   15:05:00.02   NTS-YF  37.13700  -116.03200       U9itsz24           1275     UG-S   SE       0    20                                                    LLNL     1,2,5</t>
  </si>
  <si>
    <t xml:space="preserve">  707  Emery           Tijeras                1970  OCT  14   14:30:00.04   NTS-YF  37.07070  -116.00510       U7y      -560.62   1249     UG-S   WR      20   200   89 S       89   5.50   308                       LANL     1,2,5,6,q</t>
  </si>
  <si>
    <t xml:space="preserve">  708  Emery           Truchas-Chacon      S  1970  OCT  28   14:30:00.03   NTS-YF  37.01400  -116.01900       U3hn     -118.38   1182     UG-S   SE       0    20                                                    LANL     1,2,5</t>
  </si>
  <si>
    <t xml:space="preserve">  709  Emery           Truchas-Chamisal    SS 1970  OCT  28   14:30:00.04   NTS-YF  37.01400  -116.01800       U3ho        -118   1182     UG-S   SE       0    20                              V 3 Ci                LANL     1,2,5,8</t>
  </si>
  <si>
    <t xml:space="preserve">  710  Emery           Truchas-Rodarte     SS 1970  OCT  28   14:30:00.04   NTS-YF  37.01500  -116.02000       U3hm               1183     UG-S   WR       0    20               8          150                       LANL     1,2,5,af</t>
  </si>
  <si>
    <t xml:space="preserve">  711  Emery           Abeytas                1970  NOV   5   15:00:00.04   NTS-YF  37.02947  -116.01181       U3gx     -393.46   1188     UG-S   WR      20   200   16 S       20   4.90   222                       LANL     1,2,5,6,q</t>
  </si>
  <si>
    <t xml:space="preserve">  712  Emery           Penasco                1970  NOV  19   15:00:00.04   NTS-YF  37.01479  -116.01588       U3hl     -270.92   1183     UG-S   WR       0    20               2   4.10   150                       LANL     1,2,5,7,af</t>
  </si>
  <si>
    <t xml:space="preserve">  713  Emery           Carrizozo           S  1970  DEC   3   15:07:00.00   NTS-YF  37.00600  -116.04100       U3hr               1183     UG-S   WR       0    20                                                    LANL     1,2,5</t>
  </si>
  <si>
    <t xml:space="preserve">  714  Emery           Corazon             SS 1970  DEC   3   15:07:00.04   NTS-YF  37.00200  -116.03791       U3ha     -241.12   1180     UG-S   WR       0    20             0.1   3.10                             LANL     1,2,5,7</t>
  </si>
  <si>
    <t xml:space="preserve">  715  Emery           Canjilon               1970  DEC  16   16:00:00.05   NTS-YF  37.07252  -116.02499       U3fq     -302.19   1227     UG-S   WR       0    20                                                    LANL     1,2,5</t>
  </si>
  <si>
    <t xml:space="preserve">  716  Emery           Artesia                1970  DEC  16   16:00:00.09   NTS-YF  37.10017  -116.00794       U7x      -484.83   1302     UG-S   WR      20   200              45   5.20   268                       LANL     1,2,5,6</t>
  </si>
  <si>
    <t xml:space="preserve">  717  Emery           Avens-Andorre       S  1970  DEC  16   16:00:00.17   NTS-YF  37.14200  -116.04000       U9itst28           1264     UG-S   WR       0    20                                                    LLNL     1,2,5</t>
  </si>
  <si>
    <t xml:space="preserve">  718  Emery           Avens-Alkermes      SS 1970  DEC  16   16:00:00.17   NTS-YF  37.13700  -116.03900       U9itsu24           1262     UG-S   WR       0    20                                                    LLNL     1,2,5</t>
  </si>
  <si>
    <t xml:space="preserve">  719  Emery           Avens-Asamite       SS 1970  DEC  16   16:00:00.17   NTS-YF  37.13400  -116.03600       U9itsw21           1264     UG-S   WR       0    20                                                    LLNL     1,2,5</t>
  </si>
  <si>
    <t xml:space="preserve">  720  Emery           Avens-Cream         SS 1970  DEC  16   16:00:00.17   NTS-YF  37.14289  -116.03400       U9itsx29 -292.91   1271     UG-S   WR       0    20              20   5.10   177 V 66 Ci               LLNL     1,2,5,6,8</t>
  </si>
  <si>
    <t xml:space="preserve">  721  Emery           Carpetbag              1970  DEC  17   16:05:00.16   NTS-YF  37.12914  -116.08300       U2dg     -661.42   1284     UG-S   WR     220        180 S      220   5.80   335 V 5 Ci                LLNL     1,2,5,6,8,q</t>
  </si>
  <si>
    <t xml:space="preserve">  722  Emery           Baneberry              1970  DEC  18   15:30:00.20   NTS-YF  37.17314  -116.09886       U8d      -277.98   1367     UG-S   WR      10         28 S       10   5.20   150 V 6.7 MCi             LLNL     1,2,5,6,8,q</t>
  </si>
  <si>
    <t xml:space="preserve">  723  Emery           Embudo                 1971  JUN  16   14:50:00.04   NTS-YF  37.03317  -116.01367       U3hd     -303.06   1191     UG-S   WR       0    20   18 S       18   4.90   157                       LANL     1,2,5,6,7,q</t>
  </si>
  <si>
    <t xml:space="preserve">  724  Emery           Dexter                 1971  JUN  23   14:00:00.04   NTS-YF  37.01321  -116.01642       U3hs     -119.94   1182     UG-S   SE       0    20                                                    LANL     1,2,5</t>
  </si>
  <si>
    <t xml:space="preserve">  725  Emery           Laguna                 1971  JUN  23   15:30:00.04   NTS-YF  37.02197  -116.02267       U3fd     -454.92   1186     UG-S   WR      20   200   12 S       20   4.80   188                       LANL     1,2,5,6,q</t>
  </si>
  <si>
    <t xml:space="preserve">  726  Emery           Harebell               1971  JUN  24   14:00:00.16   NTS-YF  37.14669  -116.06683       U2br     -518.77   1287     UG-S   WR      20   200   38 S       38   5.20   300 V 840 Ci              LLNL     1,2,5,6,8,q</t>
  </si>
  <si>
    <t xml:space="preserve">  727  Emery           Camphor                1971  JUN  29   18:30:00.16   NTS-RM  37.17678  -116.21149       U12g.10  -423.67   2289     UG-T   WE       0    20              20   4.90       V 220 Ci              LLNL     1,2,5,8</t>
  </si>
  <si>
    <t xml:space="preserve">  728  Grommet         Diamond Mine           1971  JUL   1   14:00:00.04   NTS-16  37.01153  -116.20339       U16a.06  -266.15   1896     UG-T   VU       0    20                                                    LANL     1,2,5</t>
  </si>
  <si>
    <t xml:space="preserve">  729  Grommet         Miniata                1971  JUL   8   14:00:00.082  NTS-YF  37.11011  -116.05142       U2bu     -528.83   1247     UG-S   PR      83         89 S       83   5.50   247 V 180 Ci              LLNL     1,2,5,6,8,q</t>
  </si>
  <si>
    <t xml:space="preserve">  730  Grommet         Bracken                1971  JUL   9   14:00:00.16   NTS-YF  37.16445  -116.03273       U10aq     -304.8   1297     UG-S   WR       0    20            0.25   3.40       V 1 Ci                LLNL     1,2,5,7,8</t>
  </si>
  <si>
    <t xml:space="preserve">  731  Grommet         Apodaca                1971  JUL  21   13:33:00.05   NTS-YF  37.01438  -115.99193       U3gs      -241.4   1195     UG-S   WR       0    20            0.25   3.40                             LANL     1,2,5,7</t>
  </si>
  <si>
    <t xml:space="preserve">  732  Grommet         Barranca               1971  AUG   4   13:30:00.042  NTS-YF  37.02607  -116.01956       U3he     -270.74   1187     UG-S   WR       0    20                                                    LANL     1,2,5</t>
  </si>
  <si>
    <t xml:space="preserve">  733  Grommet         Nama-Amarylis       S  1971  AUG   5   18:07:45.20   NTS-YF  37.14500  -116.03400       U9itsxy3  -272.8   1273     UG-S   WR       0    20                                                    LLNL     1,2,5</t>
  </si>
  <si>
    <t xml:space="preserve">  734  Grommet         Nama-Mephisto       SS 1971  AUG   5   18:07:45.20   NTS-YF  37.14100  -116.03200       U9itsz27           1276     UG-S   WR       0    20                                                    LLNL     1,2,5</t>
  </si>
  <si>
    <t xml:space="preserve">  735  Grommet         Baltic                 1971  AUG   6   14:31:00.16   NTS-YF  37.13853  -116.04090       U9itss25 -411.48   1260     UG-S   WR       0    20                                                    LLNL     1,2,5</t>
  </si>
  <si>
    <t xml:space="preserve">  736  Grommet         Algodones              1971  AUG  18   14:00:00.03   NTS-YF  37.05719  -116.03633       U3jn     -527.61   1206     UG-S   WR      20   200   67 S       67   5.40   261                       LANL     1,2,5,6,q</t>
  </si>
  <si>
    <t xml:space="preserve">  737  Grommet         Frijoles-Deming     S  1971  SEP  22   14:00:00.037  NTS-YF  37.02200  -116.02000  ?    U3jw     -149.86   1186     UG-S   SE       0    20             0.5   3.60                             LANL     1,2,5,7</t>
  </si>
  <si>
    <t xml:space="preserve">  738  Grommet         Frijoles-Espuela    SS 1971  SEP  22   14:00:00.04   NTS-YF  37.02300  -116.01700       U3ju               1186     UG-S   SE       0    20                                                    LANL     1,2,5</t>
  </si>
  <si>
    <t xml:space="preserve">  739  Grommet         Frijoles-Guaje      SS 1971  SEP  22   14:00:00.04   NTS-YF  37.02400  -116.01600       U3hf               1186     UG-S   WR       0    20                                                    LANL     1,2,5</t>
  </si>
  <si>
    <t xml:space="preserve">  740  Grommet         Frijoles-Petaca     SS 1971  SEP  22   14:00:00.04   NTS-YF  37.02200  -116.01700       U3hz               1185     UG-S   WR       0    20                                                    LANL     1,2,5</t>
  </si>
  <si>
    <t xml:space="preserve">  741  Grommet         Pedernal               1971  SEP  29   14:00:00.04   NTS-YF  37.01103  -116.00733       U3hg     -378.68   1180     UG-S   WR       0    20    4 S        4   4.40                             LANL     1,2,5,q</t>
  </si>
  <si>
    <t xml:space="preserve">  742  Grommet         Chantilly              1971  SEP  29   14:30:00.14   NTS-YF  37.12448  -116.08698       U2di     -330.71   1280     UG-S   WR       0    20                                                    LLNL     1,2,5</t>
  </si>
  <si>
    <t xml:space="preserve">  743  Grommet         Cathay                 1971  OCT   8   14:30:00.15   NTS-YF  37.11378  -116.03733       U9ch     -377.95   1261     UG-S   WR       0    20    7 S        7   4.70   256                       LLNL     1,2,5,6,7,q</t>
  </si>
  <si>
    <t xml:space="preserve">  744  Grommet         Lagoon                 1971  OCT  14   14:30:00.16   NTS-YF  37.17978  -116.05309       U10ar     -304.8   1286     UG-S   WR       0    20               5   4.40    60                       LLNL     1,2,5,af</t>
  </si>
  <si>
    <t xml:space="preserve">  745  Grommet         Cannikin               1971  NOV   6   22:00:00.06   AK      51.47190   179.10690  ??              -1790     63     UG-S   WR       0  5000            4800   6.80  1100                       LLNL     1,2,6</t>
  </si>
  <si>
    <t xml:space="preserve">  746  Grommet         Diagonal Line          1971  NOV  24   20:15:00.17   NTS-FF  36.87922  -115.93469       U11g     -264.26   1010     UG-S   WE       0    20    4 S        4           53 V 6.8 kCi             LLNL     1,2,5,6,8,q</t>
  </si>
  <si>
    <t xml:space="preserve">  747  Grommet         Parnassia              1971  NOV  30   15:45:00.15   NTS-YF  37.16045  -116.07023       U2bc     -330.71   1302     UG-S   WR       0    20              10   4.70   150                       LLNL     1,2,5,af</t>
  </si>
  <si>
    <t xml:space="preserve">  748  Grommet         Chaenactis             1971  DEC  14   21:09:59.16   NTS-YF  37.12394  -116.08956       U2dl     -331.01   1281     UG-S   WR      20   200   24 S       24   4.70   113                       LLNL     1,2,5,6,7,q</t>
  </si>
  <si>
    <t xml:space="preserve">  749  Grommet         Hospah                 1971  DEC  14   21:10:01.04   NTS-YF  37.02585  -116.02915       U3je     -302.03   1188     UG-S   WR       0    20              11          170                       LANL     1,2,5,af</t>
  </si>
  <si>
    <t xml:space="preserve">  750  Grommet         Yerba                  1971  DEC  14   21:10:01.04   NTS-YF  37.02325  -116.05863       U1c      -331.99   1202     UG-S   WR       0    20               5          120                       LANL     1,2,5,af</t>
  </si>
  <si>
    <t xml:space="preserve">  751  Grommet         Mescalero              1972  JAN   5   15:10:00.04   NTS-YF  37.04566  -116.02954       U3gu     -120.24   1198     UG-S   WR       0    20                                                    LANL     1,2,5</t>
  </si>
  <si>
    <t xml:space="preserve">  752  Grommet         Cowles                 1972  FEB   3   21:45:00.04   NTS-YF  37.00108  -116.01943       U3hx     -301.78   1178     UG-S   WR       0    20               2   4.10    90                       LANL     1,2,5,7,af</t>
  </si>
  <si>
    <t xml:space="preserve">  753  Grommet         Dianthus               1972  FEB  17   19:02:00.16   NTS-YF  37.16570  -116.05624       U10at     -304.8   1279     UG-S   WR       0    20             3.5   4.30    90 V 18 Ci               LLNL     1,2,5,7,8,af</t>
  </si>
  <si>
    <t xml:space="preserve">  754  Grommet         Sappho                 1972  MAR  23   18:50:00.16   NTS-YF  37.11305  -116.08082       U2dh2    -197.82   1266     UG-S   WR       0    20               4          100 V 9 Ci                LLNL     1,2,5,8,af</t>
  </si>
  <si>
    <t xml:space="preserve">  755  Grommet         Ocate               S  1972  MAR  30   21:00:00.08   NTS-YF  37.00400  -116.01600       U3jp               1179     UG-S   WR       0    20                                                    LANL     1,2,5</t>
  </si>
  <si>
    <t xml:space="preserve">  756  Grommet         Onaja               SS 1972  MAR  30   21:00:00.04   NTS-YF  37.00547  -116.02008       U3js     -279.04   1180     UG-S   WR       0    20               8   4.60                             LANL     1,2,5</t>
  </si>
  <si>
    <t xml:space="preserve">  757  Grommet         Longchamps             1972  APR  19   16:32:00.16   NTS-YF  37.12194  -116.08383       U2dm     -326.44   1276     UG-S   WR       0    20               8   4.60    30                       LLNL     1,2,5,6</t>
  </si>
  <si>
    <t xml:space="preserve">  758  Grommet         Jicarilla              1972  APR  19   16:42:00.05   NTS-YF  37.00661  -116.01661       U3jm     -148.11   1180     UG-S   WR       0    20                                                    LANL     1,2,5</t>
  </si>
  <si>
    <t xml:space="preserve">  759  Grommet         Misty North            1972  MAY   2   19:15:00.04   NTS-RM  37.20770  -116.20880       U12n.05  -376.08   2199     UG-T   WE       0    20   19 S       19   5.00                             LANL     1,2,5,7,q</t>
  </si>
  <si>
    <t xml:space="preserve">  760  Grommet         Kara                   1972  MAY  11   14:00:00.16   NTS-YF  37.11249  -116.08450       U2dh3    -259.08   1267     UG-S   WR       0    20             0.5   3.60       V 7 Ci                LLNL     1,2,5,7,8</t>
  </si>
  <si>
    <t xml:space="preserve">  761  Grommet         Zinnia                 1972  MAY  17   14:10:00.16   NTS-YF  37.12056  -116.08789       U2dk     -322.78   1277     UG-S   WR       0    20    8 S        8   4.40   102 V 7 Ci                LLNL     1,2,5,6,7,8,q</t>
  </si>
  <si>
    <t xml:space="preserve">  762  Grommet         Monero                 1972  MAY  19   17:00:00.05   NTS-YF  37.06469  -116.00175       U3jg     -537.35   1245     UG-S   WR       0    20   12 S       12   4.90                             LANL     1,2,5,q</t>
  </si>
  <si>
    <t xml:space="preserve">  763  Grommet         Merida                 1972  JUN   7   15:20:00.16   NTS-YF  37.11589  -116.08533       U2dn     -204.22   1271     UG-S   WR       0    20             0.8   3.80    50 V 10 Ci               LLNL     1,2,5,7,8,af</t>
  </si>
  <si>
    <t xml:space="preserve">  764  Grommet         Capitan                1972  JUN  28   14:41:00.19   NTS-YF  36.99296  -116.09063  ?    U3jj     -134.48   1175     UG-S   WR       0    20             0.6   3.70                             LANL     1,2,5,7</t>
  </si>
  <si>
    <t xml:space="preserve">  765  Grommet         Tajique                1972  JUN  28   16:30:00.07   NTS-YF  37.06959  -115.99211       U7aa     -332.31   1274     UG-S   WR       0    20                                                    LANL     1,2,5</t>
  </si>
  <si>
    <t xml:space="preserve">  766  Grommet         Haplopappus            1972  JUN  28   16:30:03.16   NTS-YF  37.13520  -116.03527       U9itsw22  -184.4   1264     UG-S   WR       0    20               6          130                       LLNL     1,2,5,af</t>
  </si>
  <si>
    <t xml:space="preserve">  767  Toggle          Diamond Sculls         1972  JUL  20   17:16:00.16   NTS-RM  37.21453  -116.18336       U12t.02   -419.4   2113     UG-T   WE       0    20   21 S       21   5.00                             LLNL     1,2,5,7,q</t>
  </si>
  <si>
    <t xml:space="preserve">  768  Toggle          Atarque                1972  JUL  25   13:30:00.06   NTS-YF  37.01249  -116.01505       U3ht      -294.2   1182     UG-S   WR       0    20             1.5   4.00       V                     LANL     1,2,5,8</t>
  </si>
  <si>
    <t xml:space="preserve">  769  Toggle          Cebolla             S  1972  AUG   9   13:31:10.04   NTS-YF  37.00700  -116.02000       U3jc        -287   1180     UG-S   WR       0    20                              V                     LANL     1,2,5,8</t>
  </si>
  <si>
    <t xml:space="preserve">  770  Toggle          Cuchillo            SS 1972  AUG   9   13:31:10.04   NTS-YF  37.00375  -116.01906       U3jt     -198.81   1179     UG-S   WR       0    20                                                    LANL     1,2,5</t>
  </si>
  <si>
    <t xml:space="preserve">  771  Toggle          Solano              SS 1972  AUG   9   13:31:10.04   NTS-YF  37.00300  -116.01800       U3jx               1179     UG-S   SE       0    20                                                    LANL     1,2,5</t>
  </si>
  <si>
    <t xml:space="preserve">  772  Toggle          Oscuro                 1972  SEP  21   15:30:00.19   NTS-YF  37.08206  -116.03656       U7z      -560.21   1225     UG-S   WR      20   200  160 S      160   5.70   411                       LANL     1,2,5,6,q</t>
  </si>
  <si>
    <t xml:space="preserve">  773  Toggle          Delphinium             1972  SEP  26   14:30:00.16   NTS-YF  37.12136  -116.08572       U2dp     -295.66   1276     UG-S   WR      15                    15   4.40   118                       LLNL     1,2,5,6</t>
  </si>
  <si>
    <t xml:space="preserve">  774  Toggle          Akbar                  1972  NOV   9   15:15:00.16   NTS-YF  37.16204  -116.03316       U10ax       -267   1295     UG-S   WR       0    20             0.6   3.70                             LLNL     1,2,5,7</t>
  </si>
  <si>
    <t xml:space="preserve">  775  Toggle          Arsenate               1972  NOV   9   18:15:00.16   NTS-YF  37.12144  -116.03233       U9ci     -250.24   1268     UG-S   WR       0    20             0.6   3.70       V 12 Ci               LLNL     1,2,5,7,8</t>
  </si>
  <si>
    <t xml:space="preserve">  776  Toggle          Canna-Umbrinus      S  1972  NOV  17   18:00:00.16   NTS-YF  37.14000  -116.03300       U9itsyz2 -213.36   1273     UG-S   WR       0    20                                                    LLNL     1,2,5</t>
  </si>
  <si>
    <t xml:space="preserve">  777  Toggle          Canna-Limoges       SS 1972  NOV  17   18:00:00.16   NTS-YF  37.14000  -116.03300       U9itsyz26          1273     UG-S   SE       0    20                                                    LLNL     1,2,5</t>
  </si>
  <si>
    <t xml:space="preserve">  778  Toggle          Tuloso                 1972  DEC  12   16:30:00.04   NTS-YF  37.03130  -116.02123       U3gi     -271.09   1189     UG-S   WR       0    20             0.2   3.30                             LANL     1,2,5,7</t>
  </si>
  <si>
    <t xml:space="preserve">  779  Toggle          Solanum                1972  DEC  14   15:30:00.16   NTS-YF  37.13809  -116.03473       U9itsw24 -201.17   1267     UG-S   WR       0    20                              V                     LLNL     1,2,5,8</t>
  </si>
  <si>
    <t xml:space="preserve">  780  Toggle          Flax-Source            1972  DEC  21   20:15:00.24   NTS-YF  37.13990  -116.08330       U2dj        -440   1296     UG-S   WR       0    20   22 S       20   5.00   178                       LLNL     1,2,6,q</t>
  </si>
  <si>
    <t xml:space="preserve">  781  Toggle          Flax-Test           S  1972  DEC  21   20:15:24.35   NTS-YF  37.13994  -116.08325       U2dj     -688.85   1296     UG-S   WE      20   200                                                    LLNL     1,2,5</t>
  </si>
  <si>
    <t xml:space="preserve">  782  Toggle          Flax-Backup         SS 1972  DEC  21   20:15:24.35   NTS-YF  37.13994  -116.08325       U2dj               1296     UG-S   WE       0    20                                                    LLNL     1,2,5</t>
  </si>
  <si>
    <t xml:space="preserve">  783  Toggle          Alumroot               1973  FEB  14   15:30:00.16   NTS-YF  37.14709  -116.05009       U9cj     -182.88   1264     UG-S   WR       0    20                                                    LLNL     1,2,5</t>
  </si>
  <si>
    <t xml:space="preserve">  784  Toggle          Miera                  1973  MAR   8   16:10:00.19   NTS-YF  37.10358  -116.02672       U7ad     -568.39   1279     UG-S   WR      20   200   67 S       67   5.40   340 V                     LANL     1,2,5,6,8,q</t>
  </si>
  <si>
    <t xml:space="preserve">  785  Toggle          Gazook                 1973  MAR  23   20:15:00.17   NTS-YF  37.11727  -116.08703       U2do     -326.14   1274     UG-S   WR       0    20             0.2   3.30       V 12 Ci               LLNL     1,2,5,7,8</t>
  </si>
  <si>
    <t xml:space="preserve">  786  Toggle          Natoma                 1973  APR   5   14:50:00.16   NTS-YF  37.17788  -116.05389       U10aw    -243.84   1283     UG-S   WR       0    20                                                    LLNL     1,2,5</t>
  </si>
  <si>
    <t xml:space="preserve">  787  Toggle          Angus               S  1973  APR  25   22:25:00.03   NTS-YF  37.00483  -116.02844       U3jg     -452.63   1180     UG-S   WR       0    20    9 R? S     9   4.70       V 0.6 Ci              LANL     1,2,5,8,q</t>
  </si>
  <si>
    <t xml:space="preserve">  788  Toggle          Velarde             SS 1973  APR  25   22;25:00.07   NTS-YF  36.99400  -116.02200       U3jk        -277   1176     UG-S   WR       0    20               8          150 V 250 Ci              LANL     1,2,5,8,af</t>
  </si>
  <si>
    <t xml:space="preserve">  789  Toggle          Colmor                 1973  APR  26   15:15:00.04   NTS-YF  37.01215  -116.01997       U3hv     -245.81   1182     UG-S   WR       0    20             0.5   3.60       V                     LANL     1,2,5,7,8</t>
  </si>
  <si>
    <t xml:space="preserve">  790  Toggle          Starwort               1973  APR  26   17:15:00.16   NTS-YF  37.12306  -116.05850       U2bs     -563.88   1261     UG-S   WR      90        120 S       90   5.60   351 V 10 Ci               LLNL     1,2,5,6,8,q</t>
  </si>
  <si>
    <t xml:space="preserve">  791  Toggle          Mesita                 1973  MAY   9   13:30:00.04   NTS-YF  37.00627  -116.01608       U3jd     -149.25   1180     UG-S   WR       0    20                              V                     LANL     1,2,5,8</t>
  </si>
  <si>
    <t xml:space="preserve">  792  Toggle          Rio Blanco-1        S  1973  MAY  17   16:00:00.12   -CO     39.79300  -108.36800  ?               -2040   2005     UG-S   PR      33                    33   5.40                             LLNL     1,2</t>
  </si>
  <si>
    <t xml:space="preserve">  793  Toggle          Rio Blanco-2        SS 1973  MAY  17   16:00:00.12   -CO     39.79300  -108.36700                          2005     UG-S   PR      33                    33                                    LLNL     1,2</t>
  </si>
  <si>
    <t xml:space="preserve">  794  Toggle          Rio Blanco-3        SS 1973  MAY  17   16:00:00.12   -CO     39.79300  -108.36800                          2005     UG-S   PR      33                    33                                    LLNL     1,2</t>
  </si>
  <si>
    <t xml:space="preserve">  795  Toggle          Cabresto               1973  MAY  24   13:30:00.04   NTS-YF  37.07805  -116.03077       U7h      -197.89   1228     UG-S   WR       0    20              15   4.80                             LANL     1,2,5</t>
  </si>
  <si>
    <t xml:space="preserve">  796  Toggle          Kashan                 1973  MAY  24   14:30:00.16   NTS-YF  37.16223  -116.05597       U10av    -265.18   1277     UG-S   WR       0    20               2   4.10   110 V 270 Ci              LLNL     1,2,5,7,8,af</t>
  </si>
  <si>
    <t xml:space="preserve">  797  Toggle          Dido Queen             1973  JUN   5   17:00:00.17   NTS-RM  37.18503  -116.21511       U12e.14  -391.36   2247     UG-T   WE       0    20   18 S       18   5.10                             LLNL     1,2,5,7,q</t>
  </si>
  <si>
    <t xml:space="preserve">  798  Toggle          Almendro               1973  JUN   6   13:00:00.08   NTS-PM  37.24510  -116.34600       U19v    -1066.52   2069     UG-S   WR     200  1000  250 S      250   6.10                             LANL     1,2,5,7,q</t>
  </si>
  <si>
    <t xml:space="preserve">  799  Toggle          Potrillo               1973  JUN  21   14:45:00.08   NTS-YF  37.09204  -116.02723       U7af     -567.02   1255     UG-S   WR      20   200   58 R? S    58   5.30   340 V                     LANL     1,2,5,8,q,af</t>
  </si>
  <si>
    <t xml:space="preserve">  800  Toggle          Portulaca              1973  JUN  28   19:15:12.40   NTS-YF  37.14842  -116.08586       U2bv     -466.34   1311     UG-S   WR      20   200   24 S       24   4.90   183 V                     LLNL     1,2,5,6,7,8,q</t>
  </si>
  <si>
    <t xml:space="preserve">  801  Toggle          Silene                 1973  JUN  28   19:45:00.16   NTS-YF  37.11491  -116.04092       U9ck     -198.12   1254     UG-S   WR       0    20           0.005   2.00                             LLNL     1,2,5,7</t>
  </si>
  <si>
    <t xml:space="preserve">  802  Arbor           Polygonum              1973  OCT   2   14:30:00.166  NTS-YF  37.15879  -116.07299       U2by     -213.36   1304     UG-S   WR       0    20                                                    LLNL     1,2,5</t>
  </si>
  <si>
    <t xml:space="preserve">  803  Arbor           Waller                 1973  OCT   2   15:15:00.164  NTS-YF  37.15391  -116.06771       U2bz      -310.9   1294     UG-S   WR       0    20               1   3.90       V 3 Ci                LLNL     1,2,5,7,8</t>
  </si>
  <si>
    <t xml:space="preserve">  804  Arbor           Husky Ace              1973  OCT  12   17:00:00.08   NTS-RM  37.20039  -116.20317       U12n.07  -415.66   2238     UG-T   WE       0    20    8 S        8   4.80                             LANL     1,2,5,7,q</t>
  </si>
  <si>
    <t xml:space="preserve">  805  Arbor           Bernal                 1973  NOV  28   15:30:00.08   NTS-YF  37.01099  -116.02448       U3jy     -285.29   1183     UG-S   WR       0    20               5   4.40   140 V 0.1 Ci              LANL     1,2,5,8,af</t>
  </si>
  <si>
    <t xml:space="preserve">  806  Arbor           Pajara                 1973  DEC  12   19:00:00.10   NTS-YF  36.99149  -116.02413       U3ji     -278.17   1175     UG-S   WR       0    20               5   4.40   150 V 5 Ci                LANL     1,2,5,8,af</t>
  </si>
  <si>
    <t xml:space="preserve">  807  Arbor           Seafoam                1973  DEC  13   15:17:00.17   NTS-YF  37.16140  -116.07305       U2ea     -198.12   1306     UG-S   WR       0    20                              V 5 Ci                LLNL     1,2,5,8</t>
  </si>
  <si>
    <t xml:space="preserve">  808  Arbor           Spar                   1973  DEC  19   18:30:00.04   NTS-YF  37.00577  -116.01889       U3jr     -148.43   1180     UG-S   SE       0    20                                                    LANL     1,2,5</t>
  </si>
  <si>
    <t xml:space="preserve">  809  Arbor           Elida                  1973  DEC  19   19:16:00.11   NTS-YF  37.00114  -116.03141       U3hy     -381.42   1178     UG-S   WR       0    20  0.3 S      0.3              V 0.8 Ci              LANL     1,2,5,8,q</t>
  </si>
  <si>
    <t xml:space="preserve">  810  Arbor           Pinodrops-Sloat     S  1974  JAN  10   15:38:00.17   NTS-YF  37.17400  -116.05200       U10as     -342.9   1283     UG-S   WR       0    20                                                    LLNL     1,2,5</t>
  </si>
  <si>
    <t xml:space="preserve">  811  Arbor           Pinedrops-Tawny     SS 1974  JAN  10   15:38:00.17   NTS-YF  37.17400  -116.05200       U10as              1283     UG-S   WR       0    20                                                    LLNL     1,2,5</t>
  </si>
  <si>
    <t xml:space="preserve">  812  Arbor           Pinedrops-Bayou     SS 1974  JAN  10   15:38:00.17   NTS-YF  37.17400  -116.05200       U10as       -343   1283     UG-S   WR       0    20                              V 6 Ci                LLNL     1,2,5,8</t>
  </si>
  <si>
    <t xml:space="preserve">  813  Arbor           Latir                  1974  FEB  27   17:00:00.09   NTS-YF  37.10426  -116.05284       U4d      -640.77   1243     UG-S   WR      20   200  180 S      150   5.80   230                       LANL     1,2,5,q,af</t>
  </si>
  <si>
    <t xml:space="preserve">  814  Arbor           Hulsea                 1974  MAR  14   17:00:00.166  NTS-YF  37.15513  -116.06409       U2bx     -195.07   1289     UG-S   WR       0    20                              V 67 Ci               LLNL     1,2,5,8</t>
  </si>
  <si>
    <t xml:space="preserve">  815  Arbor           Sapello                1974  APR  12   15:15:00.08   NTS-YF  37.01494  -116.04414       U3ge     -180.74   1189     UG-S   WR       0    20                                                    LANL     1,2,5</t>
  </si>
  <si>
    <t xml:space="preserve">  816  Arbor           Potrero                1974  APR  23   15:13:00.161  NTS-YF  37.15997  -116.07641       U2eb     -210.31   1310     UG-S   WR       0    20             0.5   3.60                             LLNL     1,2,5,7</t>
  </si>
  <si>
    <t xml:space="preserve">  817  Arbor           Plomo                  1974  MAY   1   14:02:00.21   NTS-YF  37.03110  -115.98560       U3ff     -149.35   1227     UG-S   WR       0    20                                                    LANL     1,2,5</t>
  </si>
  <si>
    <t xml:space="preserve">  818  Arbor           Jib                    1974  MAY   8   16:55:00.085  NTS-YF  37.00098  -116.00162       U3hb     -180.44   1177     UG-S   WR       0    20                                                    LANL     1,2,5</t>
  </si>
  <si>
    <t xml:space="preserve">  819  Arbor           Grove                  1974  MAY  22   14:15:00.169  NTS-YF  37.11481  -116.07470       U2ds     -313.94   1264     UG-S   WR       0    20             2.5   4.20    50 V 26 Ci               LLNL     1,2,5,8,af</t>
  </si>
  <si>
    <t xml:space="preserve">  820  Arbor           Jara                   1974  JUN   6   14:40:00.08   NTS-YF  37.00384  -116.02351       U3hp     -378.06   1180     UG-S   WR       0    20    4 S        4   4.40   150 V                     LANL     1,2,5,8,q,af</t>
  </si>
  <si>
    <t xml:space="preserve">  821  Arbor           Ming Blade             1974  JUN  19   16:00:00.084  NTS-RM  37.21031  -116.20726       U12n.08  -387.65   2212     UG-T   WE       0    20   20 S       20   5.00                             LANL     1,2,5,7,q</t>
  </si>
  <si>
    <t xml:space="preserve">  822  Bedrock         Escabosa               1974  JUL  10   16:00:00.092  NTS-YF  37.07503  -116.03182       U7ac     -638.52   1223     UG-S   WR      20   200  160 S      150   5.70   350 V                     LANL     1,2,5,8,q,af</t>
  </si>
  <si>
    <t xml:space="preserve">  823  Bedrock         Crestlake-Tansan    S  1974  JUL  18   14:00:01.20   NTS-YF  37.11900  -116.08600       U2dw        -272   1274     UG-S   WR       0    20               2   4.10    60 V 19 Ci               LLNL     1,2,5,8,af</t>
  </si>
  <si>
    <t xml:space="preserve">  824  Bedrock         Crestlake-Briar     SS 1974  JUL  18   14:00:01.20   NTS-YF  37.11900  -116.08600       U2dw     -373.68   1274     UG-S   WR       0    20                              V                     LLNL     1,2,5,8</t>
  </si>
  <si>
    <t xml:space="preserve">  825  Bedrock         Puye                   1974  AUG  14   14:00:00.11   NTS-YF  37.02341  -116.03636       U3jl     -430.08   1188     UG-S   WR       0    20    5 S        5   4.60       V                     LANL     1,2,5,8,q</t>
  </si>
  <si>
    <t xml:space="preserve">  826  Bedrock         Portmanteau            1974  AUG  30   15:00:00.163  NTS-YF  37.15248  -116.08333       U2ax     -655.32   1313     UG-S   WR      20   200  210 S      160   5.80   270                       LLNL     1,2,5,q,af</t>
  </si>
  <si>
    <t xml:space="preserve">  827  Bedrock         Pratt                  1974  SEP  25   14:00:00.08   NTS-YF  37.01212  -116.03029       U3hq     -313.96   1183     UG-S   WR       0    20               5   4.40   180                       LANL     1,2,5,af</t>
  </si>
  <si>
    <t xml:space="preserve">  828  Bedrock         Trumbull               1974  SEP  26   14:30:00.164  NTS-YF  37.09321  -116.09476       U4aa     -262.74   1269     UG-S   WR       0    20             0.2   3.30                             LLNL     1,2,5,7</t>
  </si>
  <si>
    <t xml:space="preserve">  829  Bedrock         Stanyan                1974  SEP  26   15:05:00.17   NTS-YF  37.13263  -116.06839       U2aw     -573.02   1275     UG-S   WR      20   200  120 S      100   5.60                             LLNL     1,2,5,q</t>
  </si>
  <si>
    <t xml:space="preserve">  830  Bedrock         Estaca                 1974  OCT  17   17:13:00.118  NTS-YF  37.03973  -116.04819  ??   U3ja     -321.05   1180     UG-S   WR       0    20                                                    LANL     1,2,5</t>
  </si>
  <si>
    <t xml:space="preserve">  831  Bedrock         Hybla Fair             1974  OCT  28   15:00:00.168  NTS-RM  37.20113  -116.20394       U12n.09  -404.47   2227     UG-T   WE       0    20                              V 500 Ci              LLNL     1,2,5,8</t>
  </si>
  <si>
    <t xml:space="preserve">  832  Bedrock         Temescal               1974  NOV   2   15:30:00.164  NTS-YF  37.09319  -116.09167       U4ab     -262.74   1263     UG-S   WR       0    20                              V 2 Ci                LLNL     1,2,5,8</t>
  </si>
  <si>
    <t xml:space="preserve">  833  Bedrock         Puddle                 1974  NOV  26   15:00:00.90   NTS-YF  37.00103  -116.01121       U3kg     -183.97   1169     UG-S   SE       0    20                                                    LANL     1,2,5</t>
  </si>
  <si>
    <t xml:space="preserve">  834  Bedrock         Keel                   1974  DEC  16   17:30:00.088  NTS-YF  37.01130  -116.01763       U3hu     -304.72   1182     UG-S   WR       0    20    4 S        4   4.30   170                       LANL     1,2,5,7,q,af</t>
  </si>
  <si>
    <t xml:space="preserve">  835  Bedrock         Portola             S  1975  FEB   6   15:30:00.165  NTS-YF  37.17841  -116.05156       U10bb    -198.12   1285     UG-S   WR       0    20            0.35   3.50       V 10 Ci               LLNL     1,2,5,7,8</t>
  </si>
  <si>
    <t xml:space="preserve">  836  Bedrock         Portola-Larkin      SS 1975  FEB   6   15:30:00.16   NTS-YF  37.17841  -116.05156       U10bb       -274   1285     UG-S   WR       0    20                              V                     LLNL     1,2,5,8</t>
  </si>
  <si>
    <t xml:space="preserve">  837  Bedrock         Teleme                 1975  FEB   6   16:13:00.17   NTS-YF  37.11412  -116.02104       U9cl      -304.8   1300     UG-S   WR       0    20               6   4.50   150                       LLNL     1,2,5,7,af</t>
  </si>
  <si>
    <t xml:space="preserve">  838  Bedrock         Bilge                  1975  FEB  19   20:10:00.224  NTS-YF  37.00220  -116.02456  T?   U3kc     -318.35   1179     UG-S   WR       0    20                              V                     LANL     1,2,5,8</t>
  </si>
  <si>
    <t xml:space="preserve">  839  Bedrock         Topgallant             1975  FEB  28   16:15:00.09   NTS-YF  37.10620  -116.05625  T?   U4e      -713.37   1245     UG-S   WR      20   200  160 S      160   5.70   320                       LANL     1,2,5,q,af</t>
  </si>
  <si>
    <t xml:space="preserve">  840  Bedrock         Cabrillo               1975  MAR   7   16:00:00.169  NTS-YF  37.13401  -116.08424  T?   U2dr     -600.46   1288     UG-S   WR      20   200   89 S       89   5.50   170 V 11 Ci               LLNL     1,2,5,8,q,af</t>
  </si>
  <si>
    <t xml:space="preserve">  841  Bedrock         Dining Car             1975  APR   5   19:45:00.187  NTS-RM  37.18792  -116.21388       U12e.18  -383.01   2238     UG-T   WE       0    20   20 S       20   4.90                             LLNL     1,2,5,7,q</t>
  </si>
  <si>
    <t xml:space="preserve">  842  Bedrock         Edam                   1975  APR  24   14:10:00.17   NTS-YF  37.11567  -116.08739       U2dy     -411.48   1272     UG-S   WR      20   200    9 S       20   4.60   170                       LLNL     1,2,5,7,q,af</t>
  </si>
  <si>
    <t xml:space="preserve">  843  Bedrock         Obar                   1975  APR  30   15:00:00.90   NTS-YF  37.10886  -116.02880       U7ag      -568.8   1279     UG-S   WR      20   200   38 S       38   5.20                             LANL     1,2,5,q</t>
  </si>
  <si>
    <t xml:space="preserve">  844  Bedrock         Tybo                   1975  MAY  14   14:00:00.16   NTS-PM  37.22078  -116.47416       U20y     -765.05   1880     UG-S   WR     200  1000  380 S      380   6.00                             LLNL     1,2,5,7,q</t>
  </si>
  <si>
    <t xml:space="preserve">  845  Bedrock         Stilton                1975  JUN   3   14:20:00.17   NTS-PM  37.34010  -116.52290       U20p     -731.52   1667     UG-S   WR      20   200  275 S      200   5.90                             LLNL     1,2,5,7,q</t>
  </si>
  <si>
    <t xml:space="preserve">  846  Bedrock         Mizzen                 1975  JUN   3   14:40:00.106  NTS-YF  37.09483  -116.03611       U7ah     -637.18   1247     UG-S   WR      20   200  160 S      140   5.70   260                       LANL     1,2,5,q,af</t>
  </si>
  <si>
    <t xml:space="preserve">  847  Bedrock         Alviso                 1975  JUN  11   13:00:00.167  NTS-YF  37.11178  -116.07370       U2du        -183   1261     UG-S   SE       0    20                                                    LLNL     1,2,5</t>
  </si>
  <si>
    <t xml:space="preserve">  848  Bedrock         Futtock                1975  JUN  18   11:49:00.092  NTS-YF  37.06564  -116.02196       U3eh     -186.56   1221     UG-S   SE       0    20                                                    LANL     1,2,5</t>
  </si>
  <si>
    <t xml:space="preserve">  849  Bedrock         Mast                   1975  JUN  19   13:00:00.09   NTS-PM  37.35035  -116.32022       U19u      -910.7   2068     UG-S   WR     200  1000  520 S      520   6.10                             LANL     1,2,5,7,q</t>
  </si>
  <si>
    <t xml:space="preserve">  850  Bedrock         Camembert              1975  JUN  26   12:30:00.161  NTS-PM  37.27893  -116.36858       U19q    -1310.64   2033     UG-S   WR     200  1000  750 S      750   6.20                             LLNL     1,2,5,7,q</t>
  </si>
  <si>
    <t xml:space="preserve">  851  Anvil           Marsh                  1975  SEP   6   17:00:00.113  NTS-YF  37.02365  -116.02831       U3kb     -427.21   1187     UG-S   WR       0    20    7 S        7   4.60   210                       LANL     1,2,5,q,af</t>
  </si>
  <si>
    <t xml:space="preserve">  852  Anvil           Husky Pup              1975  OCT  24   17:11:26.093  NTS-RM  37.22164  -116.17969       U12t.03  -327.96   2036     UG-T   WE       0    20   15 S       15   4.70                             LLNL     1,2,5,7,q</t>
  </si>
  <si>
    <t xml:space="preserve">  853  Anvil           Kasseri                1975  OCT  28   14:30:00.16   NTS-PM  37.29005  -116.41155       U20z    -1264.92   1957     UG-S   WR     200  1000 1200 S     1000   6.40       V                     LLNL     1,2,5,7,8,q</t>
  </si>
  <si>
    <t xml:space="preserve">  854  Anvil           Deck                   1975  NOV  18   15:30:00.113  NTS-YF  37.02031  -116.02063       U3kd     -326.14   1185     UG-S   WR       0    20               5   4.40   170                       LANL     1,2,5,af</t>
  </si>
  <si>
    <t xml:space="preserve">  855  Anvil           Inlet                  1975  NOV  20   15:00:00.093  NTS-PM  37.22496  -116.36756       U19f     -818.33   2025     UG-S   WR     200  1000  500 S      500   6.00                             LANL     1,2,5,7,q</t>
  </si>
  <si>
    <t xml:space="preserve">  856  Anvil           Leyden                 1975  NOV  26   15:30:00.163  NTS-YF  37.11726  -116.01888       U9cm     -326.11   1303     UG-S   WR       0    20    5 S        5   5.00                             LLNL     1,2,5,7,q</t>
  </si>
  <si>
    <t xml:space="preserve">  857  Anvil           Chiberta               1975  DEC  20   20:00:00.164  NTS-YF  37.12765  -116.06157       U2ek        -716   1264     UG-S   WR      20   200  160 S      160   5.70   350                       LLNL     1,2,5,q,af</t>
  </si>
  <si>
    <t xml:space="preserve">  858  Anvil           Muenster               1976  JAN   3   19:15:00.162  NTS-PM  37.29655  -116.33319       U19e     -1452.4   2082     UG-S   WR     200  1000  800 S      800   6.20                             LLNL     1,2,5,7,q</t>
  </si>
  <si>
    <t xml:space="preserve">  859  Anvil           Keelson                1976  FEB   4   14:20:00.112  NTS-YF  37.06926  -116.03016       U7ai     -639.62   1218     UG-S   WR      20   200  180 S      150   5.80   380                       LANL     1,2,5,q,af</t>
  </si>
  <si>
    <t xml:space="preserve">  860  Anvil           Esrom                  1976  FEB   4   14:40:00.163  NTS-YF  37.10659  -116.03742       U7ak      -654.6   1258     UG-S   WR      20   200  160 S      160   5.70   240 V 88 Ci               LLNL     1,2,5,8,q,af</t>
  </si>
  <si>
    <t xml:space="preserve">  861  Anvil           Fontina                1976  FEB  12   14:45:00.163  NTS-PM  37.27141  -116.48844       U20f       -1219   1837     UG-S   WR     200  1000  900 S      900   6.30                             LLNL     1,2,5,7,q</t>
  </si>
  <si>
    <t xml:space="preserve">  862  Anvil           Cheshire               1976  FEB  14   11:30:00.162  NTS-PM  37.24264  -116.42021       U20n       -1167   1947     UG-S   WR     200   500  350 S      350   6.00                             LLNL     1,2,5,7,q</t>
  </si>
  <si>
    <t xml:space="preserve">  863  Anvil           Shallows               1976  FEB  26   14:50:00.091  NTS-YF  37.02852  -116.01577       U3jf     -244.85   1188     UG-S   WR       0    20             2.5   4.20   150 V                     LANL     1,2,5,8,af</t>
  </si>
  <si>
    <t xml:space="preserve">  864  Anvil           Estuary                1976  MAR   9   14:00:00.094  NTS-PM  37.30996  -116.36422       U19g     -856.79   2025     UG-S   WR     200   500  350 S      350   6.00                             LANL     1,2,5,7,q</t>
  </si>
  <si>
    <t xml:space="preserve">  865  Anvil           Colby                  1976  MAR  14   12:30:00.163  NTS-PM  37.30599  -116.47148       U20aa    -1273.4   1904     UG-S   WR     500  1000  800 S      800   6.30       V 44 Ci               LLNL     1,2,5,7,8,q</t>
  </si>
  <si>
    <t xml:space="preserve">  866  Anvil           Pool                   1976  MAR  17   14:15:00.09   NTS-PM  37.25589  -116.32858       U19p     -881.18   2076     UG-S   WR     200   500  500 S      500   6.10                             LANL     1,2,5,7,q</t>
  </si>
  <si>
    <t xml:space="preserve">  867  Anvil           Strait                 1976  MAR  17   14:45:00.091  NTS-YF  37.10728  -116.05248       U4a      -782.42   1243     UG-S   WR     200   500  210 S      210   5.80   260                       LANL     1,2,5,q,af</t>
  </si>
  <si>
    <t xml:space="preserve">  868  Anvil           Mighty Epic            1976  MAY  12   19:50:00.17   NTS-RM  37.20910  -116.21250       U12n.10  -396.24   2224     UG-T   WE       0    20              20   4.90                             LLNL     1,2,5</t>
  </si>
  <si>
    <t xml:space="preserve">  869  Anvil           Rivoli                 1976  MAY  20   17:30:00.162  NTS-YF  37.13720  -116.06658       U2eg     -199.64   1279     UG-S   WR       0    20             0.6   3.70       V                     LLNL     1,2,5,7,8</t>
  </si>
  <si>
    <t xml:space="preserve">  870  Anvil           Billet                 1976  JUL  27   20:30:00.079  NTS-YF  37.07537  -116.04382       U7an     -636.57   1222     UG-S   WR      20   150   58 S       58   5.30       V                     LANL     1,2,5,8,q</t>
  </si>
  <si>
    <t xml:space="preserve">  871  Fulcrum         Gouda                  1976  OCT   6   14:30:00.164  NTS-YF  37.13456  -116.06228       U2ef      -200.1   1272     UG-S   WR       0    20             0.6   3.70                             LLNL     1,2,5,7</t>
  </si>
  <si>
    <t xml:space="preserve">  872  Fulcrum         Sprit                  1976  NOV  10   14:58:00.077  NTS-YF  37.03595  -116.01742       U3hc     -183.18   1192     UG-S   WR       0    20                                                    LANL     1,2,5</t>
  </si>
  <si>
    <t xml:space="preserve">  873  Fulcrum         Chevre                 1976  NOV  23   15:15:00.163  NTS-YF  37.17171  -116.05267  ?    U10ay     -317.3   1278     UG-S   WR       0    20               2           70                       LLNL     1,2,5,af</t>
  </si>
  <si>
    <t xml:space="preserve">  874  Fulcrum         Redmud                 1976  DEC   8   14:49:30.083  NTS-YF  37.07926  -116.00162       U7ab     -426.72   1269     UG-S   WR       0    20              20   4.90                             LANL     1,2,5</t>
  </si>
  <si>
    <t xml:space="preserve">  875  Fulcrum         Asiago                 1976  DEC  21   15:09:00.166  NTS-YF  37.12391  -116.06746       U2ar      -330.8   1265     UG-S   WR       0    20              11          170                       LLNL     1,2,5,af</t>
  </si>
  <si>
    <t xml:space="preserve">  876  Fulcrum         Sutter                 1976  DEC  21   15:58:00.162  NTS-YF  37.15190  -116.06343       U2bw      -200.3   1287     UG-S   WR       0    20                                                    LLNL     1,2,5</t>
  </si>
  <si>
    <t xml:space="preserve">  877  Fulcrum         Rudder                 1976  DEC  28   18:00:00.076  NTS-YF  37.10049  -116.03646       U7aj(s)  -638.56   1255     UG-S   WR      20   150   89 S       89   5.50   350                       LANL     1,2,5,q,af</t>
  </si>
  <si>
    <t xml:space="preserve">  878  Fulcrum         Cove                S  1977  FEB  16   17:53:00.16   NTS-YF  37.00700  -116.03200       U3ki               1181     UG-S   WR       0    20               3           80                       LANL     1,2,5,af</t>
  </si>
  <si>
    <t xml:space="preserve">  879  Fulcrum         Oarlock             SS 1977  FEB  16   17:53:00.073  NTS-YF  37.01349  -116.02857       U3km      -317.6   1183     UG-S   WR       0    20               8   4.60   160                       LANL     1,2,5,af</t>
  </si>
  <si>
    <t xml:space="preserve">  880  Fulcrum         Dofino              S  1977  MAR   8   14:24:00.164  NTS-YF  37.17619  -116.05295       U10ba    -182.88   1283     UG-S   WR       0    20             0.8   3.80       V 25 Ci               LLNL     1,2,5,7,8</t>
  </si>
  <si>
    <t xml:space="preserve">  881  Fulcrum         Dofino-Lawton       SS 1977  MAR   8   14:24:00.16   NTS-YF  37.17619  -116.05295       U10ba       -282   1283     UG-S   WR       0    20                              V                     LLNL     1,2,5,8</t>
  </si>
  <si>
    <t xml:space="preserve">  882  Fulcrum         Marsilly               1977  APR   5   15:00:00.167  NTS-YF  37.12023  -116.06228       U2ei     -689.73   1259     UG-S   WR      20   150  140 S      140   5.60   320 V 15 Ci               LLNL     1,2,5,8,q,af</t>
  </si>
  <si>
    <t xml:space="preserve">  883  Fulcrum         Bulkhead               1977  APR  27   15:00:00.084  NTS-YF  37.09479  -116.02788       U7am     -594.36   1259     UG-S   WR      20   150   67 S       67   5.40                             LANL     1,2,5,q</t>
  </si>
  <si>
    <t xml:space="preserve">  884  Fulcrum         Crewline               1977  MAY  25   17:00:00.076  NTS-YF  37.09433  -116.04486       U7ap     -564.18   1237     UG-S   WR      20   150   51 S       51   5.30                             LANL     1,2,5,q</t>
  </si>
  <si>
    <t xml:space="preserve">  885  Fulcrum         Forefoot               1977  JUN   2   17:15:00.098  NTS-YF  37.05494  -116.02496       U3kf     -193.55   1207     UG-S   WR       0    20                                                    LANL     1,2,5</t>
  </si>
  <si>
    <t xml:space="preserve">  886  Fulcrum         Carnelian              1977  JUL  28   14:07:00.162  NTS-YF  37.09758  -116.10397  ?    U4af        -208   1265     UG-S   WR       0    20             0.6   3.70       V 7 Ci                LLNL     1,2,5,7,8</t>
  </si>
  <si>
    <t xml:space="preserve">  887  Fulcrum         Strake                 1977  AUG   4   16:40:00.074  NTS-YF  37.08657  -116.00687       U7ae     -517.55   1273     UG-S   WR      20   150   44 S       44   5.10                             LANL     1,2,5,q</t>
  </si>
  <si>
    <t xml:space="preserve">  888  Fulcrum         Gruyere             S  1977  AUG  16   14:41:00.165  NTS-YF  37.14516  -116.04909       U9cg     -206.96   1263     UG-S   WR       0    20      SL?                                           LLNL     1,2,5,7</t>
  </si>
  <si>
    <t xml:space="preserve">  889  Fulcrum         Gruyere-Gradino     SS 1977  AUG  16   14:41:00.16   NTS-YF  37.14516  -116.04909       U9cg        -320   1263     UG-S   WR       0    20             0.6   3.70       V 0.8 Ci              LLNL     1,2,5,8</t>
  </si>
  <si>
    <t xml:space="preserve">  890  Fulcrum         Flotost                1977  AUG  16   15:49:00.168  NTS-YF  37.14672  -116.06311       U2ao     -274.93   1284     UG-S   WR       0    20             1.5   4.00       V 3 Ci                LLNL     1,2,5,7,8</t>
  </si>
  <si>
    <t xml:space="preserve">  891  Fulcrum         Scupper                1977  AUG  19   17:32:00.098  NTS-YF  37.01762  -116.03161       U3hj     -449.58   1185     UG-S   WR       0    20  0.2 S      0.2   3.30                             LANL     1,2,5,7,q</t>
  </si>
  <si>
    <t xml:space="preserve">  892  Fulcrum         Scantling              1977  AUG  19   17:55:00.10   NTS-YF  37.11003  -116.05451       U4h      -701.04   1246     UG-S   WR      20   150  120 S      120   5.60   260                       LANL     1,2,5,q,af</t>
  </si>
  <si>
    <t xml:space="preserve">  893  Fulcrum         Ebbtide                1977  SEP  15   14:36:30.077  NTS-YF  37.03279  -116.04314       U3kt     -379.48   1194     UG-S   WR       0    20               6   4.50   150                       LANL     1,2,5,af</t>
  </si>
  <si>
    <t xml:space="preserve">  894  Fulcrum         Coulommiers            1977  SEP  27   14:00:00.161  NTS-YF  37.15117  -116.06756       U2ei     -530.35   1292     UG-S   WR      20   150   12 S       20   4.80   230 V 0.9 Ci              LLNL     1,2,5,8,q,af</t>
  </si>
  <si>
    <t xml:space="preserve">  895  Cresset         Bobstay                1977  OCT  26   14:15:00.08   NTS-YF  37.00760  -116.01670       U3jb      -381.3   1180     UG-S   WR       0    20    5 S        5   4.40   170 V                     LANL     1,2,5,8,q,af</t>
  </si>
  <si>
    <t xml:space="preserve">  896  Cresset         Hybla Gold             1977  NOV   1   18:06:00.07   NTS-RM  37.18780  -116.21300       U12e.20  -384.99   2239     UG-T   WE       0    20              10   4.70       V                     LANL     1,2,5,8</t>
  </si>
  <si>
    <t xml:space="preserve">  897  Cresset         Sandreef               1977  NOV   9   22:00:00.075  NTS-YF  37.07211  -116.05001       U7aq     -700.74   1221     UG-S   WR      20   150  210 S      150   5.80   280                       LANL     1,2,5,q,af</t>
  </si>
  <si>
    <t xml:space="preserve">  898  Cresset         Seamount               1977  NOV  17   19:30:00.077  NTS-YF  37.02061  -116.02508       U3kp     -370.09   1186     UG-S   WR       0    20              10   4.70   200                       LANL     1,2,5,af</t>
  </si>
  <si>
    <t xml:space="preserve">  899  Cresset         Rib                    1977  DEC  14   15:00:00.17   NTS-YF  37.01755  -116.01791       U3jv     -212.84   1184     UG-S   WR       0    20             0.8   3.80   100                       LANL     1,2,5,7,af</t>
  </si>
  <si>
    <t xml:space="preserve">  900  Cresset         Farallones             1977  DEC  14   15:30:00.07   NTS-YF  37.13587  -116.08603  T?   U3fa        -668   1290     UG-S   WR      20   150  180 S      150   5.70   300 V 1 Ci                LLNL     1,2,5,8,q,af</t>
  </si>
  <si>
    <t xml:space="preserve">  901  Cresset         Campos                 1978  FEB  13   21:53:00.162  NTS-YF  37.12612  -116.03174       U9cp      -319.6   1269     UG-S   WR       0    20             0.8   3.80       V 1.3 kCi             LLNL     1,2,5,8</t>
  </si>
  <si>
    <t xml:space="preserve">  902  Cresset         Reblochon              1978  FEB  23   17:00:00.164  NTS-YF  37.12368  -116.06383       U2en      -658.4   1261     UG-S   WR      20   150  120 S      120   5.60       V 36 Ci               LLNL     1,2,5,8,q</t>
  </si>
  <si>
    <t xml:space="preserve">  903  Cresset         Karab                  1978  MAR  16   15:00:00.07   NTS-YF  37.08517  -116.08162       U4ah        -331   1247     UG-S   WR       0    20             1.5   4.00       V                     LLNL     1,2,5,8</t>
  </si>
  <si>
    <t xml:space="preserve">  904  Cresset         Topmast                1978  MAR  23   16:30:00.114  NTS-YF  37.09886  -116.01962       U7ay     -457.81   1282     UG-S   WR       0    20                                                    LANL     1,2,5</t>
  </si>
  <si>
    <t xml:space="preserve">  905  Cresset         Iceberg                1978  MAR  23   16:30:00.20   NTS-YF  37.10180  -116.05110       U4g      -640.29   1239     UG-S   WR      20   150  120 S      120   5.60   230                       LANL     1,2,5,q,af</t>
  </si>
  <si>
    <t xml:space="preserve">  906  Cresset         Backbeach              1978  APR  11   17:45:00.073  NTS-PM  37.23349  -116.36847       U19x     -671.78   2040     UG-S   WR      20   150             100   5.50                             LANL     1,2,5</t>
  </si>
  <si>
    <t xml:space="preserve">  907  Cresset         Asco                   1978  APR  25   14:35:00.162  NTS-YF  37.15457  -116.03476       U10bc       -183   1285     UG-S   SE       0    20                                                    LLNL     1,2,5</t>
  </si>
  <si>
    <t xml:space="preserve">  908  Cresset         Transom                1978  MAY  10   15:00:00.07   NTS-YF  37.08778  -116.05263       U4f         -640   1231     UG-S   WR       0                     0                                    LANL     1,2,5,af</t>
  </si>
  <si>
    <t xml:space="preserve">  909  Cresset         Jackpots               1978  JUN   1   17:00:00.075  NTS-YF  37.02065  -116.03193       U3kj     -304.22   1186     UG-S   WR       0    20             0.6   3.70                             LANL     1,2,5,7</t>
  </si>
  <si>
    <t xml:space="preserve">  910  Cresset         Satz                   1978  JUL   7   14:00:00.167  NTS-YF  37.11179  -116.07713       U2dq        -315   1263     UG-S   WR       0    20             1.5   4.00    80 V                     LLNL     1,2,5,8,af</t>
  </si>
  <si>
    <t xml:space="preserve">  911  Cresset         Lowball                1978  JUL  12   17:00:00.08   NTS-YF  37.07870  -116.04380       U7av     -564.88   1225     UG-S   WR      20   150  120 S       99   5.60   200                       LANL     1,2,5,q,af</t>
  </si>
  <si>
    <t xml:space="preserve">  912  Cresset         Panir                  1978  AUG  31   14:00:00.164  NTS-PM  37.27593  -116.35734       U19ys       -681   2013     UG-S   WR      20   150             140   5.60                             LLNL     1,2,5</t>
  </si>
  <si>
    <t xml:space="preserve">  913  Cresset         Diablo Hawk            1978  SEP  13   15:15:00.16   NTS-RM  37.20880  -116.21080       U12n.10a    -388   2212     UG-T   WE       0    20               8   4.60                             LLNL     1,2,5</t>
  </si>
  <si>
    <t xml:space="preserve">  914  Cresset         Cremino             S  1978  SEP  27   16:30:00.165  NTS-YF  37.17101  -116.08716       U8e         -210   1341     UG-S   WR       0    20            0.25   3.40                             LLNL     1,2,5,7</t>
  </si>
  <si>
    <t xml:space="preserve">  915  Cresset         Cremino-Caerphilly  SS 1978  SEP  27   16:30:00.17   NTS-YF  37.17101  -116.08716       U8e                1341     UG-S   WR       0    20                                                    LLNL     1,2,5</t>
  </si>
  <si>
    <t xml:space="preserve">  916  Cresset         Draughts               1978  SEP  27   17:00:00.071  NTS-YF  37.07387  -116.01983       U7al     -441.59   1234     UG-S   WR      20   150   25 S       25   5.00   240                       LANL     1,2,5,q,af</t>
  </si>
  <si>
    <t xml:space="preserve">  917  Cresset         Rummy                  1978  SEP  27   17:20:00.076  NTS-YF  37.07980  -116.05132       U7au     -639.78   1226     UG-S   WR      20   150  210 S      150   5.80   320                       LANL     1,2,5,q,af</t>
  </si>
  <si>
    <t xml:space="preserve">  918  Quicksilver     Emmenthal              1978  NOV   2   15:25:00.169  NTS-PM  37.28794  -116.29749       U19t      -576.1   2104     UG-S   WR       0    20             2.5   4.20                             LLNL     1,2,5</t>
  </si>
  <si>
    <t xml:space="preserve">  919  Quicksilver     Concentration          1978  DEC   1   17:07:30.073  NTS-YF  37.02967  -116.02413       U3kn     -247.59   1189     UG-S   WR       0    20             0.6   3.70    80                       LANL     1,2,5,7,af</t>
  </si>
  <si>
    <t xml:space="preserve">  920  Quicksilver     Farm                   1978  DEC  16   15:30:00.158  NTS-PM  37.27339  -116.41028       U20ab       -689   1979     UG-S   WR      20   150             140   5.60       V                     LLNL     1,2,5,8</t>
  </si>
  <si>
    <t xml:space="preserve">  921  Quicksilver     Baccarat               1979  JAN  24   18:00:00.10   NTS-YF  37.10540  -116.01170       U7ax     -326.44   1311     UG-S   WR       0    20               6   4.50                             LANL     1,2,5</t>
  </si>
  <si>
    <t xml:space="preserve">  922  Quicksilver     Quinella               1979  FEB   8   20:00:00.089  NTS-YF  37.10248  -116.05484       U4l       -579.1   1241     UG-S   WR      20   150   89 S       89   5.50   240                       LANL     1,2,5,q,af</t>
  </si>
  <si>
    <t xml:space="preserve">  923  Quicksilver     Kloster                1979  FEB  15   18:05:00.165  NTS-YF  37.15201  -116.07184       U2eo      -536.4   1297     UG-S   WR      20   150   16 S       20   4.90    90 V                     LLNL     1,2,5,8,q,af</t>
  </si>
  <si>
    <t xml:space="preserve">  924  Quicksilver     Memory                 1979  MAR  14   18:30:00.095  NTS-YF  37.02783  -116.03975       U3kg     -364.85   1190     UG-S   WR       0    20               5   4.40                             LANL     1,2,5</t>
  </si>
  <si>
    <t xml:space="preserve">  925  Quicksilver     Freezeout              1979  MAY  11   16:00:00.102  NTS-YF  36.99818  -116.01774       U3kw      -335.3   1177     UG-S   WR       0    20               5   4.40   150                       LANL     1,2,5,7,af</t>
  </si>
  <si>
    <t xml:space="preserve">  926  Quicksilver     Pepato                 1979  JUN  11   14:00:00.17   NTS-PM  37.28969  -116.45525       U20ad       -681   1913     UG-S   WR      20   150             100   5.50       V                     LLNL     1,2,5,8</t>
  </si>
  <si>
    <t xml:space="preserve">  927  Quicksilver     Chess                  1979  JUN  20   15:00:13.542  NTS-YF  37.10763  -116.01509       U7at      -335.3   1309     UG-S   WR       0    20             1.5   4.00                             LANL     1,2,5</t>
  </si>
  <si>
    <t xml:space="preserve">  928  Quicksilver     Fajy                   1979  JUN  28   14:44:00.167  NTS-YF  37.14330  -116.08752       U2fc        -536   1303     UG-S   WR      20   150   22 S       22   5.00   250 V                     LLNL     1,2,5,8,q,af</t>
  </si>
  <si>
    <t xml:space="preserve">  929  Quicksilver     Burzet                 1979  AUG   3   15:07:30.164  NTS-YF  37.08395  -116.06989       U4ai        -450   1235     UG-S   WR      20   150    7 S       20   4.60   170 V                     LLNL     1,2,5,8,q,af</t>
  </si>
  <si>
    <t xml:space="preserve">  930  Quicksilver     Offshore               1979  AUG   8   15:00:00.112  NTS-YF  37.01475  -116.00801       U3ks     -396.54   1182     UG-S   WR      20   150   14 S       20   4.90   210                       LANL     1,2,5,q,af</t>
  </si>
  <si>
    <t xml:space="preserve">  931  Quicksilver     Hearts                 1979  SEP   6   15:00:00.089  NTS-YF  37.08811  -116.05278       U4n      -640.02   1232     UG-S   WR     140        210 S      140   5.80   300                       LANL     1,2,5,q,af</t>
  </si>
  <si>
    <t xml:space="preserve">  932  Quicksilver     Pera                   1979  SEP   8   17:02:00.09   NTS-YF  37.15500  -116.03900  ?    U10bd       -200   1280     UG-S   WR       0    20               5          120                       LLNL     1,2,5,af</t>
  </si>
  <si>
    <t xml:space="preserve">  933  Quicksilver     Sheepshead             1979  SEP  26   15:00:00.091  NTS-PM  37.22906  -116.36405       U19aa       -640   2033     UG-S   WR      20   150             140   5.60                             LANL     1,2,5</t>
  </si>
  <si>
    <t xml:space="preserve">  934  Tinderbox       Backgammon             1979  NOV  29   15:00:00.096  NTS-YF  36.99396  -116.02411       U3jh     -228.72   1175     UG-S   WR       0    20             0.8   3.80   150                       LANL     1,2,5,af</t>
  </si>
  <si>
    <t xml:space="preserve">  935  Tinderbox       Azul                   1979  DEC  14   18:00:00.09   NTS-YF  37.13737  -116.06307       U2em        -205   1275     UG-S   WR       0    20                                                    LLNL     1,2,5</t>
  </si>
  <si>
    <t xml:space="preserve">  936  Tinderbox       Tarko                  1980  FEB  28   15:00:00.093  NTS-YF  37.12655  -116.08851       U2fd        -369   1280     UG-S   WR       0    20               5   4.40   100 V 50 Ci               LLNL     1,2,5,8,af</t>
  </si>
  <si>
    <t xml:space="preserve">  937  Tinderbox       Norbo                  1980  MAR   8   15:35:00.09   NTS-YF  37.17994  -116.08311       U8c         -271   1349     UG-S   WR       0    20               1   3.90       V                     LLNL     1,2,5,8</t>
  </si>
  <si>
    <t xml:space="preserve">  938  Tinderbox       Liptauer               1980  APR   3   14:00:00.089  NTS-YF  37.14988  -116.08226       U2eh        -417   1304     UG-S   WR      20   150              20   4.80   170                       LLNL     1,2,5,af</t>
  </si>
  <si>
    <t xml:space="preserve">  939  Tinderbox       Pyramid                1980  APR  16   20:00:00.089  NTS-YF  37.10112  -116.03053       U7be      -579.1   1266     UG-S   WR      20   150   89 S       89   5.30   150                       LANL     1,2,5,q,af</t>
  </si>
  <si>
    <t xml:space="preserve">  940  Tinderbox       Canfield               1980  MAY   2   18:46:30.092  NTS-YF  37.05601  -116.01895       U3kx      -350.5   1211     UG-S   WR       0    20               6   4.50   200                       LANL     1,2,5,af</t>
  </si>
  <si>
    <t xml:space="preserve">  941  Tinderbox       Flora                  1980  MAY  22   13:00:00.089  NTS-YF  37.00306  -116.03139       U3lg      -335.6   1179     UG-S   WR       0    20                              V 1 kCi               LANL     1,2,5,8</t>
  </si>
  <si>
    <t xml:space="preserve">  942  Tinderbox       Kash                   1980  JUN  12   17:15:00.09   NTS-PM  37.28166  -116.45385       U20af       -645   1911     UG-S   WR      20   150             140   5.60       V                     LLNL     1,2,5,8</t>
  </si>
  <si>
    <t xml:space="preserve">  943  Tinderbox       Huron King             1980  JUN  24   15:10:00.07   NTS-YF  37.02330  -116.03410       U3ky     -320.04   1187     UG-S   WE       0    20               6   4.50   140                       LANL     1,2,5,af</t>
  </si>
  <si>
    <t xml:space="preserve">  944  Tinderbox       Tafi                   1980  JUL  25   19:05:00.082  NTS-PM  37.25633  -116.47740       U20ae       -680   1859     UG-S   WR      20   150             140   5.60       V                     LLNL     1,2,5,8</t>
  </si>
  <si>
    <t xml:space="preserve">  945  Tinderbox       Verdello               1980  JUL  31   18:19:00.092  NTS-YF  37.01304  -116.02275       U3ku     -365.76   1183     UG-S   WR       0    20             3.5   4.30   150 V 45 Ci               LANL     1,2,5,8,af</t>
  </si>
  <si>
    <t xml:space="preserve">  946  Tinderbox       Bonarda                1980  SEP  25   14:45:00.094  NTS-YF  37.05616  -116.04809       U3gv        -381   1209     UG-S   WR      20   150              20   4.60    90                       LANL     1,2,5,af</t>
  </si>
  <si>
    <t xml:space="preserve">  947  Tinderbox       Riola                  1980  SEP  25   15:26:30.084  NTS-YF  37.11586  -116.06457       U2eq        -424   1254     UG-S   WR    1.07        0.5 S     1.07              V 2.2 kCi             LLNL     1,2,5,8,q</t>
  </si>
  <si>
    <t xml:space="preserve">  948  Guardian        Miners Iron            1980  OCT  31   18:00:00.09   NTS-RM  37.21130  -116.20540       U12n.11   -389.5   2212     UG-T   WE       0    20              10   4.70       V 0.3 Ci              LANL     1,2,5,8</t>
  </si>
  <si>
    <t xml:space="preserve">  949  Guardian        Dauphin                1980  NOV  14   16:50:00.084  NTS-YF  37.11149  -116.01866       U9cq        -320   1306     UG-S   WR       0    20               2   4.10    80                       LLNL     1,2,5,af</t>
  </si>
  <si>
    <t xml:space="preserve">  950  Guardian        Baseball               1981  JAN  15   20:25:00.09   NTS-YF  37.08709  -116.04475       U7ba     -563.88   1232     UG-S   WR      20   150  160 S       99   5.70   150                       LANL     1,2,5,q,af</t>
  </si>
  <si>
    <t xml:space="preserve">  951  Guardian        Clairette              1981  FEB   5   18:00:00.117  NTS-YF  37.01089  -116.03218       U3kr      -353.6   1182     UG-S   WR       0    20                                                    LANL     1,2,5</t>
  </si>
  <si>
    <t xml:space="preserve">  952  Guardian        Seco                   1981  FEB  25   15:00:00.082  NTS-YF  37.18190  -116.08425       U8l         -200   1356     UG-S   WR       0    20                                                    LLNL     1,2,5</t>
  </si>
  <si>
    <t xml:space="preserve">  953  Guardian        Vide                   1981  APR  30   14:35:00.084  NTS-YF  37.17733  -116.08476       U8k         -323   1346     UG-S   WR       0    20                              V 3 Ci                LLNL     1,2,5,8</t>
  </si>
  <si>
    <t xml:space="preserve">  954  Guardian        Aligote                1981  MAY  29   16:00:00.094  NTS-YF  37.10184  -116.00406  ??   U7bg        -320   1311     UG-S   WR       0    20             2.5   4.20                             LANL     1,2,5</t>
  </si>
  <si>
    <t xml:space="preserve">  955  Guardian        Harzer                 1981  JUN   6   18:00:00.084  NTS-PM  37.30340  -116.32560       U19aj       -637   2073     UG-S   WR      20   150             140   5.60                             LLNL     1,2,5</t>
  </si>
  <si>
    <t xml:space="preserve">  956  Guardian        Niza                   1981  JUL  10   14:00:00.096  NTS-YF  37.12860  -116.03378       U9cr        -341   1266     UG-S   WR       0    20               4          110 V                     LLNL     1,2,5,8,af</t>
  </si>
  <si>
    <t xml:space="preserve">  957  Guardian        Pineau                 1981  JUL  16   15:00:00.096  NTS-YF  37.08870  -116.01937       U7ao     -207.26   1259     UG-S   WR       0    20                                                    LANL     1,2,5</t>
  </si>
  <si>
    <t xml:space="preserve">  958  Guardian        Havarti                1981  AUG   5   13:41:00.086  NTS-YF  37.15374  -116.03508       U10bg       -200   1283     UG-S   WR       0    20                                                    LLNL     1,2,5</t>
  </si>
  <si>
    <t xml:space="preserve">  959  Guardian        Islay                  1981  AUG  27   14:31:00.088  NTS-YF  37.16042  -116.06652       U2er        -294   1297     UG-S   WR       0    20               4          100 V 700 Ci              LLNL     1,2,5,8,af</t>
  </si>
  <si>
    <t xml:space="preserve">  960  Guardian        Trebbiano              1981  SEP   4   15:00:00.103  NTS-YF  37.05809  -116.04807       U3lj      -305.4   1211     UG-S   WR       0    20               1           30 V 200 Ci              LANL     1,2,5,8,af</t>
  </si>
  <si>
    <t xml:space="preserve">  961  Guardian        Cernada                1981  SEP  24   15:00:00.089  NTS-YF  37.00852  -116.02380       U3kk      -213.2   1181     UG-S   WR       0    20                                                    LANL     1,2,5</t>
  </si>
  <si>
    <t xml:space="preserve">  962  Praetorian      Paliza                 1981  OCT   1   19:00:00.10   NTS-YF  37.08160  -116.00880       U7bd      -472.1   1260     UG-S   WR      20   150   38 S       38   5.10   260                       LANL     1,2,5,q,af</t>
  </si>
  <si>
    <t xml:space="preserve">  963  Praetorian      Tilci                  1981  NOV  11   20:00:09.086  NTS-YF  37.07632  -116.06849       U4ak        -445   1232     UG-S   WR      20   150   29 S       29   4.90   200 V                     LANL     1,2,5,8,q,af</t>
  </si>
  <si>
    <t xml:space="preserve">  964  Praetorian      Akavi                  1981  DEC   3   15:00:00.098  NTS-YF  37.14843  -116.07084       U2es        -494   1293     UG-S   WR      20   150   12 S       20   4.80   170 V                     LLNL     1,2,5,8,q,af</t>
  </si>
  <si>
    <t xml:space="preserve">  965  Praetorian      Caboc                  1981  DEC  16   21:05:00.09   NTS-YF  37.11450  -116.12290       U2cp        -335   1348     UG-S   WR       0    20               5   4.40       V 0.3 Ci              LLNL     1,2,5,8</t>
  </si>
  <si>
    <t xml:space="preserve">  966  Praetorian      Jornada                1982  JAN  28   16:00:00.104  NTS-YF  37.09134  -116.05123       U4j       -638.9   1233     UG-S   WR     139   150  280 S      139   5.90   300                       LANL     1,2,5,q,af</t>
  </si>
  <si>
    <t xml:space="preserve">  967  Praetorian      Molbo                  1982  FEB  12   14:55:00.083  NTS-PM  37.22433  -116.46265       U20ag       -638   1873     UG-S   WR      20   150              80   5.40       V                     LLNL     1,2,5,8</t>
  </si>
  <si>
    <t xml:space="preserve">  968  Praetorian      Hosta                  1982  FEB  12   15:25:00.09   NTS-PM  37.34800  -116.31610       U19ak     -639.5   2076     UG-S   WR      20   150             140   5.60                             LANL     1,2,5</t>
  </si>
  <si>
    <t xml:space="preserve">  969  Praetorian      Tenaja                 1982  APR  17   18:00:00.088  NTS-YF  37.01682  -116.00987       U3lh      -356.3   1177     UG-S   WR       0    20               6   4.50   190                       LANL     1,2,5,af</t>
  </si>
  <si>
    <t xml:space="preserve">  970  Praetorian      Kryddost               1982  MAY   6   20:00:00.083  NTS-YF  37.11684  -116.12691       U2co        -335   1363     UG-S   WR       0    20             3.5   4.30                             LLNL     1,2,5</t>
  </si>
  <si>
    <t xml:space="preserve">  971  Praetorian      Bouschet               1982  MAY   7   18:17:00.11   NTS-YF  37.06906  -116.04546       U3la      -563.9   1217     UG-S   WR      20   150  160 S       99   5.70   190 V &lt;1 Ci               LANL     1,2,5,8,q,af</t>
  </si>
  <si>
    <t xml:space="preserve">  972  Praetorian      Kesti                  1982  JUN  16   14:00:00.085  NTS-YF  37.11423  -116.01658       U9cn        -289   1312     UG-S   WR       0    20                                                    LLNL     1,2,5</t>
  </si>
  <si>
    <t xml:space="preserve">  973  Praetorian      Nebbiolo               1982  JUN  24   14:15:00.09   NTS-PM  37.23622  -116.37018       U19ae     -639.5   2038     UG-S   WR      20   150             140   5.60                             LANL     1,2,5</t>
  </si>
  <si>
    <t xml:space="preserve">  974  Praetorian      Monterey               1982  JUL  29   20:05:00.083  NTS-YF  37.10231  -116.07497       U4aj        -400   1253 H-12UG-S   WR      20   150    9 S       20   4.50    60 V 0.1 Ci              LLNL     1,2,5,8,q,af</t>
  </si>
  <si>
    <t xml:space="preserve">  975  Praetorian      Atrisco                1982  AUG   5   14:00:00.09   NTS-YF  37.08420  -116.00655       U7bp     -639.78   1268     UG-S   WR     138   150  210 S      138   5.70   320                       LANL     1,2,5,q,af</t>
  </si>
  <si>
    <t xml:space="preserve">  976  Praetorian      Queso                  1982  AUG  11   15:00:00.00   NTS-YF  37.18979  -116.04768       U10bf       -216   1310 H-70UG-S   WR       0    20                                                    LLNL     1,2,5</t>
  </si>
  <si>
    <t xml:space="preserve">  977  Praetorian      Cerro                  1982  SEP   2   14:00:00.085  NTS-YF  37.01974  -116.01566       U3lf      -228.6   1184 H-70UG-S   WR       0    20                                                    LANL     1,2,5</t>
  </si>
  <si>
    <t xml:space="preserve">  978  Praetorian      Huron Landing          1982  SEP  23   16:00:00.09   NTS-RM  37.21200  -116.20680       U12n.15     -408   1824 H-12UG-T   WE       0    20              20   4.90       V 280 Ci              LLNL/LANL1,2,5,8</t>
  </si>
  <si>
    <t xml:space="preserve">  979  Praetorian      Diamond Ace            1982  SEP  23   16:00:00.091  NTS-RM  37.21202  -116.20677       U12n.15  -407.26   1824     UG-T   WE       0    20                              V                     LLNL/LANL1,2,5,8</t>
  </si>
  <si>
    <t xml:space="preserve">  980  Praetorian      Frisco                 1982  SEP  23   17:00:00.085  NTS-YF  37.17475  -116.08779       U8m         -451   1347 H-14UG-S   WR      20   150              20   4.90       V 2 Ci                LLNL     1,2,5,8</t>
  </si>
  <si>
    <t xml:space="preserve">  981  Praetorian      Borrego                1982  SEP  29   13:30:00.096  NTS-YF  37.09131  -116.04489       U7br      -563.3   1234 H-17UG-S   WR       0   150    1 S        1                                    LANL     1,2,5,q</t>
  </si>
  <si>
    <t xml:space="preserve">  982  Phalanx         Seyval                 1982  NOV  12   19:17:00.10   NTS-YF  37.02370  -116.03210       U3lm     -366.06   1187     UG-S   WR       0    20               5   4.40                             LANL     1,2,5</t>
  </si>
  <si>
    <t xml:space="preserve">  983  Phalanx         Manteca                1982  DEC  10   15:20:00.09   NTS-YF  37.03020  -116.07190  ??   U4al        -413   1236     UG-S   WR      20   150   12 S       20   4.80       V 78 Ci               LLNL     1,2,5,8,q</t>
  </si>
  <si>
    <t xml:space="preserve">  984  Phalanx         Coalora                1983  FEB  11   16:00:00.10   NTS-YF  37.05060  -116.04530       U3lo        -274   1210     UG-S   WR       0    20                                                    LANL     1,2,5</t>
  </si>
  <si>
    <t xml:space="preserve">  985  Phalanx         Cheedam                1983  FEB  17   17:00:00.09   NTS-YF  37.16280  -116.06330       U2et        -343   1293     UG-S   WR       0    20             1.5   4.00   110 V 0.2 Ci              LLNL     1,2,5,8,af</t>
  </si>
  <si>
    <t xml:space="preserve">  986  Phalanx         Cabra                  1983  MAR  26   20:20:00.09   NTS-PM  37.30070  -116.46000       U20aj     -542.5   1907     UG-S   WR      20   150              45   5.20                             LLNL     1,2,5</t>
  </si>
  <si>
    <t xml:space="preserve">  987  Phalanx         Turquoise              1983  APR  14   19:05:00.12   NTS-YF  37.07280  -116.04600       U7bu      -533.1   1219     UG-S   WR       0   150  210 S       84   5.70   170 V                     LANL     1,2,5,8,q,af</t>
  </si>
  <si>
    <t xml:space="preserve">  988  Phalanx         Crowdie                1983  MAY   5   15:20:00.08   NTS-YF  37.14600  -116.09000  ??   U2fe        -390   1309     UG-S   WR       0    20               6   4.50    80 V 7 Ci                LLNL     1,2,5,8,af</t>
  </si>
  <si>
    <t xml:space="preserve">  989  Phalanx         Mini Jade              1983  MAY  26   14:30:00.09   NTS-RM  37.20900  -116.20600       U12n.12   -379.2   1828     UG-TC  WE       0    20    4 S        4              V 1 Ci                LANL     1,2,5,7,8,q</t>
  </si>
  <si>
    <t xml:space="preserve">  990  Phalanx         Fahada                 1983  MAY  26   15:00:00.09   NTS-YF  37.10290  -116.00570       U7bh      -384.4   1312     UG-S   WR       0    20               6   4.50                             LANL     1,2,5</t>
  </si>
  <si>
    <t xml:space="preserve">  991  Phalanx         Danablu                1983  JUN   9   17:10:00.088  NTS-YF  37.15762  -116.08923       U2eu        -320   1327     UG-S   WR       0    20               6   4.50   110 V                     LLNL     1,2,5,8,af</t>
  </si>
  <si>
    <t xml:space="preserve">  992  Phalanx         Laban                  1983  AUG   3   13:33:00.10   NTS-YF  37.11900  -116.08890       U2ff        -326   1276     UG-S   WR       0    20             2.5   4.20    50 V 51 Ci               LLNL     1,2,5,8,af</t>
  </si>
  <si>
    <t xml:space="preserve">  993  Phalanx         Sabado                 1983  AUG  11   14:00:00.12   NTS-YF  36.99770  -116.00270       U3lc        -320   1175     UG-S   WR       0    20               5   4.40                             LANL     1,2,5</t>
  </si>
  <si>
    <t xml:space="preserve">  994  Phalanx         Jarlsberg              1983  AUG  27   14:00:00.09   NTS-YF  37.19300  -116.03500       U10ca       -200   1318     UG-S   WR       0    20               2   4.10       V                     LLNL     1,2,5,8</t>
  </si>
  <si>
    <t xml:space="preserve">  995  Phalanx         Chancellor             1983  SEP   1   14:00:00.08   NTS-PM  37.27280  -116.35500       U19ad     -623.6   2013     UG-S   WR     143                   143   5.50                             LANL     1,2,5</t>
  </si>
  <si>
    <t xml:space="preserve">  996  Phalanx         Tomme/Midnight Zephyr  1983  SEP  21   15:00:00.09   NTS-RM  37.20970  -116.20930       U12n.18   -404.8   2230     UG-T   WE       0    20                                                    LLNL     1,2,5</t>
  </si>
  <si>
    <t xml:space="preserve">  997  Phalanx         Branco              S  1983  SEP  21   16:25:00.08   NTS-YF  37.12100  -116.05600       U2ew        -293   1256     UG-S   WR       0    20             0.6   3.70                             LLNL     1,2,5,7</t>
  </si>
  <si>
    <t xml:space="preserve">  998  Phalanx         Branco-Herkimer     SS 1983  SEP  21   16:25:00.08   NTS-YF  37.12100  -116.05600       U2ew               1256     UG-S   WR       0    20    2 S        2                                    LLNL     1,2,5,q</t>
  </si>
  <si>
    <t xml:space="preserve">  999  Phalanx         Techado                1983  SEP  22   15:00:00.12   NTS-YF  37.10560  -116.04940       U4o       -532.5   1241     UG-S   WR       0   150    2 S        2                                    LANL     1,2,5,q</t>
  </si>
  <si>
    <t xml:space="preserve"> 1000  Phalanx         Navata                 1983  SEP  29   15:00:00.09   NTS-YF  37.05300  -116.02100       U3lb      -182.9   1207     UG-S   SE       0    20                                                    LANL     1,2,5</t>
  </si>
  <si>
    <t xml:space="preserve"> 1001  Fusileer        Muggins                1983  DEC   9   16:00:00.11   NTS-YF  37.01300  -116.04700       U3ls     -243.84   1188     UG-S   WR       0    20             1.5   4.00    90                       LANL     1,2,5,7,af</t>
  </si>
  <si>
    <t xml:space="preserve"> 1002  Fusileer        Romano                 1983  DEC  16   18:30:00.09   NTS-YF  37.14050  -116.07210       U2ex        -515   1287     UG-S   WR      20   150   29 S       29   5.20   230 V                     LLNL     1,2,5,8,q,af</t>
  </si>
  <si>
    <t xml:space="preserve"> 1003  Fusileer        Gorbea                 1984  JAN  31   15:30:00.085  NTS-YF  37.11270  -116.12170       U2cq        -388   1344     UG-S   WR      20   150              20   4.10       V 12 Ci               LLNL     1,2,5,8</t>
  </si>
  <si>
    <t xml:space="preserve"> 1004  Fusileer        Midas Myth/Milagro     1984  FEB  15   17:00:00.11   NTS-RM  37.22140  -116.18110       U12t.04   -360.9   2044     UG-T   WE       0    20              20   5.10                             LANL     1,2,5</t>
  </si>
  <si>
    <t xml:space="preserve"> 1005  Fusileer        Tortugas               1984  MAR   1   17:45:00.09   NTS-YF  37.06580  -116.04630       U3gg      -638.6   1216     UG-S   WR      20   150  230 S      150   5.90   250                       LANL     1,2,5,q,af</t>
  </si>
  <si>
    <t xml:space="preserve"> 1006  Fusileer        Agrini                 1984  MAR  31   14:30:00.084  NTS-YF  37.14644  -116.08406  ??   U2ev        -320   1304     UG-S   WR       0    20               6   4.50    40 V 690 Ci              LLNL     1,2,5,8,af</t>
  </si>
  <si>
    <t xml:space="preserve"> 1007  Fusileer        Orkney                 1984  MAY   2   13:50:00.09   NTS-YF  37.19848  -116.05397       U10be       -210   1351     UG-S   WR       0    20            0.25   3.40       V 0.5 Ci              LLNL     1,2,5,7,8</t>
  </si>
  <si>
    <t xml:space="preserve"> 1008  Fusileer        Bellow                 1984  MAY  16   16:00:00.085  NTS-YF  37.09251  -116.09322       U4ac      -207.3   1266     UG-S   WR       0    20             0.8   3.80                             LLNL     1,2,5,7</t>
  </si>
  <si>
    <t xml:space="preserve"> 1009  Fusileer        Caprock                1984  MAY  31   13:04:00.102  NTS-YF  37.10313  -116.04805       U4q      -599.85   1237     UG-S   WR      20   150  210 S      120   5.80   240 V 0.1 Ci              LANL     1,2,5,8,q,af</t>
  </si>
  <si>
    <t xml:space="preserve"> 1010  Fusileer        Duoro                  1984  JUN  20   15:15:00.088  NTS-YF  37.00038  -116.04306       U3lv     -379.78   1180     UG-S   WR      20   150    8 S       20   4.70   180                       LANL     1,2,5,q,af</t>
  </si>
  <si>
    <t xml:space="preserve"> 1011  Fusileer        Normanna               1984  JUL  12   14:00:00.087  NTS-YF  37.19199  -116.03438       U10cb       -200   1315     UG-S   WR       0    20             0.5   3.60                             LLNL     1,2,5</t>
  </si>
  <si>
    <t xml:space="preserve"> 1012  Fusileer        Kappeli                1984  JUL  25   15:30:00.084  NTS-PM  37.26777  -116.41064       U20am       -640   1982     UG-S   WR      20   150              80   5.40       V 12 Ci               LLNL     1,2,5,8</t>
  </si>
  <si>
    <t xml:space="preserve"> 1013  Fusileer        Correo                 1984  AUG   2   15:00:00.09   NTS-YF  37.01710  -116.00760       U3lw      -334.1   1182     UG-S   WR       0    20              10   4.70   140                       LANL     1,2,5,af</t>
  </si>
  <si>
    <t xml:space="preserve"> 1014  Fusileer        Wexford                1984  AUG  30   14:45:00.00   NTS-YF  37.14389  -116.12526       U2cr        -314   1376     UG-S   WR       0    20                                                    LLNL     1,2,5</t>
  </si>
  <si>
    <t xml:space="preserve"> 1015  Fusileer        Dolcetto               1984  AUG  30   14:45:00.102  NTS-YF  37.08979  -115.99937       U7bi     -365.15   1291     UG-S   WR       0    20              20   4.90                             LANL     1,2,5</t>
  </si>
  <si>
    <t xml:space="preserve"> 1016  Fusileer        Breton                 1984  SEP  13   14:00:00.00   NTS-YF  37.08669  -116.07118       U4ar     -483.11   1238     UG-S   WR      20   150   33 S       33   5.00   230 V 4 Ci                LLNL     1,2,5,8,q,af</t>
  </si>
  <si>
    <t xml:space="preserve"> 1017  Grenadier       Vermejo                1984  OCT   2   18:14:00.103  NTS-YF  37.08523  -116.05281       U4r      -350.22   1229     UG-S   WR       0    20             2.5   4.20                             LANL     1,2,5</t>
  </si>
  <si>
    <t xml:space="preserve"> 1018  Grenadier       Villita                1984  NOV  10   16:40:00.09   NTS-YF  37.00010  -116.01740       U3ld      -372.2   1177     UG-S   WR       0    20    5 S        5   4.50   160                       LANL     1,2,5,q,af</t>
  </si>
  <si>
    <t xml:space="preserve"> 1019  Grenadier       Tierra                 1984  DEC  15   14:45:00.00   NTS-PM  37.28136  -116.30541       U19ac       -640   2118     UG-S   WR      20   150              80   5.40       V 600 Ci              LLNL     1,2,5,8</t>
  </si>
  <si>
    <t xml:space="preserve"> 1020  Grenadier       Minero                 1984  DEC  20   16:20:00.11   NTS-YF  37.01200  -116.04600  ?    U3lt      -244.8   1187     UG-S   WR       0    20             2.5   4.20                             LANL     1,2,5</t>
  </si>
  <si>
    <t xml:space="preserve"> 1021  Grenadier       Vaughn                 1985  MAR  15   16:31:00.10   NTS-YF  37.05810  -116.04530       U3lr      -425.5   1211     UG-S   WR      20   150   14 S       20   4.80       V 100 Ci              LANL     1,2,5,8,q</t>
  </si>
  <si>
    <t xml:space="preserve"> 1022  Grenadier       Cottage                1985  MAR  23   18:30:00.082  NTS-YF  37.17998  -116.08896       U8j         -515   1362     UG-S   WR      20   150              60   5.30   290                       LLNL     1,2,5,af</t>
  </si>
  <si>
    <t xml:space="preserve"> 1023  Grenadier       Hermosa                1985  APR   2   20:00:00.09   NTS-YF  37.09480  -116.03230       U7bs     -638.25   1251     UG-S   WR      20   150  180 S      150   5.80   390                       LANL     1,2,5,q,af</t>
  </si>
  <si>
    <t xml:space="preserve"> 1024  Grenadier       Misty Rain             1985  APR   6   23:15:00.09   NTS-RM  37.20083  -116.20718       U12n.17   -388.6   2212     UG-T   WE       0    20              15   4.80       V 63 Ci               LLNL     1,2,5,8</t>
  </si>
  <si>
    <t xml:space="preserve"> 1025  Grenadier       Towanda                1985  MAY   2   15:20:00.083  NTS-PM  37.25341  -116.32521       U19ab     -660.2   2085     UG-S   WR      20   150             150   5.70                             LANL     1,2,5</t>
  </si>
  <si>
    <t xml:space="preserve"> 1026  Grenadier       Salut                  1985  JUN  12   15:15:00.082  NTS-PM  37.24786  -116.48906       U20ak    -608.08   1873     UG-S   WR      20   150             100   5.50       V 4 Ci                LLNL     1,2,5,8</t>
  </si>
  <si>
    <t xml:space="preserve"> 1027  Grenadier       Ville                  1985  JUN  12   17:30:00.088  NTS-YF  37.08831  -116.08394       U4am      -293.2   1250     UG-S   WR       0    20               8   4.60       V 0.1 Ci              LLNL     1,2,5,8</t>
  </si>
  <si>
    <t xml:space="preserve"> 1028  Grenadier       Maribo                 1985  JUN  26   18:03:00.08   NTS-YF  37.12410  -116.12199       U2cs        -381   1352     UG-S   WR       0    20             3.5   4.30       V 4 Ci                LLNL     1,2,5,8</t>
  </si>
  <si>
    <t xml:space="preserve"> 1029  Grenadier       Serena                 1985  JUL  25   14:00:00.088  NTS-PM  37.29725  -116.43807       U20an       -597   1942     UG-S   WR      20   150              45   5.20       V 3 Ci                LLNL     1,2,5,8</t>
  </si>
  <si>
    <t xml:space="preserve"> 1030  Grenadier       Cebrero                1985  AUG  14   13:00:00.082  NTS-YF  37.11108  -116.01438       U9cw        -183   1316     UG-S   WR       0    20                              V                     LLNL     1,2,5,8</t>
  </si>
  <si>
    <t xml:space="preserve"> 1031  Grenadier       Chamita                1985  AUG  17   16:25:00.09   NTS-YF  37.00230  -116.04300       U3lz     -331.62   1181     UG-S   WR       0    20               8   4.60   110                       LANL     1,2,5,af</t>
  </si>
  <si>
    <t xml:space="preserve"> 1032  Grenadier       Ponil                  1985  SEP  27   14:15:00.08   NTS-YF  37.08980  -116.00180       U7bv      -364.8   1284     UG-S   WR       0    20              10   4.70                             LANL     1,2,5</t>
  </si>
  <si>
    <t xml:space="preserve"> 1033  Charioteer      Mill Yard              1985  OCT   9   20:40:00.128  NTS-RM  37.20916  -116.20512       U12n.20     -371   2203     UG-TC  WE       0    200.075      0.075              V 6 Ci                LANL     1,2,5,7,8</t>
  </si>
  <si>
    <t xml:space="preserve"> 1034  Charioteer      Diamond Beech          1985  OCT   9   23:20:00.086  NTS-RM  37.20967  -116.21009       U12n.19   -404.5   2230     UG-T   WE       0    20             2.5   4.20       V 1 Ci                LLNL     1,2,5,8</t>
  </si>
  <si>
    <t xml:space="preserve"> 1035  Charioteer      Roquefort              1985  OCT  16   21:35:00.086  NTS-YF  37.10995  -116.12138       U4as        -415   1341     UG-S   WR      20   150    8 S       20   4.70       V                     LLNL     1,2,5,8,q</t>
  </si>
  <si>
    <t xml:space="preserve"> 1036  Charioteer      Abo                    1985  OCT  30   16:00:00.087  NTS-YF  37.05061  -116.03614       U3mc     -196.29   1202     UG-S   WR       0    20 0.01       0.01              V &lt;30 Ci              LANL     1,2,5,7,8</t>
  </si>
  <si>
    <t xml:space="preserve"> 1037  Charioteer      Goldstone              1985  DEC  28   19:01:00.089  NTS-PM  37.23781  -116.47274       U20ao       -549   1887     UG-S   WR      20   150              60   5.30                             LLNL     1,2,5</t>
  </si>
  <si>
    <t xml:space="preserve"> 1038  Charioteer      Glencoe                1986  MAR  22   16:15:00.08   NTS-YF  37.08300  -116.06610       U4i       -609.6   1233     UG-S   WR      29         51 S       29   5.20       V 0.1 Ci              LANL     1,2,5,8,q</t>
  </si>
  <si>
    <t xml:space="preserve"> 1039  Charioteer      Mighty Oak             1986  APR  10   14:08:30.095  NTS-RM  37.21833  -116.18311       U12t.08   -394.4   2084     UG-T   WE       0    20              20   5.00       V 36 kCi              LLNL     1,2,5,8</t>
  </si>
  <si>
    <t xml:space="preserve"> 1040  Charioteer      Mogollon               1986  APR  20   15:12:30.074  NTS-YF  37.01166  -116.04605       U3li      -259.4   1187     UG-S   WR       0    20             1.5   4.00    80                       LANL     1,2,5,af</t>
  </si>
  <si>
    <t xml:space="preserve"> 1041  Charioteer      Jefferson              1986  APR  22   14:30:00.086  NTS-PM  37.26412  -116.44020       U20ai       -609   1955     UG-S   WR      20   150              80   5.40       V                     LLNL     1,2,5,8</t>
  </si>
  <si>
    <t xml:space="preserve"> 1042  Charioteer      Panamint               1986  MAY  21   13:59:00.083  NTS-YF  37.12503  -116.05944       U2gb        -480   1259     UG-S   WR       0    20    1 S        1              V 3 Ci                LLNL     1,2,5,8,q</t>
  </si>
  <si>
    <t xml:space="preserve"> 1043  Charioteer      Tajo                   1986  JUN   5   15:04:00.064  NTS-YF  37.09829  -116.01550       U7bl      -518.2   1289     UG-S   WR      20   150   67 S       67   5.40   320                       LANL     1,2,5,q,af</t>
  </si>
  <si>
    <t xml:space="preserve"> 1044  Charioteer      Cybar                  1986  JUL  17   21:00:00.06   NTS-PM  37.27870  -116.35560       U19ar       -627   2017     UG-S   WR     119                   119   5.70       V                     LANL     1,2,5,8</t>
  </si>
  <si>
    <t xml:space="preserve"> 1045  Charioteer      Cornucopia             1986  JUL  24   15:05:00.086  NTS-YF  37.14275  -116.07112       U2ga(s)     -381   1287     UG-S   WR       0    20               8   4.60   110 V                     LLNL     1,2,5,8,af</t>
  </si>
  <si>
    <t xml:space="preserve"> 1046  Charioteer      Galveston              1986  SEP   4   16:09:00.057  NTS-PM  37.23973  -116.36776       U19af     -487.1   2018     UG-S   WR       0    20            0.35   3.50                             LANL     1,2,5,7</t>
  </si>
  <si>
    <t xml:space="preserve"> 1047  Charioteer      Aleman                 1986  SEP  11   14:57:00.11   NTS-YF  37.06908  -116.04969       U3kz      -502.6   1218     UG-S   WR       0    20  0.1 S      0.1                                    LANL     1,2,5,q</t>
  </si>
  <si>
    <t xml:space="preserve"> 1048  Charioteer      Labquark               1986  SEP  30   22:30:00.102  NTS-PM  37.30008  -116.30743       U19an       -616   2100     UG-S   WR      20   150             140   5.60       V 16 Ci               LLNL     1,2,5,8</t>
  </si>
  <si>
    <t xml:space="preserve"> 1049  Musketeer       Belmont                1986  OCT  16   19:25:00.089  NTS-PM  37.22021  -116.46163       U20as    -605.03   1871     UG-S   WR      20   150             140   5.60       V 0.2 Ci              LLNL     1,2,5,8</t>
  </si>
  <si>
    <t xml:space="preserve"> 1050  Musketeer       Gascon                 1986  NOV  14   16:00:00.066  NTS-YF  37.10043  -116.04807       U4t      -593.14   1236     UG-S   WR      20   150  210 S      120   5.80   260 V                     LANL     1,2,5,8,q,af</t>
  </si>
  <si>
    <t xml:space="preserve"> 1051  Musketeer       Bodie                  1986  DEC  13   17:50:05.093  NTS-PM  37.26296  -116.41168       U20ap       -635   1991     UG-S   WR      20   150             140   5.60       V 1 Ci                LLNL     1,2,5,8</t>
  </si>
  <si>
    <t xml:space="preserve"> 1052  Musketeer       Hazebrook-Emerald (GS  1987  FEB   3   15:20:00.083  NTS-YF  37.18114  -116.04844       U10bh       -186   1291     UG-S   WR       0    20                              V                     LLNL     1,2,5,8</t>
  </si>
  <si>
    <t xml:space="preserve"> 1053  Musketeer       Hazebrook-CheckerberSS 1987  FEB   3   15:20:00.08   NTS-YF  37.18114  -116.04844       U10bh       -226   1291     UG-S   WR       0    20                              V                     LLNL     1,2,5,8</t>
  </si>
  <si>
    <t xml:space="preserve"> 1054  Musketeer       Hazebrook-Apricot (OSS 1987  FEB   3   15:20:00.08   NTS-YF  37.18114  -116.04844       U10bh       -262   1291     UG-S   SE       0    20                              V                     LLNL     1,2,5,8</t>
  </si>
  <si>
    <t xml:space="preserve"> 1055  Musketeer       Tornero                1987  FEB  11   16:45:00.07   NTS-YF  37.01070  -116.04470       U3ll      -298.4   1186     UG-S   WR       0    20               6   4.50    90                       LANL     1,2,5,af</t>
  </si>
  <si>
    <t xml:space="preserve"> 1056  Musketeer       Middle Note            1987  MAR  18   18:28:00.085  NTS-RM  37.21024  -116.20857       U12n.21   -398.7   2223     UG-T   WE       0    20             3.5   4.30                             LLNL     1,2,5</t>
  </si>
  <si>
    <t xml:space="preserve"> 1057  Musketeer       Delamar                1987  APR  18   13:40:00.00   NTS-PM  37.24789  -116.50914       U20at     -544.1   1875     UG-S   WR      20   150             100   5.50                             LLNL     1,2,5</t>
  </si>
  <si>
    <t xml:space="preserve"> 1058  Musketeer       Presidio               1987  APR  22   23:00:00.088  NTS-YF  36.98314  -116.00458       U6d       -319.7   1171     UG-S   WR       0    20             2.5   4.20                             LANL     1,2,5</t>
  </si>
  <si>
    <t xml:space="preserve"> 1059  Musketeer       Hardin                 1987  APR  30   13:30:00.089  NTS-PM  37.23305  -116.42312       U20av       -625   1943     UG-S   WR      20   150             100   5.50       V 0.2 Ci              LLNL     1,2,5,8</t>
  </si>
  <si>
    <t xml:space="preserve"> 1060  Musketeer       Brie                   1987  JUN  18   15:20:00.082  NTS-YF  37.19355  -116.03501       U10cc       -203   1318     UG-S   WR       0    20                                                    LLNL     1,2,5</t>
  </si>
  <si>
    <t xml:space="preserve"> 1061  Musketeer       Mission Ghost          1987  JUN  20   16:00:00.18   NTS-RM  37.22000  -116.17780       U12t.09   -321.3   2017     UG-T   WE       0    20                              V 3 Ci                LANL     1,2,5,8</t>
  </si>
  <si>
    <t xml:space="preserve"> 1062  Musketeer       Panchuela              1987  JUN  30   16:05:00.10   NTS-YF  36.99860  -116.04310       U3mg     -319.13   1179     UG-S   WR       0    20               8   4.60   160 V &lt;100 Ci             LANL     1,2,5,8,af</t>
  </si>
  <si>
    <t xml:space="preserve"> 1063  Musketeer       Tahoka                 1987  AUG  13   14:00:00.09   NTS-YF  37.06100  -116.04530       U3mf     -638.56   1212     UG-S   WR      20   150  370 S      150   5.90   290                       LANL     1,2,5,q,af</t>
  </si>
  <si>
    <t xml:space="preserve"> 1064  Musketeer       Lockney                1987  SEP  24   15:00:00.055  NTS-PM  37.22799  -116.37471       U19aq    -614.17   2045     UG-S   WR      20   150             150   5.70       V 4 Ci                LANL     1,2,5,8</t>
  </si>
  <si>
    <t xml:space="preserve"> 1065  Touchstone      Borate                 1987  OCT  23   16:00:00.09   NTS-YF  37.14190  -116.07870       U2ge      -542.5   1294     UG-S   WR      20   150   38 S       38   5.20   220 V                     LLNL     1,2,5,8,q,af</t>
  </si>
  <si>
    <t xml:space="preserve"> 1066  Touchstone      Waco                   1987  DEC   1   16:30:00.09   NTS-YF  36.99641  -116.00447       U3lu      -182.9   1176     UG-S   WR       0    20                                                    LANL     1,2,5</t>
  </si>
  <si>
    <t xml:space="preserve"> 1067  Touchstone      Mission Cyber          1987  DEC   2   16:00:00.084  NTS-RM  37.23465  -116.16338       U12p.02   -270.6   1926     UG-T   WE       0    20               2   4.10                             LLNL     1,2,5</t>
  </si>
  <si>
    <t xml:space="preserve"> 1068  Touchstone      Kernville              1988  FEB  15   18:10:00.089  NTS-PM  37.31444  -116.47148       U20ar     -541.6   1899     UG-S   WR      20   150              60   5.30                             LLNL     1,2,5</t>
  </si>
  <si>
    <t xml:space="preserve"> 1069  Touchstone      Abilene                1988  APR   7   17:15:00.078  NTS-YF  37.01316  -116.04433       U3mn     -245.06   1187     UG-S   WR       0    20               2   4.10   110                       LANL     1,2,5,af</t>
  </si>
  <si>
    <t xml:space="preserve"> 1070  Touchstone      Schellbourne           1988  MAY  13   15:35:00.108  NTS-YF  37.12442  -116.07210  ?    U2gf        -463   1268     UG-S   WR       0   150   16 S       16   4.80   190 V 22 Ci               LLNL     1,2,5,8,q,af</t>
  </si>
  <si>
    <t xml:space="preserve"> 1071  Touchstone      Laredo                 1988  MAY  21   22:30:00.14   NTS-YF  37.03250  -115.98730       U3mh      -351.4   1220     UG-S   WR       0   150             3.5   4.30    50                       LANL     1,2,5,af</t>
  </si>
  <si>
    <t xml:space="preserve"> 1072  Touchstone      Comstock               1988  JUN   2   13:00:00.088  NTS-PM  37.26014  -116.44108       U20ay     -620.3   1960     UG-S   WR       0   150              80   5.40       V                     LLNL     1,2,5,8</t>
  </si>
  <si>
    <t xml:space="preserve"> 1073  Touchstone      Rhyolite               1988  JUN  22   14:00:00.079  NTS-YF  37.16616  -116.07224       U2ey      -207.3   1309     UG-S   WR       0   150                                                    LLNL     1,2,5</t>
  </si>
  <si>
    <t xml:space="preserve"> 1074  Touchstone      Nightingale            1988  JUN  22   14:00:00.079  NTS-YF  37.16616  -116.07224       U2ey      -237.7   1309     UG-S   SE       0   150                                                    LLNL     1,2,5</t>
  </si>
  <si>
    <t xml:space="preserve"> 1075  Touchstone      Alamo                  1988  JUL   7   15:05:30.07   NTS-PM  37.25244  -116.37668       U19au     -622.1   1964     UG-S   WR       0   150             150   5.70                             LANL     1,2,5</t>
  </si>
  <si>
    <t xml:space="preserve"> 1076  Touchstone      Kearsarge              1988  AUG  17   17:00:00.095  NTS-PM  37.29716  -116.30654       U19ax     -615.7   2102     UG-S   WR     100   150             140   5.60                             LLNL     1,2,5</t>
  </si>
  <si>
    <t xml:space="preserve"> 1077  Touchstone      Harlingen-A         S  1988  AUG  23   18:30:00.08   NTS-YF  36.99100  -116.01900       U6g       -289.6   1175     UG-S   WR       0    20               2   4.10    90                       LANL     1,2,5,af</t>
  </si>
  <si>
    <t xml:space="preserve"> 1078  Touchstone      Harlingen-B         SS 1988  AUG  23   18:30:00.08   NTS-YF  36.98900  -116.01900       U6h                1175     UG-S   WR       0    20                                                    LANL     1,2,5</t>
  </si>
  <si>
    <t xml:space="preserve"> 1079  Touchstone      Bullfrog               1988  AUG  30   18:00:00.089  NTS-YF  37.08593  -116.06852       U4au      -489.2   1236     UG-S   WR       0   150   33 S       33   5.10       V 4 Ci                LLNL     1,2,5,8,q</t>
  </si>
  <si>
    <t xml:space="preserve"> 1080  Cornerstone     Dalhart                1988  OCT  13   14:00:00.08   NTS-YF  37.08900  -116.04926       U4u      -639.78   1229     UG-S   WR       0   150  370 S      150   5.90   260                       LANL     1,2,5,q,af</t>
  </si>
  <si>
    <t xml:space="preserve"> 1081  Cornerstone     Monahans-A          S  1988  NOV   9   20:15:00.08   NTS-YF  36.99100  -116.02200       U3lk     -289.86   1175     UG-S   WR       0    20                                                    LANL     1,2,5</t>
  </si>
  <si>
    <t xml:space="preserve"> 1082  Cornerstone     Monahans-B          SS 1988  NOV   9   20:15:00.08   NTS-YF  36.98900  -116.02200       U6i                1174     UG-S   WR       0    20                                                    LANL     1,2,5</t>
  </si>
  <si>
    <t xml:space="preserve"> 1083  Cornerstone     Kawich A-White      S  1988  DEC   9   15:15:00.08   NTS-YF  37.17500  -116.09300       U8n         -384   1357     UG-S   SE       0    20               3           80                       LLNL     1,2,5,af</t>
  </si>
  <si>
    <t xml:space="preserve"> 1084  Cornerstone     Kawich B-Blue       SS 1988  DEC   9   15:15:00.08   NTS-YF  37.17500  -116.09300       U8n                1357     UG-S   SE       0    20                                                    LLNL     1,2,5</t>
  </si>
  <si>
    <t xml:space="preserve"> 1085  Cornerstone     Misty Echo             1988  DEC  10   20:30:00.06   NTS-RM  37.19900  -116.20940       U12n.23     -400   2232     UG-T   WE       0   150              25   5.00    ?  V 7 Ci                LANL     1,2,5,7,8</t>
  </si>
  <si>
    <t xml:space="preserve"> 1086  Cornerstone     Texarkana           *  1989  FEB  10   20:06:00.055  NTS-YF  37.07678  -116.00061       U7ca     -504.02   1267     UG-S   WR      20   150   67 S       67   5.20   240                       LANL     1,2,5,q,af</t>
  </si>
  <si>
    <t xml:space="preserve"> 1087  Cornerstone     Kawich-Red          S  1989  FEB  24   16:15:00.081  NTS-YF  37.12849  -116.12196       U2cu        -370   1352     UG-S   WR       0    20               5   4.40       V 10 Ci               LLNL     1,2,5,8</t>
  </si>
  <si>
    <t xml:space="preserve"> 1088  Cornerstone     Kawich-Black        SS 1989  FEB  24   16:15:00.08   NTS-YF  37.12849  -116.12196       U2cu        -431   1352     UG-S   SE       0    20                              V                     LLNL     1,2,5,8</t>
  </si>
  <si>
    <t xml:space="preserve"> 1089  Cornerstone     Ingot                  1989  MAR   9   14:05:00.086  NTS-YF  37.14283  -116.06694       U2gg        -500   1280     UG-S   WR      20   150   33 S       33   5.00                             LLNL     1,2,5,q</t>
  </si>
  <si>
    <t xml:space="preserve"> 1090  Cornerstone     Palisade-1          S  1989  MAY  15   13:10:00.087  NTS-YF  37.10761  -116.12089       U4at     -345.22   1338     UG-S   WR       0    20               5   4.40       V 2 Ci                LLNL     1,2,5,8</t>
  </si>
  <si>
    <t xml:space="preserve"> 1091  Cornerstone     Palisade-2          SS 1989  MAY  15   13:10:00.09   NTS-YF  37.10761  -116.12089       U4at        -392   1338     UG-S   SE       0    20                              V                     LLNL     1,2,5,8</t>
  </si>
  <si>
    <t xml:space="preserve"> 1092  Cornerstone     Palisade-3          SS 1989  MAY  15   13:10:00.09   NTS-YF  37.10761  -116.12089       U4at        -404   1338     UG-S   SE       0    20    8 S        8              V                     LLNL     1,2,5,8,q</t>
  </si>
  <si>
    <t xml:space="preserve"> 1093  Cornerstone     Tulia                  1989  MAY  26   18:07:00.021  NTS-YF  37.08587  -116.05513       U4s       -397.8   1230     UG-S   WR       0    20  0.5 S      0.5   3.70                             LANL     1,2,5,q</t>
  </si>
  <si>
    <t xml:space="preserve"> 1094  Cornerstone     Contact                1989  JUN  22   21:15:00.83   NTS-PM  37.28288  -116.41231       U20aw     -544.1   1980     UG-S   WR      20   150              60   5.30                             LLNL     1,2,5</t>
  </si>
  <si>
    <t xml:space="preserve"> 1095  Cornerstone     Amarillo               1989  JUN  27   15:30:00.02   NTS-PM  37.27546  -116.35356       U19ay     -640.1   2019     UG-S   WR      20   150              20   4.90                             LANL     1,2,5</t>
  </si>
  <si>
    <t xml:space="preserve"> 1096  Cornerstone     Disko Elm              1989  SEP  14   15:00:00.098  NTS-RM  37.23589  -116.16290       U12p.03     -260   1917     UG-T   WE       0    20              10   4.70       V 0.5 Ci              LLNL     1,2,5,8</t>
  </si>
  <si>
    <t xml:space="preserve"> 1097  Aqueduct        Hornitos               1989  OCT  31   15:30:00.085  NTS-PM  37.26310  -116.49072       U20bc    -562.94   1846     UG-S   WR      20   150             150   5.70                             LLNL     1,2,5</t>
  </si>
  <si>
    <t xml:space="preserve"> 1098  Aqueduct        Muleshoe               1989  NOV  15   20:20:00.119  NTS-YF  37.10652  -116.01338       U7bk     -244.45   1311     UG-S   WR       0    20                                                    LANL     1,2,5</t>
  </si>
  <si>
    <t xml:space="preserve"> 1099  Aqueduct        Whiteface-A         S  1989  DEC  20   22:00:00.06   NTS-YF  37.02600  -116.03200       U3lp      -196.9            UG-S   SE       0    20                                                    LANL     1,2,5</t>
  </si>
  <si>
    <t xml:space="preserve"> 1100  Aqueduct        Whiteface-B         SS 1989  DEC  20   22:00:00.06   NTS-YF  37.02600  -116.03200       U3lp                        UG-S   SE       0    20                                                    LANL     1,2,5</t>
  </si>
  <si>
    <t xml:space="preserve"> 1101  Aqueduct        Metropolis             1990  MAR  10   15:00:00.083  NTS-YF  37.11251  -116.05518       U2gh      -469.4   1246     UG-S   WR      20   150   44 S       44   5.10       V 6 Ci                LLNL     1,2,5,8,q</t>
  </si>
  <si>
    <t xml:space="preserve"> 1102  Aqueduct        Bowie                  1990  APR   6   17:00:00.047  NTS-YF  37.06767  -115.99213       U3mk      -213.4   1271     UG-S   WR       0    20             0.1   3.10                             LANL     1,2,5,7</t>
  </si>
  <si>
    <t xml:space="preserve"> 1103  Aqueduct        Bullion                1990  JUN  13   16:00:00.079  NTS-PM  37.26160  -116.42012       U20bd     -673.9   1950     UG-S   WR      20   150             150   5.70                             LLNL     1,2,5</t>
  </si>
  <si>
    <t xml:space="preserve"> 1104  Aqueduct        Austin                 1990  JUN  21   18:15:00.00   NTS-YF  36.99284  -116.00449       U6e       -350.5   1174     UG-S   WR       0    20               2   4.10                             LANL     1,2,5</t>
  </si>
  <si>
    <t xml:space="preserve"> 1105  Aqueduct        Mineral Quarry      S  1990  JUL  25   15:00:00.06   NTS-RM  37.20687  -116.21426       U12n.22   -389.5   2216     UG-T   WE       0    20              10   4.70       V 0.5 Ci              LANL     1,2,5,8</t>
  </si>
  <si>
    <t xml:space="preserve"> 1106  Aqueduct        Randsburg           SS 1990  JUL  25   15:00:00.00   NTS-RM  37.20700  -116.21500       U12n.22a           2216     UG-T   WR       0    20                                                    LLNL     1,2,5</t>
  </si>
  <si>
    <t xml:space="preserve"> 1107  Aqueduct        Sundown-A           S  1990  SEP  20   16:15:00.00   NTS-YF  37.03822  -116.05680       U1d       -270.4   1206     UG-S   SE       0    20                                                    LANL     1,2,5</t>
  </si>
  <si>
    <t xml:space="preserve"> 1108  Aqueduct        Sundown-B           SS 1990  SEP  20   16:15:00.00   NTS-YF  37.03822  -116.05680       U1d                1206     UG-S   SE       0    20                                                    LANL     1,2,5</t>
  </si>
  <si>
    <t xml:space="preserve"> 1109  Aqueduct        Ledoux                 1990  SEP  27   18:02:46.0    NTS-YF  37.00715  -116.05822       U1a.01      -291   1191     UG-S   WR       0    20                                                    LANL     1,2,5</t>
  </si>
  <si>
    <t xml:space="preserve"> 1110  Sculpin         Tenabo                 1990  OCT  12   17:30:00.08   NTS-PM  37.24786  -116.49421       U20bb       -600   1871     UG-S   WR      20   150             140   5.60       V                     LLNL     1,2,5,8</t>
  </si>
  <si>
    <t xml:space="preserve"> 1111  Sculpin         Coso-Bronze         S  1991  MAR   8   21:02:45.08   NTS-YF  37.10436  -116.07403       U4an        -333   1254     UG-S   WR       0    20             3.5   4.30    90                       LLNL     1,2,5,af</t>
  </si>
  <si>
    <t xml:space="preserve"> 1112  Sculpin         Coso-Gray           SS 1991  MAR   8   21:02:45.08   NTS-YF  37.10436  -116.07403       U4an               1254     UG-S   WR       0    20    8 S        8                                    LLNL     1,2,5,q</t>
  </si>
  <si>
    <t xml:space="preserve"> 1113  Sculpin         Coso-Silver         SS 1991  MAR   8   21:02:45.08   NTS-YF  37.10436  -116.07403       U4an               1254     UG-S   SE       0    20                                                    LLNL     1,2,5</t>
  </si>
  <si>
    <t xml:space="preserve"> 1114  Sculpin         Bexar                  1991  APR   4   19:00:00.00   NTS-PM  37.29608  -116.31290       U19ba     -629.4   2118     UG-S   WR      20   150             140   5.60       V 0.5 Ci              LANL     1,2,5,8</t>
  </si>
  <si>
    <t xml:space="preserve"> 1115  Sculpin         Montello               1991  APR  16   15:30:00.071  NTS-PM  37.24544  -116.44163       U20bf     -641.6   1961     UG-S   WR      20   150              80   5.40                             LLNL     1,2,5</t>
  </si>
  <si>
    <t xml:space="preserve"> 1116  Sculpin         Floydada               1991  AUG  15   16:00:00.00   NTS-YF  37.08733  -116.00179       U7cb      -502.9   1280     UG-S   WR       0    20    3 S        3   4.40                             LANL     1,2,5,q</t>
  </si>
  <si>
    <t xml:space="preserve"> 1117  Sculpin         Hoya                   1991  SEP  14   19:00:00.005  NTS-PM  37.22564  -116.42813       U20be       -658   1951     UG-S   WR      20   150             100   5.50                             LLNL     1,2,5</t>
  </si>
  <si>
    <t xml:space="preserve"> 1118  Sculpin         Distant Zenith         1991  SEP  19   15:30:00.067  NTS-RM  37.23573  -116.16643       U12p.04   -263.8   1921     UG-T   WE       0    20             1.5   4.00       V 0.4 Ci              LANL     1,2,5,8</t>
  </si>
  <si>
    <t xml:space="preserve"> 1119  Julin           Lubbock                1991  OCT  18   19:12:00.00   NTS-YF  37.06343  -116.04529       U3mt      -457.2   1213     UG-S   WR      20   150   67 S       53   5.20       V 0.1 Ci              LANL     1,2,5,8,q</t>
  </si>
  <si>
    <t xml:space="preserve"> 1120  Julin           Junction               1992  MAR  26   16:30:00.00   NTS-PM  37.27246  -116.35976       U19bg       -622   2013     UG-S   WR      20   150             100   5.50                             LANL     1,2,5</t>
  </si>
  <si>
    <t xml:space="preserve"> 1121  Julin           Diamond Fortune        1992  APR  30   16:30:00.00   NTS-RM  37.23418  -116.15735       U12p.05     -236   1656     UG-T   WE       0    20    3          3              V 0.2 Ci              LANL     1,2,5,8</t>
  </si>
  <si>
    <t xml:space="preserve"> 1122  Julin           Victoria               1992  JUN  19   16:45:00.00   NTS-YF  37.00542  -116.01014       U3kv        -244   1179     UG-S   WR       0    20            0.08   3.00                             LANL     1,2,5,7</t>
  </si>
  <si>
    <t xml:space="preserve"> 1123  Julin           Galena-Yellow       S  1992  JUN  23   15:00:00.072  NTS-YF  37.12392  -116.03124       U9cv        -400   1269     UG-S   WR       0    20                                                    LLNL     1,2,5</t>
  </si>
  <si>
    <t xml:space="preserve"> 1124  Julin           Galena-Orange       SS 1992  JUN  23   15:00:00.07   NTS-YF  37.12392  -116.03124       U9cv               1269     UG-S   SE       0    20                                                    LLNL     1,2,5</t>
  </si>
  <si>
    <t xml:space="preserve"> 1125  Julin           Galena-Green        SS 1992  JUN  23   15:00:00.07   NTS-YF  37.12392  -116.03124       U9cv               1269     UG-S   SE       0    20                                                    LLNL     1,2,5</t>
  </si>
  <si>
    <t xml:space="preserve"> 1126  Julin           Hunters Trophy         1992  SEP  18   17:00:00.078  NTS-RM  37.20692  -116.20998       U12n.24   -385.3   1827     UG-T   WE       0    20    4 S        4   4.40       V 1 Ci                LLNL     1,2,5,8,q</t>
  </si>
  <si>
    <t xml:space="preserve"> 1127  Julin           Divider                1992  SEP  23   15:04:00.00   NTS-YF  37.02068  -115.98791       U3ml        -426   1208     UG-S   WR       0    20               5   4.40       V 0.1 Ci              LANL     1,2,5,8</t>
  </si>
  <si>
    <t>Database of nuclear tests, United Kingdom</t>
  </si>
  <si>
    <t>last modified 11 June 2009</t>
  </si>
  <si>
    <t xml:space="preserve">    1  Hurricane       Hurricane              1952  OCT   3   00:59:24      MB     -20.39700   115.55840                   -2.7    -12     AW-BG  WE      25                    25          270                                1,2,7,a,j</t>
  </si>
  <si>
    <t xml:space="preserve">    2  Totem           Totem T1               1953  OCT  14   21:30         SAU-EF -28.69850   132.37160                     31    300     AS-T   WR      10                    10                    IP    Blue Danube?     * 1,2,8,c,j</t>
  </si>
  <si>
    <t xml:space="preserve">    3  Totem           Totem T2               1953  OCT  26   21:30         SAU-EF -28.71230   132.37730                     31    310     AS-T   WR       8                     8                    IP    Blue Danube?       1,2,8,c,j</t>
  </si>
  <si>
    <t xml:space="preserve">    4  Mosaic          Mosaic G1              1956  MAY  16   03:50         MB     -20.38190   115.54790                     31      4     AS-T   WR?     15                    15                                             1,2,7,j</t>
  </si>
  <si>
    <t xml:space="preserve">    5  Mosaic          Mosaic G2              1956  JUN  19   02:14         MB     -20.40610   115.53610                     31      8     AS-T           60         98         98                                             1,2,7,j</t>
  </si>
  <si>
    <t xml:space="preserve">    6  Buffalo         Buffalo R1/One Tree    1956  SEP  27   07:30         SAU-MR -29.86880   131.65940  *                  31    180     AS-T           15                    15                    IP    Red Beard          1,2,4,j</t>
  </si>
  <si>
    <t xml:space="preserve">    7  Buffalo         Buffalo R2/Marcoo      1956  OCT   4   07:00         SAU-MR -29.88180   131.62470  *                 0.2    180     AS     WE     1.5                   1.5           50       IU    Blue Danube        1,2,4,j</t>
  </si>
  <si>
    <t xml:space="preserve">    8  Buffalo         Buffalo R3/Kite        1956  OCT  11   05:57         SAU-MR -29.88800   131.65000  *                 150    180     A-AD   WR       3                     3                          Blue Danube      * 1,2,4,j</t>
  </si>
  <si>
    <t xml:space="preserve">    9  Buffalo         Buffalo R4/Breakaway   1956  OCT  22   14:35         SAU-MR -29.89290   131.60480  *                  31    190     AS-T           10                    10                          Red Beard        * 1,2,4,j</t>
  </si>
  <si>
    <t xml:space="preserve">   10  Grapple         Grapple 1/Short Granite1957  MAY  15   19:37         LI-MI   -4.05000  -154.90000  *                2400            A-AD   WR?    300        125        300                    SL?                    * 1,2,b</t>
  </si>
  <si>
    <t xml:space="preserve">   11  Grapple         Grapple 2/Orange Herald1957  MAY  31   19:41         LI-MI   -4.05000  -154.90000  *                2300            A-AD   WR?    720        175        720                    SL?                    * 1,2,b</t>
  </si>
  <si>
    <t xml:space="preserve">   12  Grapple         Grapple 3/Purple Granit1957  JUN  19   19:40         LI-MI   -4.05000  -154.90000  *                2300            A-AD   WR?    200         88        200                    SL?                    * 1,2,b</t>
  </si>
  <si>
    <t xml:space="preserve">   13  Antler          Antler Round 1/Tadje   1957  SEP  14   05:05         SAU-MR -29.88980   131.64670  *                  31    180     AS-T   WR?      1       0.93       0.93                    IP                       1,2,4,j</t>
  </si>
  <si>
    <t xml:space="preserve">   14  Antler          Antler Round 2/Biak    1957  SEP  25   00:30         SAU-MR -29.89260   131.61760  *                  31    180     AS-T   WR?      6                     6                    IP                       1,2,4,j</t>
  </si>
  <si>
    <t xml:space="preserve">   15  Antler          Antler Round 3/Taranaki1957  OCT   9   06:45         SAU-MR -29.89480   131.59160  *                 300    180     A-B    WR?     25       26.6       26.6                    PR                     * 1,2,4,j</t>
  </si>
  <si>
    <t xml:space="preserve">   16  Grapple X       Grapple X/Round C      1957  NOV   8   17:47         LI-CH    1.67000  -157.25000  ?                2250            A-AD   WR    1800        300       1800                    TN?                    * 1,2</t>
  </si>
  <si>
    <t xml:space="preserve">   17  Grapple Y       Grapple Y              1958  APR  28   19:05         LI-CH    1.67000  -157.25000  ?                2350            A-AD   WR    3000       2000       3000                    TN                     * 1,2</t>
  </si>
  <si>
    <t xml:space="preserve">   18  Grapple Z       Grapple Z/Pennant 2    1958  AUG  22   18:00         LI-CH    1.67000  -157.25000  ?                 450            A-B    WR      24         34         24                    PR                       1,2</t>
  </si>
  <si>
    <t xml:space="preserve">   19  Grapple Z       Grapple Z/Flagpole 1   1958  SEP   2   17:24         LI-CH    1.67000  -157.25000  ?                2850            A-AD   WR    1000       2750       1000                    TN                     * 1,2</t>
  </si>
  <si>
    <t xml:space="preserve">   20  Grapple Z       Grapple Z/Halliard 1   1958  SEP  11   17:49         LI-CH    1.67000  -157.25000  ?                2650            A-AD   WR     800       2750        800                                           * 1,2</t>
  </si>
  <si>
    <t xml:space="preserve">   21  Grapple Z       Grapple Z/Burgee 2     1958  SEP  23   18:00         LI-CH    1.67000  -157.25000  ?                 450            A-B    WR      25         34         25                                             1,2</t>
  </si>
  <si>
    <t xml:space="preserve">   22  Nougat          Pampas                 1962  MAR   1   19:10:00.09   NTS-YF  37.04128  -116.02867       U3al     -363.14   1196     UG-S          9.5                   9.5   4.60   198 V 2 kCi                        1,2,3,5,f,g,k,n</t>
  </si>
  <si>
    <t xml:space="preserve">   23  Storax          Tendrac                1962  DEC   7   19:00:00.10   NTS-YF  37.05175  -116.02931       U3ba     -302.67   1202     UG-S            0    20              10   4.60   155                                1,2,3,5,f,g</t>
  </si>
  <si>
    <t xml:space="preserve">   24  Whetstone       Cormorant              1964  JUL  17   17:18:30.03   NTS-YF  37.01761  -116.02956       U3df     -271.64   1184     UG-S            0    20               2              V 11 Ci                        1,2,3,5,g,n</t>
  </si>
  <si>
    <t xml:space="preserve">   25  Whetstone       Courser                1964  SEP  25   17:02:00.03   NTS-YF  37.07247  -116.01539       U3do     -358.99   1237     UG-S            0                     0                                             1,3,5</t>
  </si>
  <si>
    <t xml:space="preserve">   26  Flintlock       Charcoal               1965  SEP  10   17:12:00.03   NTS-YF  37.07797  -116.01672       U7g      -455.44   1245     UG-S   WR      20   200   29 S       29   5.16   298             Polaris WH?        1,2,3,5,e,f</t>
  </si>
  <si>
    <t xml:space="preserve">   27  Arbor           Fallon                 1974  MAY  23   13:38:30.164  NTS-YF  37.12449  -116.07888       U2dv     -466.04   1276     UG-S   WR      20   200   12 S       20   4.80   190 V 72 Ci     Chevaline WH?      1,2,3,5,j,n</t>
  </si>
  <si>
    <t xml:space="preserve">   28  Anvil           Banon                  1976  AUG  26   14:30:00.168  NTS-YF  37.12501  -116.08200       U2dz      -536.4   1275     UG-S   WR      20   150   51 S       51   5.30   230 V 6 Ci      Chevaline WH?      1,2,3,5,e,j,n</t>
  </si>
  <si>
    <t xml:space="preserve">   29  Cresset         Fondutta               1978  APR  11   15:30:00.161  NTS-PM  37.29963  -116.32670       U19zs    -633.07   2072     UG-S   WR      20   150   67 S       67   5.50                   Chevaline WH?      1,2,3,5,e</t>
  </si>
  <si>
    <t xml:space="preserve">   30  Quicksilver     Quargel                1978  NOV  18   19:00:00.166  NTS-YF  37.12687  -116.08387       U2fb        -542   1275     UG-S           20   150   38 S       38   5.10   190 V 7 Ci                         1,2,3,5,e,j,n</t>
  </si>
  <si>
    <t xml:space="preserve">   31  Quicksilver     Nessel                 1979  AUG  29   15:08:00.171  NTS-YF  37.12122  -116.06659       U2ep        -464   1260     UG-S           20   150   19 S       20   4.80   190 V                              1,2,3,5,e,j,n</t>
  </si>
  <si>
    <t xml:space="preserve">   32  Tinderbox       Colwick                1980  APR  26   17:00:00.083  NTS-PM  37.24843  -116.42240       U20ac       -633   1946     UG-S           20   150  140 S      140   5.50       V                              1,2,3,5,e,n</t>
  </si>
  <si>
    <t xml:space="preserve">   33  Guardian        Dutchess               1980  OCT  24   19:15:00.116  NTS-YF  37.07458  -115.99926       U7bm     -426.72   1265     UG-S            0    20              10   4.70                                      1,2,3,5</t>
  </si>
  <si>
    <t xml:space="preserve">   34  Guardian        Serpa                  1980  DEC  17   15:10:00.086  NTS-PM  37.32478  -116.31173       U19ai     -572.7   2028     UG-S           20   150   35 S       35   5.10                                      1,2,3,5,e</t>
  </si>
  <si>
    <t xml:space="preserve">   35  Praetorian      Rousanne               1981  NOV  12   15:00:00.10   NTS-YF  37.10815  -116.04898       U4p       -517.2   1243     UG-S           20   150   77         77   5.40   250                                1,2,3,5,e,j</t>
  </si>
  <si>
    <t xml:space="preserve">   36  Praetorian      Gibne                  1982  APR  25   18:05:00.008  NTS-PM  37.25584  -116.42236       U20ah       -570   1937     UG-S           20   150   89 S       89   5.40       V 0.1 Ci                       1,2,3,5,e,n</t>
  </si>
  <si>
    <t xml:space="preserve">   37  Phalanx         Armada                 1983  APR  22   13:53:00.085  NTS-YF  37.11150  -116.02240       U9cs        -265   1296     UG-S            0    20             1.5   4.00       V                              1,2,3,5,n</t>
  </si>
  <si>
    <t xml:space="preserve">   38  Fusileer        Mundo                  1984  MAY   1   19:05:00.093  NTS-YF  37.10622  -116.02238       U7bo        -566   1292     UG-S   WR?     20   150   77 S       77   5.40                   Trident WH?        1,2,3,5,e</t>
  </si>
  <si>
    <t xml:space="preserve">   39  Grenadier       Egmont                 1984  DEC   9   19:40:00.089  NTS-PM  37.27008  -116.49758       U20al       -546   1839     UG-S   WR?     20   150  103 S      103   5.50                   Trident WH?        1,2,3,5,e</t>
  </si>
  <si>
    <t xml:space="preserve">   40  Charioteer      Kinibito               1985  DEC   5   15:00:00.067  NTS-YF  37.05327  -116.04537       U3me     -579.42   1208     UG-S   WR?     20   150  110        110   5.70                   Trident WH?        1,2,3,5,e</t>
  </si>
  <si>
    <t xml:space="preserve">   41  Charioteer      Darwin                 1986  JUN  25   20:27:45.092  NTS-PM  37.26459  -116.49931       U20aq    -548.95   1849     UG-S   WR      20   150   89 S       89   5.60                   Trident WH         1,2,3,5,e</t>
  </si>
  <si>
    <t xml:space="preserve">   42  Musketeer       Midland                1987  JUL  16   19:00:00.077  NTS-YF  37.10355  -116.02335       U7by     -486.77   1284     UG-S           20   150   14 S       20   4.90                                      1,2,3,5,e</t>
  </si>
  <si>
    <t xml:space="preserve">   43  Aqueduct        Barnwell               1989  DEC   8   15:00:00.087  NTS-PM  37.23109  -116.40939       U20az     -600.8   2031     UG-S   WR?     20   150  120 S      120   5.50       V 0.1 Ci    Trident WH?        1,2,3,5,e,n</t>
  </si>
  <si>
    <t xml:space="preserve">   44  Sculpin         Houston                1990  NOV  14   19:17:00.071  NTS-PM  37.22742  -116.37124       U19az     -594.4   2031     UG-S   WR?     20   150  103 S      103   5.40       V           Trident WH?        1,2,3,5,e,n</t>
  </si>
  <si>
    <t xml:space="preserve">   45  Julin           Bristol                1991  NOV  26   18:35:00.073  NTS-YF  37.09649  -116.06961       U4av        -457   1246     UG-S   WR?      0    20   11 S       11   4.60                                      1,2,3,5,e</t>
  </si>
  <si>
    <t>Database of nuclear tests, France</t>
  </si>
  <si>
    <t>last modified 20 February 2008</t>
  </si>
  <si>
    <t xml:space="preserve">  ID#  SERIES          SHOT                     YEAR  MON DAY   TIME          SITE     LAT        LONG       NT   HOLE         HOB  GZALT NT  TYPE   PUR  YD-MN YD-MX YD-EST NT YIELD  MAG  CRAT VENT DEVIC WARHEAD          R N SOURCES</t>
  </si>
  <si>
    <t xml:space="preserve">                                                      GMT GMT                          DEG         DEG                          M     M                     KT    KT    KT        KT         M                            </t>
  </si>
  <si>
    <t xml:space="preserve">    1  Gerboise        Gerboise Bleue           1960  FEB  13   07:04         AL-R     26.31170    -0.05720                    105            AS-T   WE      60    70              65                 IP                         1,2,4</t>
  </si>
  <si>
    <t xml:space="preserve">    2  Gerboise        Gerboise Blanche         1960  APR   1   06:17         AL-R     26.16610    -0.10250                      0            AS     WR       0    20              10         C       IP                         1,2,4</t>
  </si>
  <si>
    <t xml:space="preserve">    3  Gerboise        Gerboise Rouge           1960  DEC  27   07:30         AL-R     26.35360    -0.12360                     50            AS-T   WE       0    10    3 ?        3                 IP                         1,2,4</t>
  </si>
  <si>
    <t xml:space="preserve">    4  Gerboise        Gerboise Verte           1961  APR  25   06:00         AL-R     26.32170    -0.07330  *                  50            AS-T            0     1             0.5                 FZ                         1,2,4</t>
  </si>
  <si>
    <t xml:space="preserve">    5                  Agate                    1961  NOV   7   11:29:59.931  AL-IE    24.05710     5.05210                                   UG-T   WR       0    10              10                 IP                         1,2,4</t>
  </si>
  <si>
    <t xml:space="preserve">    6                  Beryl                    1962  MAY   1   10:00:00.458  AL-IE    24.06300     5.04180       E2                          UG-T   WR      10    40   20 GT      40             V   IP    AN-11                1,2,4</t>
  </si>
  <si>
    <t xml:space="preserve">    7                  Emeraude                 1963  MAR  18   10:02:00.351  AL-IE    24.04130     5.05210                                   UG-T   WR      10    20   10         10 4.86            IP                         1,2,4</t>
  </si>
  <si>
    <t xml:space="preserve">    8                  Amethyste                1963  MAR  30   09:59:00.328  AL-IE    24.04330     5.05700       E3                          UG-T   WR       0     5             2.5             V   IP                         1,2,4</t>
  </si>
  <si>
    <t xml:space="preserve">    9                  Rubis                    1963  OCT  20   13:00:00.011  AL-IE    24.03550     5.03860       E11?                        UG-T   WR      40    80   52         52 5.60        V   IP                         1,2,4</t>
  </si>
  <si>
    <t xml:space="preserve">   10                  Opale (Michele)          1964  FEB  14   11:00:00.347  AL-IE    24.05360     5.05230                   -353            UG-T   WR/P     0     5  3.7        3.7 4.52            IP                         1,2,4</t>
  </si>
  <si>
    <t xml:space="preserve">   11                  Topaze                   1964  JUN  15   13:40:00.367  AL-IE    24.06660     5.03450                                   UG-T   WR       0     5             2.5                 IP                         1,2,4</t>
  </si>
  <si>
    <t xml:space="preserve">   12                  Turquoise                1964  NOV  28   10:30:00.035  AL-IE    24.04180     5.04160                                   UG-T   WR       0    10              10                 IP                         1,2,4</t>
  </si>
  <si>
    <t xml:space="preserve">   13                  Saphir (Monique)         1965  FEB  27   11:30:00.039  AL-IE    24.05870     5.03110                   -785            UG-T   WR/P    80   150  127        127 5.80            IP                         1,2,4</t>
  </si>
  <si>
    <t xml:space="preserve">   14                  Jade                     1965  MAY  30   11:00:00.037  AL-IE    24.05500     5.05080                                   UG-T   WR       0     5             2.5             V   IP                         1,2,4</t>
  </si>
  <si>
    <t xml:space="preserve">   15                  Corindon                 1965  OCT   1   10:00:00.043  AL-IE    24.06490     5.03400                                   UG-T   WR       0     5             2.5                 IP                         1,2,4</t>
  </si>
  <si>
    <t xml:space="preserve">   16                  Tourmaline               1965  DEC   1   10:30:00.088  AL-IE    24.04370     5.04690                                   UG-T   WR      10    20   10         10 5.10            IP                         1,2,4</t>
  </si>
  <si>
    <t xml:space="preserve">   17                  Grenat (Georgette)       1966  FEB  16   11:00:00.035  AL-IE    24.04410     5.04120                   -403            UG-T   WR/P    10    20   13         13 4.94            IP                         1,2,4</t>
  </si>
  <si>
    <t xml:space="preserve">   18  1966            Aldebaran                1966  JUL   2   15:34         PMU-L   -21.87000  -139.00000  *                  10    -35     AW-BG  WR      28                    28                 IP    AN-52                1,2,3,5</t>
  </si>
  <si>
    <t xml:space="preserve">   19  1966            Tamoure                  1966  JUL  19   15:05         PMU     -21.80000  -138.90000  *                1000            A-AD   WR      50                    50                 IP    AN-11              * 1,2,3,5,b</t>
  </si>
  <si>
    <t xml:space="preserve">   20  1966            Ganymede            X    1966  JUL  21   12:00         PMU-CO  -21.79000  -138.91000  *                  12            AS     SE       0                     0                 ND    AN-22                2,3,5</t>
  </si>
  <si>
    <t xml:space="preserve">   21  1966            Betelguese               1966  SEP  11   17:30         PMU-DE  -21.83000  -138.88000  ?                 470            A-B    WR     110                   110                 IP    MR-31                1,2,3,5</t>
  </si>
  <si>
    <t xml:space="preserve">   22  1966            Rigel                    1966  SEP  24   17:00         PFA-FR  -22.23000  -138.73000  *                   3    -35     AW-BG  WR     125                   125                 BF                         1,2,3,5</t>
  </si>
  <si>
    <t xml:space="preserve">   23  1966            Sirus                    1966  OCT   4   21:00         PMU-DI  -21.87000  -139.00000  *                  10    -35     AW-BG  WR     205                   205                 BF                         1,2,3,5</t>
  </si>
  <si>
    <t xml:space="preserve">   24  1967            Altair                   1967  JUN   5   19:00         PMU-DE  -21.78900  -138.89500                    295            A-B    WR      15                    15                 PR?                        1,2,3,5</t>
  </si>
  <si>
    <t xml:space="preserve">   25  1967            Antares                  1967  JUN  27   18:30         PMU-DI  -21.86500  -139.00000                    340            A-B    WR     120                   120                 PR?                        1,2,3,5</t>
  </si>
  <si>
    <t xml:space="preserve">   26  1967            Arcturus                 1967  JUL   2   17:30         PMU-DE  -21.79500  -138.89200                      3    -35     AW-BG  WR      22                    22                 PR?                        1,2,3,5</t>
  </si>
  <si>
    <t xml:space="preserve">   27  1968            Capella                  1968  JUL   7   22:00         PMU-DE  -21.83000  -138.88000  ?                 463            A-B    WR     115                   115                                            1,2,3,5</t>
  </si>
  <si>
    <t xml:space="preserve">   28  1968            Castor                   1968  JUL  15   19:00         PMU-DI  -21.83000  -138.88000  ?                 650            A-B    WR     450                   450                 BF    MR-41                1,2,3,5</t>
  </si>
  <si>
    <t xml:space="preserve">   29  1968            Pollux                   1968  AUG   3   21:00         PMU-DE  -21.83000  -138.88000  ?                 490            A-B    WR     150                   150                 BF    MR-41                1,2,3,5</t>
  </si>
  <si>
    <t xml:space="preserve">   30  1968            Canopus                  1968  AUG  24   18:30:00.5    PFA-FR  -22.22800  -138.64400                    520            A-B    WR    2600       1000       2600 4.95            TN                         1,2,3,5</t>
  </si>
  <si>
    <t xml:space="preserve">   31  1968            Procyon                  1968  SEP   8   19:00:01      PMU-DI  -21.82100  -138.97500                    700            A-B    WR    1280       1000       1280 4.91            TN                         1,2,3,5</t>
  </si>
  <si>
    <t xml:space="preserve">   32  1970            Andromede                1970  MAY  15   18:00         PMU-DE  -21.83000  -138.88000  ?                 220            A-B    WR      13                    13                                            1,2,3,5</t>
  </si>
  <si>
    <t xml:space="preserve">   33  1970            Cassiopee                1970  MAY  22   18:30         PMU-DI  -21.83000  -138.88000  ?                 500            A-B    WR     224                   224                 TN    TN-60                1,2,3,5</t>
  </si>
  <si>
    <t xml:space="preserve">   34  1970            Dragon                   1970  MAY  30   17:59:59.9    PFA-FR  -22.30900  -138.60600                    500            A-B    WR     945                   945 4.44            TN                         1,2,3,5</t>
  </si>
  <si>
    <t xml:space="preserve">   35  1970            Eridan                   1970  JUN  24   18:30         PMU-DE  -21.83000  -138.88000  ?                 220            A-B    WR      12                    12                                            1,2,3,5</t>
  </si>
  <si>
    <t xml:space="preserve">   36  1970            Licorne                  1970  JUL   3   18:30:00.3    PMU-DI  -21.93500  -138.91700                    500            A-B    WR     914                   914 4.65            TN    TN-60                1,2,3,5</t>
  </si>
  <si>
    <t xml:space="preserve">   37  1970            Pegase                   1970  JUL  27   19:00         PMU-DE  -21.83000  -138.88000  ?                 220            A-B    WR    0.05                  0.05                                            1,2,3,5</t>
  </si>
  <si>
    <t xml:space="preserve">   38  1970            Orion                    1970  AUG   2   19:00         PFA-FR  -21.78600  -138.89300                    400            A-B    WR      72                    72                                            1,2,3,5</t>
  </si>
  <si>
    <t xml:space="preserve">   39  1970            Toucan                   1970  AUG   6   19:00         PMU-DI  -21.83000  -138.88000  ?                 500            A-B    WR     594                   594                 TN?                        1,2,3,5</t>
  </si>
  <si>
    <t xml:space="preserve">   40  1971            Dione                    1971  JUN   5   19:15         PMU-DE  -21.83000  -138.88000  ?                 275            A-B    WR      34         20         34                 IP    AN-51                1,2,3,5</t>
  </si>
  <si>
    <t xml:space="preserve">   41  1971            Encelade                 1971  JUN  12   19:14:57.3    PMU-DI  -23.80000  -137.20000                    450            A-B    WR     440                   440                 BF    MR-41                1,2,3,5</t>
  </si>
  <si>
    <t xml:space="preserve">   42  1971            Japet                    1971  JUL   4   21:30         PMU-DE  -21.83000  -138.88000  ?                 230            A-B    WR       9                     9                       TN-60                1,2,3,5</t>
  </si>
  <si>
    <t xml:space="preserve">   43  1971            Phoebe                   1971  AUG   8   18:30         PMU-DE  -21.83000  -138.88000  ?                 230            A-B    WR       4                     4                       TN-60                1,2,3,5</t>
  </si>
  <si>
    <t xml:space="preserve">   44  1971            Rhea                     1971  AUG  14   19:00:00.8    PMU-DI  -21.82300  -138.97600                    480            A-B    WR     955                   955 4.65            TN    TN-60                1,2,3,5</t>
  </si>
  <si>
    <t xml:space="preserve">   45  1972            Umbriel                  1972  JUN  25   19:00         PMU-DE  -21.83000  -138.88000  ?                 230            A-B    WR     0.5                   0.5                 PR    TN-60                1,2,3,5</t>
  </si>
  <si>
    <t xml:space="preserve">   46  1972            Titania                  1972  JUN  30   18:30         PMU-DI  -21.83000  -138.88000  ?                 220            A-B    WR       4                     4                 PR    TN-60                1,2,3,5</t>
  </si>
  <si>
    <t xml:space="preserve">   47  1972            Oberon                   1972  JUL  27   18:40         PMU-DI  -21.83000  -138.88000  ?                 220            A-B    WR       6                     6                 PR    TN-60                1,2,3,5</t>
  </si>
  <si>
    <t xml:space="preserve">   48  1972            Ariel                    1972  JUL  31   22:30         PMU-CO  -21.79000  -138.91000  *                  10            AS     SE   0.001                 0.001                 FZ    TN-60?               3,5,a</t>
  </si>
  <si>
    <t xml:space="preserve">   49  1973            Euterpe                  1973  JUL  21   18:00         PMU-DI  -21.83000  -138.88000  ?                 220            A-B    WR      11                    11                       TN-60                1,2,3,5</t>
  </si>
  <si>
    <t xml:space="preserve">   50  1973            Melpomene                1973  JUL  28   23:06         PMU-DE  -21.83000  -138.88000  ?                 270            A-B    WR    0.05                  0.05                       TN-60?               1,2,3,5</t>
  </si>
  <si>
    <t xml:space="preserve">   51  1973            Pallas                   1973  AUG  18   18:15         PMU-DE  -21.83000  -138.88000  ?                 270            A-B    WR       4                     4                       TN-60?               1,2,3,5</t>
  </si>
  <si>
    <t xml:space="preserve">   52  1973            Parthenope               1973  AUG  24   18:00         PMU-DI  -21.83000  -138.88000  ?                 220            A-B    WR     0.2                   0.2                       TN-60?               1,2,3,5</t>
  </si>
  <si>
    <t xml:space="preserve">   53  1973            Tamara                   1973  AUG  28   18:30         PMU     -21.83000  -138.88000  ?                 250            A-AD   WR       6        6.6        6.6                 IP    AN-52              * 1,2,3,5</t>
  </si>
  <si>
    <t xml:space="preserve">   54  1973            Vesta                    1973  SEP  13   15:42         PMU-CO  -21.79000  -138.91000  *                   4.1          AS     SE       0                     0                 ND                         3,5</t>
  </si>
  <si>
    <t xml:space="preserve">   55  1974            Capricorne               1974  JUN  16   17:30         PMU-DI  -21.83000  -138.88000  ?                 220            A-B    WR       4                     4                       TN-70?               1,2,3,5</t>
  </si>
  <si>
    <t xml:space="preserve">   56  1974            Belier                   1974  JUL   1   17:30         PMU-CO  -21.79000  -138.91000  *                   5.6          AS     SE       0                     0                 ND                         3,5</t>
  </si>
  <si>
    <t xml:space="preserve">   57  1974            Gemeaux                  1974  JUL   7   23:15         PMU-DI  -21.83000  -138.88000  ?                 312            A-B    WR     150                   150                 TN    TN-70?               1,2,3,5</t>
  </si>
  <si>
    <t xml:space="preserve">   58  1974            Centaure                 1974  JUL  17   17:00         PMU-DE  -21.83000  -138.88000  ?                 270            A-B    WR       4                     4                       TN-80?               1,2,3,5</t>
  </si>
  <si>
    <t xml:space="preserve">   59  1974            Maquis                   1974  JUL  25   17:30         PMU     -21.83000  -138.88000  ?                 250            A-AD   WR       8                     8                 IP    AN-52              * 1,2,3,5</t>
  </si>
  <si>
    <t xml:space="preserve">   60  1974            Persee                   1974  JUL  28   17:30         PMU-CO  -21.79000  -138.91000  *                   5.6          AS     SE   0.001                 0.001                 FZ                         3,5</t>
  </si>
  <si>
    <t xml:space="preserve">   61  1974            Scorpion                 1974  AUG  14   00:30         PMU-DI  -21.83000  -138.88000  ?                 312            A-B    WR      96                    96                                            1,2,3,5</t>
  </si>
  <si>
    <t xml:space="preserve">   62  1974            Taurue                   1974  AUG  24   23:45         PMU-DE  -21.83000  -138.88000  ?                 270            A-B    WR      14                    14                                            1,2,3,5</t>
  </si>
  <si>
    <t xml:space="preserve">   63  1974            Verseau                  1974  SEP  14   23:30         PMU-DI  -21.87100  -139.01000                    433            A-B    WR     332                   332                 TN    TN-60?               1,2,3,5</t>
  </si>
  <si>
    <t xml:space="preserve">   64  1975            Achille                  1975  JUN   5   18:15         PFA-R1  -22.28000  -138.74000  *                -623            UG-S   WR       0     5   23 S        5 5.33                                       1,2,3,5,a</t>
  </si>
  <si>
    <t xml:space="preserve">   65  1975            Hector                   1975  NOV  26   00:48         PFA-R1  -22.28000  -138.74000  *                -585            UG-S   WR       5    10   17 S        5 5.23                                       1,2,3,5,a</t>
  </si>
  <si>
    <t xml:space="preserve">   66  1976            Patrocle                 1976  APR   3   17:07         PMU-R   -21.83000  -138.88000  ?                -600            UG-S   WR       0     5    1          1                                            1,2,3,5,a</t>
  </si>
  <si>
    <t xml:space="preserve">   67  1976            Menelas                  1976  JUL  11   00:30:00.5    PMU-R   -21.86300  -138.78600                                   UG-S   WR       5    20   12 S       12 5.09                                       1,2,3,5,a</t>
  </si>
  <si>
    <t xml:space="preserve">   68  1976            Calypso                  1976  JUL  22   19:00         PMU-R   -21.80000  -138.90000  *                -280        MN  UG-S   SE       0          0          0                 ND                         2,3,5,a</t>
  </si>
  <si>
    <t xml:space="preserve">   69  1976            Ulysse A                 1976  OCT  30   22:59:59      PMU-R   -21.80000  -138.90000  *                                UG-S   WR       0     5    1          1                                            1,3,5,a</t>
  </si>
  <si>
    <t xml:space="preserve">   70  1976            Astanax                  1976  DEC   5   23:00:00      PMU-R   -21.80000  -138.90000  *                                UG-S   WR       0     5    1          1                                            1,3,5,a</t>
  </si>
  <si>
    <t xml:space="preserve">   71  1977            Ulysse B                 1977  FEB  19   23:30:00.4    PMU-R   -21.84000  -138.84800                                   UG-S   WR       5    20    5 S        5 4.81                                       1,2,3,5,a</t>
  </si>
  <si>
    <t xml:space="preserve">   72  1977            Nestor                   1977  MAR  19   23:00:59.9    PMU-R34 -21.88700  -138.92000                                   UG-S   WR      20   150   47 S       47 5.59                                       1,2,3,5,a</t>
  </si>
  <si>
    <t xml:space="preserve">   73  1977            Oedipe                   1977  APR   2   23:30:00      PMU-R   -21.80000  -138.90000  *                                UG-S   WR       0     5    1          1                                            1,3,5,a</t>
  </si>
  <si>
    <t xml:space="preserve">   74  1977            Andromaque               1977  JUN  28   18:15         PMU-R   -21.80000  -138.90000  *                -280        MN  UG-S   SE       0          0          0                 ND                         3,5,a</t>
  </si>
  <si>
    <t xml:space="preserve">   75  1977            Ajax                     1977  JUL   6   22:59:58.52   PMU-R   -21.78300  -138.96000                                   UG-S   WR       5    20   28 S       20 5.40                                       1,2,3,5,a</t>
  </si>
  <si>
    <t xml:space="preserve">   76  1977            Clytemnestre             1977  JUL  12   23:00         PMU-R   -21.80000  -138.90000  *                -280        MN  UG-S   SE       0          0          0                 ND                         3,5,a</t>
  </si>
  <si>
    <t xml:space="preserve">   77  1977            Oreste                   1977  NOV  12   01:30:00      PMU-R   -21.80000  -138.90000  *                                UG-S   WR       0     5   16 S        5 5.20                                       1,2,3,5,a</t>
  </si>
  <si>
    <t xml:space="preserve">   78  1977            Enee                     1977  NOV  24   16:59:59.9    PMU-R34 -21.88400  -138.88600                                   UG-S   WR      20   150   50 S       50 5.61                                       1,2,3,5,a</t>
  </si>
  <si>
    <t xml:space="preserve">   79  1977            Laocoon                  1977  DEC  17   22:00:00      PMU-R   -21.80000  -138.90000  *                                UG-S   WR       0     5   12 S        5 5.09                                       1,2,3,5,a</t>
  </si>
  <si>
    <t xml:space="preserve">   80  1978            Polypheme                1978  FEB  27   23:00:00      PMU-R   -21.80000  -138.90000  *                                UG-S   WR       0     5    1 S        1 4.03                                       1,2,3,5,a</t>
  </si>
  <si>
    <t xml:space="preserve">   81  1978            Pylade                   1978  MAR  22   17:30:00.5    PMU-R   -21.70500  -138.93400                                   UG-S   WR       0     5   12 S        5 5.09            ER                         1,2,3,5,a</t>
  </si>
  <si>
    <t xml:space="preserve">   82  1978            Hecube                   1978  MAR  25   17:30:00      PMU-R   -21.80000  -138.90000  *                                UG-S   WR       0     5    1          1                                            1,3,5,a</t>
  </si>
  <si>
    <t xml:space="preserve">   83  1978            Xanthois                 1978  JUL   1   17:00:00      PMU-R   -21.80000  -138.90000  *                                UG-S   WR       0     5    1          1                                            1,3,5,a</t>
  </si>
  <si>
    <t xml:space="preserve">   84  1978            Ares                     1978  JUL  19   18:00:00      PMU-R   -21.80000  -138.90000  *                                UG-S   WR       5    20    2 S        5 4.40                                       1,2,3,5,a</t>
  </si>
  <si>
    <t xml:space="preserve">   85  1978            Idomenee                 1978  JUL  26   23:00:00      PMU-R   -21.80000  -138.90000  *                                UG-S   WR       0     5    4 S        4 4.73                                       1,2,3,5,a</t>
  </si>
  <si>
    <t xml:space="preserve">   86  1978            Schedios                 1978  NOV   2   18:00:00      PMU-R   -21.80000  -138.90000  *                                UG-S   WR       0     5    3 S        3 4.55                                       1,2,3,5,a</t>
  </si>
  <si>
    <t xml:space="preserve">   87  1978            Aphrodite                1978  NOV  14   18:00         PMU-R   -21.80000  -138.90000  *                -280        MN  UG-S   SE       0          0          0                 ND                         3,5,a</t>
  </si>
  <si>
    <t xml:space="preserve">   88  1978            Priam                    1978  NOV  30   17:31:58.48   PMU-R34 -21.86800  -138.95000                                   UG-S   WR      20   150   64 S       64 5.70                                       1,2,3,5,a</t>
  </si>
  <si>
    <t xml:space="preserve">   89  1978            Eteocle                  1978  DEC  17   18:04:00      PMU-R   -21.80000  -138.90000  *                                UG-S   WR       0     5   14 S        5 5.15                                       1,2,3,5,a</t>
  </si>
  <si>
    <t xml:space="preserve">   90  1978            Eumee                    1978  DEC  19   16:57:01.5    PMU-R   -21.76800  -138.93400                                   UG-S   WR       5    20   12 S       12 5.09                                       1,2,3,5,a</t>
  </si>
  <si>
    <t xml:space="preserve">   91  1979            Penthesilee              1979  MAR   1   17:24:00      PMU-R   -21.80000  -138.90000  *                                UG-S   WR       5    20    8 S        8 4.95            ER?                        1,2,3,5,a</t>
  </si>
  <si>
    <t xml:space="preserve">   92  1979            Philoctete               1979  MAR   9   16:37:00      PMU-R   -21.80000  -138.90000  *                                UG-S   WR       5    20   14 S       14 5.15            ER?                        1,2,3,5,a</t>
  </si>
  <si>
    <t xml:space="preserve">   93  1979            Agapenor                 1979  MAR  24   16:28:00.4    PMU-R   -21.80600  -138.93300                                   UG-S   WR       5    20    8 S        8 4.95                                       1,2,3,5,a</t>
  </si>
  <si>
    <t xml:space="preserve">   94  1979            Polydore                 1979  APR   4   18:07:00.5    PMU-R   -21.85000  -138.70200                                   UG-S   WR       5    20    6 S        6 4.85                                       1,2,3,5,a</t>
  </si>
  <si>
    <t xml:space="preserve">   95  1979            Pyrrhos                  1979  JUN  18   23:27:00.7    PMU-R   -21.81000  -138.80900                                   UG-S   WR       5    20    4 S        5 4.73            ER?                        1,2,3,5,a</t>
  </si>
  <si>
    <t xml:space="preserve">   96  1979            Egisthe                  1979  JUN  29   18:56:00.2    PMU-R34 -21.81800  -138.90300                                   UG-S   WR      20   150   28 S       28 5.40                                       1,2,3,5,a</t>
  </si>
  <si>
    <t xml:space="preserve">   97  1979            Tydee                    1979  JUL  25   17:57:00      PMU-R34 -21.88000  -138.94000                                   UG-S   WR      20   150  112 S      112 5.90                                       1,2,3,5,a</t>
  </si>
  <si>
    <t xml:space="preserve">   98  1979            Palamede                 1979  JUL  28   19:56:00.3    PMU-R   -21.80900  -138.81200                                   UG-S   WR       0     5   14 S        5 5.15            ER?                        1,2,3,5,a</t>
  </si>
  <si>
    <t xml:space="preserve">   99  1979            Chrysotemis              1979  NOV  19   17:53:00      PMU-R   -21.80000  -138.90000  *                                UG-S   WR       0     5    1          1                                            1,3,5,a</t>
  </si>
  <si>
    <t xml:space="preserve">  100  1979            Atree                    1979  NOV  22   19:14:13      PMU-R   -21.80000  -138.90000  *                                UG-S   WR       0     5    4 S        4 4.73                                       1,2,3,5,a</t>
  </si>
  <si>
    <t xml:space="preserve">  101  1980            Thyetse                  1980  FEB  23   18:03:00      PMU-R   -21.80000  -138.90000  *                                UG-S   WR       0     5    1 S        2 4.32                                       1,2,3,5,a</t>
  </si>
  <si>
    <t xml:space="preserve">  102  1980            Adraste                  1980  MAR   3   17:56:00      PMU-R   -21.80000  -138.90000  *                                UG-S   WR       0     5   11 S        5 5.07                                       1,2,3,5,a</t>
  </si>
  <si>
    <t xml:space="preserve">  103  1980            Thesee                   1980  MAR  23   19:36:58.49   PMU-R34 -21.86100  -138.93900                                   UG-S   WR      20   150   78 S       80 5.77                                       1,2,3,5,a</t>
  </si>
  <si>
    <t xml:space="preserve">  104  1980            Boros                    1980  APR   1   19:31:00.2    PMU-R   -21.84500  -138.75800                                   UG-S   WR       5    20   18 S       18 5.25                                       1,2,3,5,a</t>
  </si>
  <si>
    <t xml:space="preserve">  105  1980            Pelpos                   1980  APR   4   18:33:00.1    PMU-R   -21.92100  -138.79900                                   UG-S   WR       5    20    2 S        5 4.37                                       1,2,3,5,a</t>
  </si>
  <si>
    <t xml:space="preserve">  106  1980            Eurypyle                 1980  JUN  16   18:26:58.56   PMU-R34 -21.87000  -138.89900                                   UG-S   WR      20   150   26 S       26 5.37                                       1,2,3,5,a</t>
  </si>
  <si>
    <t xml:space="preserve">  107  1980            Ilus                     1980  JUN  21   17:01:00      PMU-R   -21.80000  -138.90000  *                                UG-S   WR       5    20    9 S        9 5.01            ER                         1,2,3,5,a</t>
  </si>
  <si>
    <t xml:space="preserve">  108  1980            Chryses                  1980  JUL   6   17:27:00.5    PMU-R   -21.84900  -138.84800                                   UG-S   WR       5    20    5 S        5 4.77                                       1,2,3,5,a</t>
  </si>
  <si>
    <t xml:space="preserve">  109  1980            Leda                     1980  JUL   9   18:03         PMU-R   -21.80000  -138.90000  *                -280        MN  UG-S   SE       0          0          0                 ND                         3,5,a</t>
  </si>
  <si>
    <t xml:space="preserve">  110  1980            Asios                    1980  JUL  19   23:46:58.51   PMU-R34 -21.86100  -138.93400                                   UG-S   WR      20   150   78 S       80 5.77                                       1,2,3,5,a</t>
  </si>
  <si>
    <t xml:space="preserve">  111  1980            Laerte                   1980  NOV  25   17:53:00      PMU-R   -21.80000  -138.90000  *                                UG-S   WR       0     5    2 S        2 4.47                                       1,2,3,5,a</t>
  </si>
  <si>
    <t xml:space="preserve">  112  1980            Diomede                  1980  DEC   3   17:32:58.48   PMU-R34 -21.87500  -138.93900                                   UG-S   WR      20   150   51 S       51 5.62            TN    TN-70                1,2,3,5,a</t>
  </si>
  <si>
    <t xml:space="preserve">  113  1981            Broteas                  1981  FEB  27   23:28:00      PMU-R   -21.80000  -138.90000  *                                UG-S   WR       0     5    8 S        5 4.95                                       1,2,3,5,a</t>
  </si>
  <si>
    <t xml:space="preserve">  114  1981            Tyro                     1981  MAR   6   17:27:00      PMU-R   -21.80000  -138.90000  *                                UG-S   WR       0     5    2 S        2 4.40                                       1,2,3,5,a</t>
  </si>
  <si>
    <t xml:space="preserve">  115  1981            Iphicles                 1981  MAR  28   17:23:00.6    PMU-R   -21.79000  -138.67800                                   UG-S   WR       5    20    5 S        5 4.77                                       1,2,3,5,a</t>
  </si>
  <si>
    <t xml:space="preserve">  116  1981            Clymene                  1981  APR  10   17:57:00.5    PMU-L   -21.79500  -138.94600                             0     UG-S   WR       5    20    8 S        8 4.95                                       1,2,3,5,a</t>
  </si>
  <si>
    <t xml:space="preserve">  117  1981            Lyncee                   1981  JUL   8   22:23:00.3    PMU-R   -21.79100  -139.04600                                   UG-S   WR       5    20   22 S       20 5.32                                       1,2,3,5,a</t>
  </si>
  <si>
    <t xml:space="preserve">  118  1981            Eryx                     1981  JUL  11   17:17:00      PMU-R   -21.80000  -138.90000  *                                UG-S   WR       0     5    8 S        5 4.95                                       1,2,3,5,a</t>
  </si>
  <si>
    <t xml:space="preserve">  119  1981            Theras                   1981  JUL  18   17:43:00      PMU-R   -21.80000  -138.90000  *                                UG-S   WR       0     5    2 S        2 4.47                                       1,2,3,5,a</t>
  </si>
  <si>
    <t xml:space="preserve">  120  1981            Agenor                   1981  AUG   3   18:32:58.58   PMU-R34 -21.82400  -138.90300                                   UG-S   WR      20   150   16 S       20 5.21            ER                         1,2,3,5,a</t>
  </si>
  <si>
    <t xml:space="preserve">  121  1981            Leto                     1981  NOV   6   17:03:00      PMU-R   -21.80000  -138.90000  *                                UG-S   WR       0     5    1          1                                            1,2,3,5,a</t>
  </si>
  <si>
    <t xml:space="preserve">  122  1981            Procles                  1981  NOV  11   17:07:00.2    PMU-R   -21.85600  -138.95400                                   UG-S            5    20    3 S        5 4.55                                       1,2,3,5,a</t>
  </si>
  <si>
    <t xml:space="preserve">  123  1981            Cilix                    1981  DEC   5   16:58:01.1    PMU-R   -21.68500  -138.93300                                   UG-S            5    20    5 S        5 4.81                                       1,2,3,5,a</t>
  </si>
  <si>
    <t xml:space="preserve">  124  1981            Cadmos                   1981  DEC   8   16:47:00.2    PMU-L   -21.79700  -138.92700                             0     UG-S            5    20   15 S       15 5.17                                       1,2,3,5,a</t>
  </si>
  <si>
    <t xml:space="preserve">  125  1982            Aerope                   1982  FEB  20   17:33:00      PMU-R   -21.80000  -138.90000  *                                UG-S   WR       0     5    3 S        3 4.58                                       1,2,3,5,a</t>
  </si>
  <si>
    <t xml:space="preserve">  126  1982            Deiphobe                 1982  FEB  24   18:15:00      PMU-R   -21.80000  -138.90000  *                                UG-S   WR       0     5    1          1                                            1,2,3,5,a</t>
  </si>
  <si>
    <t xml:space="preserve">  127  1982            Rhesos                   1982  MAR  20   17:03:00.2    PMU-L   -21.84600  -138.86800                             0     UG-S   WR       5    20   17 S       17 5.23            ER                         1,2,3,5,a</t>
  </si>
  <si>
    <t xml:space="preserve">  128  1982            Evevos                   1982  MAR  23   17:07:00      PMU-R   -21.80000  -138.90000  *                                UG-S   WR       0     5  0.5 S      0.5                                            1,2,3,5,a</t>
  </si>
  <si>
    <t xml:space="preserve">  129  1982            Aeson                    1982  MAR  31   16:30         PMU-R   -21.80000  -138.90000  *                -280        MN  UG-S   SE       0          0          0                 ND                         3,5,a</t>
  </si>
  <si>
    <t xml:space="preserve">  130  1982            Laodice                  1982  JUN  27   17:00:00      PMU-R   -21.80000  -138.90000  *                                UG-S   WR       0     5    2 S        2 4.37                                       1,2,3,5,a</t>
  </si>
  <si>
    <t xml:space="preserve">  131  1982            Antilokos                1982  JUL   1   17:02:00.2    PMU-R34 -21.76900  -138.94600                                   UG-S   WR      20   150   20 S       20 5.28                                       1,2,3,5,a</t>
  </si>
  <si>
    <t xml:space="preserve">  132  1982            Pitane                   1982  JUL  21   17:13:00      PMU-R   -21.80000  -138.90000  *                                UG-S   WR       0     5    2 S        2 4.47                                       1,2,3,5,a</t>
  </si>
  <si>
    <t xml:space="preserve">  133  1982            Laios                    1982  JUL  25   18:02:00.0    PMU-L   -21.83600  -138.89600                             0     UG-S   WR      20    80   56 S       56 5.65                                       1,2,3,5,a</t>
  </si>
  <si>
    <t xml:space="preserve">  134  1982            Procris                  1982  NOV  27   17:02:00      PMU-R   -21.80000  -138.90000  *                                UG-S   WR       0     5  0.5 S      0.5                                            1,2,3,5,a</t>
  </si>
  <si>
    <t xml:space="preserve">  135  1983            Eurytos                  1983  APR  19   18:53:00.2    PMU-L   -21.81900  -138.87200                             0     UG-S   WR      20    80   40 S       40 5.53                                       1,2,3,5,a</t>
  </si>
  <si>
    <t xml:space="preserve">  136  1983            Automedon                1983  APR  25   17:32:59      PMU-R   -21.80000  -138.90000  *                                UG-S   WR       0     5 0.25 S     0.25 4.25                                       1,2,3,5,a</t>
  </si>
  <si>
    <t xml:space="preserve">  137  1983            Cinyras                  1983  MAY  25   17:31:00.1    PMU-L   -21.86100  -138.91700                             0     UG-S   WR      20    80   42 S       42 5.55                                       1,2,3,5,a</t>
  </si>
  <si>
    <t xml:space="preserve">  138  1983            Burisis                  1983  JUN  18   17:31:00      PMU-R   -21.80000  -138.90000  *                                UG-S   WR       0     5    3 S        3 4.58                                       1,2,3,5,a</t>
  </si>
  <si>
    <t xml:space="preserve">  139  1983            Oxylos                   1983  JUN  28   17:46:00.2    PMU-L   -21.76700  -138.87100                             0     UG-S   WR       5    20   33 S       20 5.46                                       1,2,3,5,a</t>
  </si>
  <si>
    <t xml:space="preserve">  140  1983            Battos                   1983  JUL  20   20:30:00      PMU-R   -21.80000  -138.90000  *                                UG-S   WR       5    20   10 S       10 5.04                                       1,2,3,5,a</t>
  </si>
  <si>
    <t xml:space="preserve">  141  1983            Carnabon                 1983  AUG   4   17:14:00.2    PMU-L   -21.83500  -138.82900                             0     UG-S   WR      20    80    8 S       20 4.95                                       1,2,3,5,a</t>
  </si>
  <si>
    <t xml:space="preserve">  142  1983            Linos                    1983  DEC   3   16:58:00      PMU-R   -21.80000  -138.90000  *                                UG-S   WR       0     5    4 S        4 4.73                                       1,2,3,5,a</t>
  </si>
  <si>
    <t xml:space="preserve">  143  1983            Gyges                    1983  DEC   7   17:28:00.3    PMU-L   -21.82900  -138.92800                             0     UG-S   WR       5    20   15 S       15 5.17                                       1,2,3,5,a</t>
  </si>
  <si>
    <t xml:space="preserve">  144  1984            Demophon                 1984  MAY   8   17:26:00      PMU-R   -21.80000  -138.90000  *                                UG-S   WR       0     5   22 S        5 5.32                                       1,2,3,5,a</t>
  </si>
  <si>
    <t xml:space="preserve">  145  1984            Midas                    1984  MAY  12   17:31:00.0    PMU-L   -21.86300  -138.90100                             0     UG-S   WR      20    80   56 S       56 5.65                                       1,2,3,5,a</t>
  </si>
  <si>
    <t xml:space="preserve">  146  1984            Aristee                  1984  JUN  12   17:16:00      PMU-R   -21.80000  -138.90000  *                                UG-S   WR       5    20    2 S        5 4.47                                       1,2,3,5,a</t>
  </si>
  <si>
    <t xml:space="preserve">  147  1984            Echemos                  1984  JUN  16   17:44:00.0    PMU-L   -21.84900  -138.88000                             0     UG-S   WR      20    80   34 S       34 5.47                                       1,2,3,5,a</t>
  </si>
  <si>
    <t xml:space="preserve">  148  1984            Machaon                  1984  OCT  27   17:16:00.4    PMU-R   -22.06400  -138.47700                                   UG-S   WR       5    20    3 S        5 4.54                                       1,2,3,5,a</t>
  </si>
  <si>
    <t xml:space="preserve">  149  1984            Acaste                   1984  NOV   2   20:45:00.1    PMU-L   -21.85700  -138.92000                             0     UG-S   WR      20    80   34 S       34 5.47                                       1,2,3,5,a</t>
  </si>
  <si>
    <t xml:space="preserve">  150  1984            Miletos                  1984  DEC   1   16:51:00      PMU-R   -21.80000  -138.90000  *                                UG-S   WR       0     5  0.5 S      0.5 4.17                                       1,2,3,5,a</t>
  </si>
  <si>
    <t xml:space="preserve">  151  1984            Memnon                   1984  DEC   6   17:29:00.2    PMU-L   -21.83700  -138.89000                             0     UG-S   WR      20    80   53 S       53 5.63                                       1,2,3,5,a</t>
  </si>
  <si>
    <t xml:space="preserve">  152  1985            Cercyon                  1985  APR  30   17:29:00.6    PMU-R   -21.82900  -138.95200                                   UG-S   WR       5    20   13 S       13 5.12                                       1,2,3,5,a</t>
  </si>
  <si>
    <t xml:space="preserve">  153  1985            Nisos                    1985  MAY   8   20:28:00.2    PMU-L   -21.83100  -138.98100                             0     UG-S   WR      20    80   90 S       80 5.82                                       1,2,3,5,a</t>
  </si>
  <si>
    <t xml:space="preserve">  154  1985            Talaos                   1985  JUN   3   17:30:00.6    PMU-R   -21.81600  -138.89700                                   UG-S   WR       5    20   11 S       11 5.07                                       1,2,3,5,a</t>
  </si>
  <si>
    <t xml:space="preserve">  155  1985            Erginos                  1985  JUN   7   17:40:00      PMU-L   -21.80000  -138.90000  *                          0     UG-S   WR       5    20    5 S        5 4.77                                       1,2,3,5,a</t>
  </si>
  <si>
    <t xml:space="preserve">  156  1985            Hero                     1985  OCT  24   17:50:00      PMU-R   -21.80000  -138.90000  *                -700            UG-S   WR       0     5    2 S        2 4.47                  TN-81?               1,2,3,5,a</t>
  </si>
  <si>
    <t xml:space="preserve">  157  1985            Codros                   1985  OCT  26   16:35:00.2    PMU-L   -21.84900  -138.81500                             0     UG-S   WR      20    80   18 S       20 5.25                                       1,2,3,5,a</t>
  </si>
  <si>
    <t xml:space="preserve">  158  1985            Zetes                    1985  NOV  24   16:01:00.7    PMU-R   -21.80200  -138.78100                                   UG-S   WR       5    20    5 S        5 4.81                                       1,2,3,5,a</t>
  </si>
  <si>
    <t xml:space="preserve">  159  1985            Megaree                  1985  NOV  26   17:42:00.1    PMU-L   -21.85600  -138.89900                             0     UG-S   WR      20    80   54 S       54 5.64                  Hades                1,2,3,5,a</t>
  </si>
  <si>
    <t xml:space="preserve">  160  1986            Hyllos                   1986  APR  26   17:02:00.7    PMU-R   -21.72500  -138.94100                                   UG-S   WR       5    20    5 S        5 4.77                                       1,2,3,5,a</t>
  </si>
  <si>
    <t xml:space="preserve">  161  1986            Ceto                     1986  MAY   6   16:58:00      PMU-R   -21.80000  -138.90000  *                                UG-S   WR       0     5    5 S        5 4.75                                       1,2,3,5,a</t>
  </si>
  <si>
    <t xml:space="preserve">  162  1986            Sthenelos                1986  MAY  27   17:15:00      PMU-R   -21.80000  -138.90000  *                                UG-S   WR       5    20    4 S        5 4.67                                       1,2,3,5,a</t>
  </si>
  <si>
    <t xml:space="preserve">  163  1986            Galatee                  1986  MAY  30   17:25:00.1    PMU-L   -21.86200  -138.94900                             0     UG-S   WR      20    80   30 S       30 5.43                                       1,2,3,5,a</t>
  </si>
  <si>
    <t xml:space="preserve">  164  1986            Hesione                  1986  NOV  10   16:58:00      PMU-R   -21.80000  -138.90000  *                                UG-S   WR       0     5    6 S        5 4.87                                       1,2,3,5,a</t>
  </si>
  <si>
    <t xml:space="preserve">  165  1986            Naupolis                 1986  NOV  12   17:02:00.3    PMU-L   -21.84300  -138.92700                             0     UG-S   WR       5    20   24 S       20 5.34                                       1,2,3,5,a</t>
  </si>
  <si>
    <t xml:space="preserve">  166  1986            Peneleos                 1986  DEC   6   17:10:00      PMU-R   -21.80000  -138.90000  *                                UG-S   WR       0     5    9 S        5 4.99                                       1,2,3,5,a</t>
  </si>
  <si>
    <t xml:space="preserve">  167  1986            Circe                    1986  DEC  10   17:15:00.2    PMU-L   -21.83300  -138.89200                             0     UG-S   WR      20    80   32 S       32 5.45                                       1,2,3,5,a</t>
  </si>
  <si>
    <t xml:space="preserve">  168  1987            Jocaste                  1987  MAY   5   16:58:01.3    PMU-L   -21.70500  -138.58100                             0     UG-S   WR       5    20    5 S        5 4.77                                       1,2,3,5,a</t>
  </si>
  <si>
    <t xml:space="preserve">  169  1987            Lycomede                 1987  MAY  20   17:05:00.1    PMU-L   -21.85000  -138.91300                             0     UG-S   WR      20    80   30 S       30 5.42                                       1,2,3,5,a</t>
  </si>
  <si>
    <t xml:space="preserve">  170  1987            Dirce                    1987  JUN   6   18:00:00.7    PMU-L   -21.76900  -138.87400                             0     UG-S   WR       5    20    3 S        5 4.54                                       1,2,3,5,a</t>
  </si>
  <si>
    <t xml:space="preserve">  171  1987            Iphpitos                 1987  JUN  21   17:55:00.1    PMU-L   -21.86500  -138.89100                             0     UG-S   WR      20    80   15 S       20 5.17                                       1,2,3,5,a</t>
  </si>
  <si>
    <t xml:space="preserve">  172  1987            Helenos                  1987  OCT  23   16:50:00.3    PMU-L   -21.84500  -138.90700                             0     UG-S   WR      20    80   51 S       51 5.62                                       1,2,3,5,a</t>
  </si>
  <si>
    <t xml:space="preserve">  173  1987            Pasiphae                 1987  NOV   5   17:30:00.4    PMU-L   -21.79100  -138.87400                             0     UG-S   WR       5    20   18 S       18 5.25                                       1,2,3,5,a</t>
  </si>
  <si>
    <t xml:space="preserve">  174  1987            Pelee                    1987  NOV  19   16:31:00.2    PMU-L   -21.84500  -138.94100                             0     UG-S   WR      20    80   62 S       62 5.69                                       1,2,3,5,a</t>
  </si>
  <si>
    <t xml:space="preserve">  175  1987            Danae                    1987  NOV  29   17:59:00      PMU-L   -21.80000  -138.90000  *                          0     UG-S   WR       5    20    3 S        5 4.65                                       1,2,3,5,a</t>
  </si>
  <si>
    <t xml:space="preserve">  176  1988            Nelee                    1988  MAY  11   17:00:00.3    PMU-L   -21.83300  -138.94500                             0     UG-S   WR      20    80   20 S       20 5.28                                       1,2,3,5,a</t>
  </si>
  <si>
    <t xml:space="preserve">  177  1988            Niobe                    1988  MAY  25   17:01:00.1    PMU-L   -21.84500  -138.96100                             0     UG-S   WR      20    80   82 S       80 5.79                                       1,2,3,5,a</t>
  </si>
  <si>
    <t xml:space="preserve">  178  1988            Antigone                 1988  JUN  16   17:15:00      PMU-L   -21.75000  -139.00000                             0     UG-S   WR       0     5    5 S        5 4.77                                       1,2,3,5,a</t>
  </si>
  <si>
    <t xml:space="preserve">  179  1988            Dejanire                 1988  JUN  23   17:31:00.3    PMU-L   -21.84600  -138.91100                             0     UG-S   WR       5    20   30 S       20 5.42                                       1,2,3,5,a</t>
  </si>
  <si>
    <t xml:space="preserve">  180  1988            Acrisios                 1988  OCT  25   17:00:00      PMU-L   -21.80000  -138.90000  *                          0     UG-S   WR       0     5    2 S        2 4.37                                       1,2,3,5,a</t>
  </si>
  <si>
    <t xml:space="preserve">  181  1988            Thrasymedes              1988  NOV   5   16:30:00.4    PMU-L   -21.79300  -138.98700                             0     UG-S   WR      20    80   47 S       47 5.59                                       1,2,3,5,a</t>
  </si>
  <si>
    <t xml:space="preserve">  182  1988            Pheres                   1988  NOV  23   17:01:00.3    PMU-L   -21.83500  -138.95400                             0     UG-S   WR      20    80   45 S       45 5.57                                       1,2,3,5,a</t>
  </si>
  <si>
    <t xml:space="preserve">  183  1988            Cycnos                   1988  NOV  30   17:55:00.0    PFA-L2  -22.23300  -138.74000                             0     UG-S   WR      80   150  103 S      103 5.87                                       1,2,3,5,a</t>
  </si>
  <si>
    <t xml:space="preserve">  184  1989            Epeios                   1989  MAY  11   16:45:00.5    PMU-L   -21.81200  -138.88400                             0     UG-S   WR       5    20   16 S       16 5.21                                       1,2,3,5,a</t>
  </si>
  <si>
    <t xml:space="preserve">  185  1989            Tecmessa                 1989  MAY  20   17:59:00      PMU-L   -21.80000  -138.90000  *                          0     UG-S   WR       0     5    2 S        2 4.47                                       1,2,3,5,a</t>
  </si>
  <si>
    <t xml:space="preserve">  186  1989            Nyctee                   1989  JUN   3   17:30:00.2    PMU-L   -21.84200  -138.92200                             0     UG-S   WR      20    80   20 S       20 5.28                                       1,2,3,5,a</t>
  </si>
  <si>
    <t xml:space="preserve">  187  1989            Cyzicos                  1989  JUN  10   17:30:00.1    PFA-L2  -22.21700  -138.72100                             0     UG-S   WR      80   150   74 S       80 5.75                                       1,2,3,5,a</t>
  </si>
  <si>
    <t xml:space="preserve">  188  1989            Hypsipyle                1989  OCT  24   16:30:00.2    PMU-L   -21.85200  -138.91200                             0     UG-S   WR      20    80   24 S       24 5.34                                       1,2,3,5,a</t>
  </si>
  <si>
    <t xml:space="preserve">  189  1989            Erigone                  1989  OCT  31   16:57:00.3    PMU-L   -21.79300  -138.85500                             0     UG-S   WR       5    20   20 S       20 5.28                                       1,2,3,5,a</t>
  </si>
  <si>
    <t xml:space="preserve">  190  1989            Tros                     1989  NOV  20   17:29:00.3    PMU-L   -21.79300  -138.88400                             0     UG-S   WR       5    20   28 S       20 5.40                                       1,2,3,5,a</t>
  </si>
  <si>
    <t xml:space="preserve">  191  1989            Daunus                   1989  NOV  25   18:00         PMU-R   -21.80000  -138.90000  *                -280        MN  UG-S   SE       0          0          0                 ND                         3,5,a</t>
  </si>
  <si>
    <t xml:space="preserve">  192  1989            Lycos                    1989  NOV  27   17:00:00.0    PFA-L2  -22.25100  -138.72200                             0     UG-S   WR      80   150   87 S       87 5.81                                       1,2,3,5,a</t>
  </si>
  <si>
    <t xml:space="preserve">  193  1990            Telephe                  1990  JUN   2   17:29:58.5    PMU-L   -21.87700  -138.91800                             0     UG-S   WR       5    20   30 S       20 5.42                                       1,2,3,5,a</t>
  </si>
  <si>
    <t xml:space="preserve">  194  1990            Megapentes               1990  JUN   7   17:30:00      PMU-L   -21.80000  -138.90000  *                          0     UG-S   WR       5    20    4 S        5 4.65                                       1,2,3,5,a</t>
  </si>
  <si>
    <t xml:space="preserve">  195  1990            Cypselos                 1990  JUN  26   17:59:58.2    PFA-L2  -22.21500  -138.84100                             0     UG-S   WR      80   150  100 S      100 5.86                                       1,2,3,5,a</t>
  </si>
  <si>
    <t xml:space="preserve">  196  1990            Anticlee                 1990  JUL   4   17:59:58.6    PMU-L   -21.85000  -139.04200                             0     UG-S   WR       5    20   18 S       18 5.25                                       1,2,3,5,a</t>
  </si>
  <si>
    <t xml:space="preserve">  197  1990            Hyrtacos                 1990  NOV  14   18:11:58.3    PFA-L2  -22.25800  -138.80500                             0     UG-S   WR      80   150  118 S      118 5.92                                       1,2,3,5,a</t>
  </si>
  <si>
    <t xml:space="preserve">  198  1990            Thoas                    1990  NOV  21   16:59:58.1    PMU-L   -21.93600  -138.96700                             0     UG-S   WR      20    80   36 S       36 5.49                                       1,2,3,5,a</t>
  </si>
  <si>
    <t xml:space="preserve">  199  1991            Melanippe                1991  MAY   7   17:00:00      PMU-L   -21.80000  -138.90000  *                          0     UG-S   WR       0     5    1 S        1 4.25                                       1,2,3,5,a</t>
  </si>
  <si>
    <t xml:space="preserve">  200  1991            Alcinos                  1991  MAY  18   17:14:58.5    PMU-L   -21.83200  -139.01400                             0     UG-S   WR      20    80   16 S       20 5.21                                       1,2,3,5,a</t>
  </si>
  <si>
    <t xml:space="preserve">  201  1991            Periclymentos            1991  MAY  29   18:59:58.2    PFA-L2  -22.25600  -138.79400                             0     UG-S   WR      80   150  106 S      106 5.88                                       1,2,3,5,a</t>
  </si>
  <si>
    <t xml:space="preserve">  202  1991            Pitthee                  1991  JUN  14   17:59:57.8    PMU-L   -21.94400  -138.98800                             0     UG-S   WR      20    80   28 S       28 5.40                                       1,2,3,5,a</t>
  </si>
  <si>
    <t xml:space="preserve">  203  1991            Coronis                  1991  JUL   5   18:00:00      PMU-L   -21.80000  -138.90000  *                          0     UG-S   WR       0     5    1 S      0.3 3.80                                       1,2,3,5,a</t>
  </si>
  <si>
    <t xml:space="preserve">  204  1991            Lycurgue                 1991  JUL  15   18:09:58.3    PMU-L   -21.87700  -138.96300                             0     UG-S   WR      20    80   34 S       34 5.47                                       1,2,3,5,a</t>
  </si>
  <si>
    <t xml:space="preserve">  205  1995            Thetis                   1995  SEP   5   21:29:58.4    PMU-L   -21.85000  -138.84000                             0     UG-S   WR       5    20    8 S        8 4.93                                       1,3,5,a</t>
  </si>
  <si>
    <t xml:space="preserve">  206  1995            Ploutos                  1995  OCT   1   23:29:58      PFA-L2  -22.25000  -138.74000                             0     UG-S   WR      80   150   97 S       97 5.85                  TN-75                1,3,5,a</t>
  </si>
  <si>
    <t xml:space="preserve">  207  1995            Aepytos                  1995  OCT  27   21:59:58.2    PMU-L   -21.89000  -138.98000                             0     UG-S   WR      20    80   39 S       39 5.52                  TN-75                1,3,5,a</t>
  </si>
  <si>
    <t xml:space="preserve">  208  1995            Phegee                   1995  NOV  21   21:29:58.1    PMU-L   -21.88000  -139.03000                             0     UG-S   WR      20    80   17 S       20 5.22                                       1,3,5,a</t>
  </si>
  <si>
    <t xml:space="preserve">  209  1995            Themisto                 1995  DEC  27   21:29:58      PMU-L   -21.88000  -138.97000                             0     UG-S   WR      20    80   21 S       21 5.29                                       1,3,5,a</t>
  </si>
  <si>
    <t xml:space="preserve">  210  1996            Xouthos                  1996  JAN  27   21:29:57.8    PFA-L2  -22.24000  -138.82000                             0     UG-S   WR      20   150   46 S       46 5.58                  TN-75                1,3,5,a</t>
  </si>
  <si>
    <t>Database of nuclear tests, China-PRC</t>
  </si>
  <si>
    <t>last modified 15 June 2005</t>
  </si>
  <si>
    <t xml:space="preserve">    1                  596                      1964  OCT  16   07:00         LN      42.35000    88.30000  ?                 102            AS-T           20    22   22         22                 IU    NGB              C   1,2,3</t>
  </si>
  <si>
    <t xml:space="preserve">    2                                           1965  MAY  14   02:00         LN      41.50000    88.50000                    500            A-AD           20    40   35         35                 IU    NGB              C * 1,2,3</t>
  </si>
  <si>
    <t xml:space="preserve">    3                                           1966  MAY   9   08:00         LN      41.50000    88.50000                                   A-AD          200   300  250        250                 BF                     C * 1,2,3</t>
  </si>
  <si>
    <t xml:space="preserve">    4                                           1966  OCT  27   01:10         LN      41.50000    88.50000                    569            A-R            12    30   12         12                 IU    DF-2 wh          C * 1,2,3</t>
  </si>
  <si>
    <t xml:space="preserve">    5                                           1966  DEC  28   04:00         LN      41.50000    88.50000                    102            AS-T          300   500  122        300                 BF                     C   1,2,3</t>
  </si>
  <si>
    <t xml:space="preserve">    6                                           1967  JUN  17   00:19:08.20   LN-D    40.74400    89.77500                   2960            A-AD         3000  3300 3300       3300 4.70            TN    NGB/DF-3 wh      C * 1,2,3,4</t>
  </si>
  <si>
    <t xml:space="preserve">    7                                           1967  DEC  24   04:00         LN      41.50000    88.50000                                   A-AD           15    25              20                 BF                       * 1,2,3</t>
  </si>
  <si>
    <t xml:space="preserve">    8                                           1968  DEC  27   07:30         LN      41.50000    88.50000                                   A-AD         3000                  3000                 TN    NGB/DF-3 wh        * 1,2,3</t>
  </si>
  <si>
    <t xml:space="preserve">    9                                           1969  SEP  22   16:14:59.21   LN-B    41.37600    88.31800                                   UG-T           20    25 19.2       19.2 5.20                                   C   1,2,3,4</t>
  </si>
  <si>
    <t xml:space="preserve">   10                                           1969  SEP  29   08:40:12.36   LN-D    40.72200    89.51500                                   A-AD         3000       3000       3000 4.37            TN    NGB/DF-3 wh      C * 1,2,3,4</t>
  </si>
  <si>
    <t xml:space="preserve">   11                                           1970  OCT  14   07:29:56.91   LN-D    40.52000    89.77900                                   A-AD         3000  3400 3400       3400 4.60            TN    NGB/DF-3 wh        * 1,2,3,4</t>
  </si>
  <si>
    <t xml:space="preserve">   12                                           1971  NOV  18   06:00         LN      41.50000    88.50000                                   AS-T           15    20              20                 PR                         1,2,3,b</t>
  </si>
  <si>
    <t xml:space="preserve">   13                                           1972  JAN   7   07:00         LN      41.50000    88.50000                                   A-AD            8    20               8                 IC    tactical NW?       * 1,2,3</t>
  </si>
  <si>
    <t xml:space="preserve">   14                                           1972  MAR  18   06:00         LN      41.50000    88.50000                                   A-AD          100   200             170                 PR?                      * 1,2,3</t>
  </si>
  <si>
    <t xml:space="preserve">   15                                           1973  JUN  27   03:59:46.29   LN-D    40.79850    89.80910  T                                A-AD         2000  3000 3000       3000 4.80            TN    NGB/DF-3 wh        * 1,2,3,4</t>
  </si>
  <si>
    <t xml:space="preserve">   16                                           1974  JUN  17   05:59:52.72   LN-D    40.51800    89.61900                                   A             200  1000 1000       1000 4.50            TN    BM wh?               1,2,3,4</t>
  </si>
  <si>
    <t xml:space="preserve">   17                                           1975  OCT  27   00:59:58.23   LN-B    41.37500    88.32600                                   UG-T            0    10  2.5        2.5 5.00                                       1,2,3,4</t>
  </si>
  <si>
    <t xml:space="preserve">   18                                           1976  JAN  23   06:00         LN      41.50000    88.50000                                   A               0    20                                                            1,2,3</t>
  </si>
  <si>
    <t xml:space="preserve">   19                                           1976  SEP  26   06:00         LN      41.50000    88.50000                                   A             200                   200                 FZ                         1,2,3</t>
  </si>
  <si>
    <t xml:space="preserve">   20                                           1976  OCT  17   04:59:58.80   LN-A    41.70800    88.37000                                   UG-T           10    20  2.6        2.6 4.90                                       1,2,3,4</t>
  </si>
  <si>
    <t xml:space="preserve">   21                                           1976  NOV  17   06:00:12.70   LN-D    40.69600    89.62700                                   A-AD         4000       4000       4000 4.70            TN    DF-5 wh?           * 1,2,3,4</t>
  </si>
  <si>
    <t xml:space="preserve">   22                                           1977  SEP  17   07:00         LN      41.50000    88.50000                                   A               0    20                                                            1,2,3</t>
  </si>
  <si>
    <t xml:space="preserve">   23                                           1978  MAR  15   05:00         LN      41.50000    88.50000                                   A               6    20              11                                        C   1,2,3</t>
  </si>
  <si>
    <t xml:space="preserve">   24                                           1978  OCT  14   00:59:58.01   LN-C    41.52300    88.72200                                   UG-S            0    20  3.4        3.4 4.90                                       1,2,3,4</t>
  </si>
  <si>
    <t xml:space="preserve">   25                                           1978  DEC  14                 LN      41.50000    88.50000                                   A               0    20                                                            1,2,3</t>
  </si>
  <si>
    <t xml:space="preserve">   26                                      X    1979  FEB   2                 LN      41.50000    88.50000                                   UG              0    20               1                                            e</t>
  </si>
  <si>
    <t xml:space="preserve">   27                                           1979  SEP  13                 LN      41.50000    88.50000                                   UG              0    20                                                            1,2,3,e</t>
  </si>
  <si>
    <t xml:space="preserve">   28                                           1980  OCT  16   04:30:29.67   LN-D    40.71900    89.65100                                   A             200  1000 1000       1000 4.44                  BM wh?               1,2,3,4</t>
  </si>
  <si>
    <t xml:space="preserve">   29                                           1982  OCT   5                 LN      41.50000    88.50000                                   UG              3    15               7 4.50                                       1,2,3</t>
  </si>
  <si>
    <t xml:space="preserve">   30                                           1983  MAY   4   04:59:57.82   LN-A    41.67900    88.36800                                   UG-T            1          1          1 4.50                                       1,2,3,4</t>
  </si>
  <si>
    <t xml:space="preserve">   31                                           1983  OCT   6   09:59:58.05   LN-C    41.53800    88.71400                                   UG-S           20   100 14.9            5.47                                       1,2,3,4</t>
  </si>
  <si>
    <t xml:space="preserve">   32                                           1984  OCT   3   05:59:57.99   LN-C    41.57130    88.72160  T                                UG-S           15    70  9.1            5.20                                       1,2,3,4</t>
  </si>
  <si>
    <t xml:space="preserve">   33                                           1984  DEC  19   05:59:58.34   LN-A    41.73700    88.42500                                   UG-T            5    50  1.3         15 4.70                                       1,2,3,4</t>
  </si>
  <si>
    <t xml:space="preserve">   34                                           1987  JUN   5   04:59:58.26   LN-C    41.51800    88.71300                                   UG-S          250   400  250        250 6.30                  JL-1 wh?             1,2,3,4,c</t>
  </si>
  <si>
    <t xml:space="preserve">   35                                           1988  SEP  29   06:59:57.97   LN-A    41.76800    88.38000                                   UG-T            1    20  2.5          3 4.70            ER?   tactical ERW?        1,2,3,4</t>
  </si>
  <si>
    <t xml:space="preserve">   36                                           1990  MAY  26   07:59:57.94   LN-C    41.56900    88.70100                                   UG-S           15    65 11.5            5.50                                       1,2,3,4</t>
  </si>
  <si>
    <t xml:space="preserve">   37                                           1990  AUG  16   04:59:57.70   LN-C    41.51400    88.73900                                   UG-S           50   200  189        189 6.20                  JL-1 wh?             1,2,3,4</t>
  </si>
  <si>
    <t xml:space="preserve">   38                                           1992  MAY  21   04:59:57.45   LN-C    41.51300    88.77400                                   UG-S          660  1000  650        660 6.50                  BM wh?               1,2,3,4</t>
  </si>
  <si>
    <t xml:space="preserve">   39                                           1992  SEP  25   07:59:58.47   LN-A    41.71600    88.33600                                   UG-T            5    20    8          8 5.00            PR?                        1,2,3,4,c</t>
  </si>
  <si>
    <t xml:space="preserve">   40                                      X    1992  NOV   2                 LN      41.50000    88.50000                                   UG          0.001    20               1                                            e</t>
  </si>
  <si>
    <t xml:space="preserve">   41                                           1993  OCT   5   01:59:56.6    LN-C    41.66700    88.69500                                   UG-S           40    80   80         80 5.90                  DF-31 wh?            1,2,3,a</t>
  </si>
  <si>
    <t xml:space="preserve">   42                                           1994  JUN  10   06:25:57.9    LN-C    41.53000    88.71000                                   UG-S?          40    50   90         90 5.80                  DF-31 wh?            1,2,b,c</t>
  </si>
  <si>
    <t xml:space="preserve">   43                                           1994  OCT   7   03:25:58.1    LN-C    41.66000    88.75000                                   UG-S           40    50   90         90 6.00                  DF-31 wh?            1,2,a,c</t>
  </si>
  <si>
    <t xml:space="preserve">   44                                           1995  MAY  15   04:05:57.8    LN-C    41.60000    88.82000                                   UG-S           40   150   95         95 6.10                  DF-31 wh?            1,2,a</t>
  </si>
  <si>
    <t xml:space="preserve">   45                                           1995  AUG  17   00:59:57.7    LN-C    41.56000    88.80000                                   UG-S?          60    80   90         90 6.00                  DF-31 wh?            1,2,c</t>
  </si>
  <si>
    <t xml:space="preserve">   46                                      S    1996  JUN   8   02:55:57.9    LN-C    41.66000    88.69000                                   UG-S?          20    80   50         50 5.90                                       1,2,b,c</t>
  </si>
  <si>
    <t xml:space="preserve">   47                                      SS   1996  JUN   8   02:55:57.9    LN-C    41.66000    88.69000                                   UG-S?                                                                              1,2,b</t>
  </si>
  <si>
    <t xml:space="preserve">   48                                           1996  JUL  29   01:48:57.8    LN-A    41.82000    88.42000                                   UG-T?           1     5    3          3 4.90                                       1.2.c</t>
  </si>
  <si>
    <t>Database of nuclear tests, India, Pakistan, North Korea, and unknown</t>
  </si>
  <si>
    <t>last modified 29 May 2009</t>
  </si>
  <si>
    <t>Preliminary version</t>
  </si>
  <si>
    <t>***  INDIA  ***</t>
  </si>
  <si>
    <t xml:space="preserve"> 1001  Pokhran I       Pokhran I                1974  MAY  18   02:34:55.0    POK     27.09500    71.75200                   -107            UG-S           12    15    9         12 5.00    95      IP                         1,2,3,7</t>
  </si>
  <si>
    <t xml:space="preserve"> 1002  Shakti-98       Shakti I              S  1998  MAY  11   10:13:41.8    POK     27.07160    71.76120       White Ho    -200        MN  UG-S           40    46   30 T       43 5.20    80      TN?                      * 1,2,3,7</t>
  </si>
  <si>
    <t xml:space="preserve"> 1003  Shakti-98       Shakti II             SS 1998  MAY  11   10:13:41.8    POK     27.07200    71.76100       Taj Maha    -150        MN  UG-S           12         12         12                 IP                       * 1,2,3,7</t>
  </si>
  <si>
    <t xml:space="preserve"> 1004  Shakti-98       Shakti III            SS 1998  MAY  11   10:13:41.8    POK     27.07200    71.76100       Kumbhkaran                  UG            0.2                   0.2                 IP                       * 1,2,3,7</t>
  </si>
  <si>
    <t xml:space="preserve"> 1005  Shakti-98       Shakti IV             S  1998  MAY  13   06:51         POK     27.10000    71.80000       NT1          -20        ?   UG            0.5        0.1 MX     0.5          4                                 1,2,3,7</t>
  </si>
  <si>
    <t xml:space="preserve"> 1006  Shakti-98       Shakti V              SS 1998  MAY  13   06:51         POK     27.10000    71.80000       NT2                         UG            0.3        0.1 MX     0.3                                            1,2,3,7</t>
  </si>
  <si>
    <t>***  PAKISTAN  ***</t>
  </si>
  <si>
    <t xml:space="preserve"> 2001  Chagai          Chagai-I              S  1998  MAY  28   10:16:15.2    CHA     28.79190    64.94750                                   UG-T           30    35   10 T       32 4.80C           BF?                        1,4,7</t>
  </si>
  <si>
    <t xml:space="preserve"> 2002  Chagai          Chagai-I              SS 1998  MAY  28   10:16:15.2    CHA     28.79190    64.94750                                   UG-T                                  1                                            1,4,7</t>
  </si>
  <si>
    <t xml:space="preserve"> 2003  Chagai          Chagai-I              ?  1998  MAY  28   10:16:15.2    CHA     28.79190    64.94750                                   UG-T                                  1                                            1,4,7</t>
  </si>
  <si>
    <t xml:space="preserve"> 2004  Chagai          Chagai-I              ?  1998  MAY  28   10:16:15.2    CHA     28.79190    64.94750                                   UG-T                                  1                                            1,4,7</t>
  </si>
  <si>
    <t xml:space="preserve"> 2005  Chagai          Chagai-I              ?  1998  MAY  28   10:16:15.2    CHA     28.79190    64.94750                                   UG-T                                  1                                            1,4,7</t>
  </si>
  <si>
    <t xml:space="preserve"> 2006  Chagai          Chagai-II             S  1998  MAY  30   06:54:54.9    CHA     28.49000    63.73000                    -36            UG-S           15    18    5 T          4.80                                       1,4,5,6,7</t>
  </si>
  <si>
    <t xml:space="preserve"> 2007  Chagai          Chagai-II             ?  1998  MAY  30   06:54:54.9    CHA     28.49000    63.73000                                   UG-S                                                                               1,4,5,6,7</t>
  </si>
  <si>
    <t>***  UNKNOWN (REPUBLIC OF SOUTH AFRICA?)  ***</t>
  </si>
  <si>
    <t xml:space="preserve"> 3001                                           1979  SEP  22   00:53         -SATL  -46.36000    37.57000                                   A                          3          3                                            1,8</t>
  </si>
  <si>
    <t>***  NORTH KOREA  ***</t>
  </si>
  <si>
    <t xml:space="preserve"> 4001                                           2006  OCT   9   01:35:27              41.29      129.09                                      UG            0.2     4  0.5        0.5 4.30            IP                         9</t>
  </si>
  <si>
    <t xml:space="preserve"> 4002                                           2009  MAY  25   00:54:43              41.306     129.029                                     UG                       4          4   4.70            IP?                        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</si>
</sst>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quot;¥&quot;\-#,##0"/>
    <numFmt numFmtId="44" formatCode="_ &quot;¥&quot;* #,##0.00_ ;_ &quot;¥&quot;* \-#,##0.00_ ;_ &quot;¥&quot;* &quot;-&quot;??_ ;_ @_ "/>
    <numFmt numFmtId="176" formatCode="&quot;$&quot;#,##0_);\(&quot;$&quot;#,##0\)"/>
    <numFmt numFmtId="177" formatCode="_(* #,##0_);_(* \(#,##0\);_(* &quot;-&quot;_);_(@_)"/>
    <numFmt numFmtId="178" formatCode="_(&quot;$&quot;* #,##0.00_);_(&quot;$&quot;* \(#,##0.00\);_(&quot;$&quot;* &quot;-&quot;??_);_(@_)"/>
    <numFmt numFmtId="179" formatCode="_(* #,##0.00_);_(* \(#,##0.00\);_(* &quot;-&quot;??_);_(@_)"/>
    <numFmt numFmtId="180" formatCode="dd\-mmm"/>
    <numFmt numFmtId="181" formatCode="&quot;¥&quot;#,##0_);\(&quot;¥&quot;#,##0\)"/>
    <numFmt numFmtId="182" formatCode="m&quot;月&quot;d&quot;日&quot;;@"/>
    <numFmt numFmtId="183" formatCode="&quot;¥&quot;#,##0_);[Red]\(&quot;¥&quot;#,##0\)"/>
    <numFmt numFmtId="184" formatCode="#,##0_ "/>
    <numFmt numFmtId="185" formatCode="#,##0_ ;[Red]\-#,##0\ "/>
  </numFmts>
  <fonts count="31"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9C0006"/>
      <name val="Microsoft YaHei UI"/>
      <family val="2"/>
      <charset val="134"/>
    </font>
    <font>
      <b/>
      <sz val="11"/>
      <color rgb="FFFA7D00"/>
      <name val="Microsoft YaHei UI"/>
      <family val="2"/>
      <charset val="134"/>
    </font>
    <font>
      <b/>
      <sz val="11"/>
      <color theme="0"/>
      <name val="Microsoft YaHei UI"/>
      <family val="2"/>
      <charset val="134"/>
    </font>
    <font>
      <sz val="11"/>
      <name val="Microsoft YaHei UI"/>
      <family val="2"/>
      <charset val="134"/>
    </font>
    <font>
      <i/>
      <sz val="11"/>
      <color rgb="FF7F7F7F"/>
      <name val="Microsoft YaHei UI"/>
      <family val="2"/>
      <charset val="134"/>
    </font>
    <font>
      <sz val="11"/>
      <color rgb="FF006100"/>
      <name val="Microsoft YaHei UI"/>
      <family val="2"/>
      <charset val="134"/>
    </font>
    <font>
      <b/>
      <sz val="15"/>
      <color theme="3"/>
      <name val="Microsoft YaHei UI"/>
      <family val="2"/>
      <charset val="134"/>
    </font>
    <font>
      <sz val="17"/>
      <color theme="0"/>
      <name val="Microsoft YaHei UI"/>
      <family val="2"/>
      <charset val="134"/>
    </font>
    <font>
      <b/>
      <sz val="13"/>
      <color theme="3"/>
      <name val="Microsoft YaHei UI"/>
      <family val="2"/>
      <charset val="134"/>
    </font>
    <font>
      <sz val="11"/>
      <color rgb="FF0B744D"/>
      <name val="Microsoft YaHei UI"/>
      <family val="2"/>
      <charset val="134"/>
    </font>
    <font>
      <b/>
      <sz val="11"/>
      <color theme="3"/>
      <name val="Microsoft YaHei UI"/>
      <family val="2"/>
      <charset val="134"/>
    </font>
    <font>
      <u/>
      <sz val="11"/>
      <color theme="10"/>
      <name val="Microsoft YaHei UI"/>
      <family val="2"/>
      <charset val="134"/>
    </font>
    <font>
      <sz val="11"/>
      <color rgb="FF3F3F76"/>
      <name val="Microsoft YaHei UI"/>
      <family val="2"/>
      <charset val="134"/>
    </font>
    <font>
      <sz val="11"/>
      <color rgb="FFFA7D00"/>
      <name val="Microsoft YaHei UI"/>
      <family val="2"/>
      <charset val="134"/>
    </font>
    <font>
      <sz val="11"/>
      <color rgb="FF9C5700"/>
      <name val="Microsoft YaHei UI"/>
      <family val="2"/>
      <charset val="134"/>
    </font>
    <font>
      <b/>
      <sz val="11"/>
      <color rgb="FF3F3F3F"/>
      <name val="Microsoft YaHei UI"/>
      <family val="2"/>
      <charset val="134"/>
    </font>
    <font>
      <sz val="18"/>
      <color theme="3"/>
      <name val="Microsoft YaHei UI"/>
      <family val="2"/>
      <charset val="134"/>
    </font>
    <font>
      <sz val="72"/>
      <color theme="0"/>
      <name val="Microsoft YaHei UI"/>
      <family val="2"/>
      <charset val="134"/>
    </font>
    <font>
      <b/>
      <sz val="11"/>
      <color theme="1"/>
      <name val="Microsoft YaHei UI"/>
      <family val="2"/>
      <charset val="134"/>
    </font>
    <font>
      <sz val="11"/>
      <color rgb="FFFF0000"/>
      <name val="Microsoft YaHei UI"/>
      <family val="2"/>
      <charset val="134"/>
    </font>
    <font>
      <sz val="44"/>
      <color theme="0"/>
      <name val="Microsoft YaHei UI"/>
      <family val="2"/>
      <charset val="134"/>
    </font>
    <font>
      <u/>
      <sz val="11"/>
      <color theme="0"/>
      <name val="Microsoft YaHei UI"/>
      <family val="2"/>
      <charset val="134"/>
    </font>
    <font>
      <b/>
      <i/>
      <sz val="14"/>
      <color rgb="FF0070C0"/>
      <name val="Microsoft YaHei UI"/>
      <family val="2"/>
      <charset val="134"/>
    </font>
    <font>
      <sz val="11"/>
      <color theme="0" tint="-4.9989318521683403E-2"/>
      <name val="Microsoft YaHei UI"/>
      <family val="2"/>
      <charset val="134"/>
    </font>
    <font>
      <sz val="9"/>
      <name val="Microsoft YaHei UI"/>
      <family val="2"/>
      <charset val="134"/>
    </font>
    <font>
      <sz val="12"/>
      <color theme="1"/>
      <name val="Microsoft YaHei UI"/>
      <family val="2"/>
      <charset val="134"/>
    </font>
    <font>
      <sz val="24"/>
      <color theme="1"/>
      <name val="Microsoft YaHei UI"/>
      <family val="2"/>
      <charset val="134"/>
    </font>
    <font>
      <sz val="11"/>
      <color theme="1"/>
      <name val="Microsoft YaHei UI"/>
      <charset val="134"/>
    </font>
  </fonts>
  <fills count="41">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9">
    <xf numFmtId="0" fontId="0" fillId="0" borderId="0"/>
    <xf numFmtId="0" fontId="12" fillId="0" borderId="0" applyFill="0" applyBorder="0">
      <alignment wrapText="1"/>
    </xf>
    <xf numFmtId="0" fontId="1" fillId="0" borderId="0"/>
    <xf numFmtId="0" fontId="20" fillId="2" borderId="0" applyNumberFormat="0" applyBorder="0" applyProtection="0">
      <alignment horizontal="left" indent="1"/>
    </xf>
    <xf numFmtId="0" fontId="10" fillId="2" borderId="0" applyNumberFormat="0" applyProtection="0">
      <alignment horizontal="left" wrapText="1" indent="4"/>
    </xf>
    <xf numFmtId="0" fontId="12" fillId="2" borderId="0" applyNumberFormat="0" applyProtection="0">
      <alignment horizontal="left" wrapText="1" indent="4"/>
    </xf>
    <xf numFmtId="0" fontId="1" fillId="0" borderId="0"/>
    <xf numFmtId="182" fontId="6" fillId="0" borderId="0" applyFont="0" applyFill="0" applyBorder="0" applyAlignment="0">
      <alignment horizontal="left"/>
    </xf>
    <xf numFmtId="181" fontId="1" fillId="0" borderId="0" applyFont="0" applyFill="0" applyBorder="0" applyAlignment="0" applyProtection="0"/>
    <xf numFmtId="182" fontId="1" fillId="0" borderId="0" applyFont="0" applyFill="0" applyBorder="0" applyAlignment="0"/>
    <xf numFmtId="0" fontId="1" fillId="9" borderId="1"/>
    <xf numFmtId="0" fontId="2" fillId="0" borderId="0"/>
    <xf numFmtId="0" fontId="14" fillId="0" borderId="0" applyNumberForma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9" fillId="0" borderId="4" applyNumberFormat="0" applyFill="0" applyAlignment="0" applyProtection="0"/>
    <xf numFmtId="0" fontId="11"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8" fillId="10" borderId="0" applyNumberFormat="0" applyBorder="0" applyAlignment="0" applyProtection="0"/>
    <xf numFmtId="0" fontId="3" fillId="11" borderId="0" applyNumberFormat="0" applyBorder="0" applyAlignment="0" applyProtection="0"/>
    <xf numFmtId="0" fontId="17" fillId="12" borderId="0" applyNumberFormat="0" applyBorder="0" applyAlignment="0" applyProtection="0"/>
    <xf numFmtId="0" fontId="15" fillId="13" borderId="7" applyNumberFormat="0" applyAlignment="0" applyProtection="0"/>
    <xf numFmtId="0" fontId="18" fillId="14" borderId="8" applyNumberFormat="0" applyAlignment="0" applyProtection="0"/>
    <xf numFmtId="0" fontId="4" fillId="14" borderId="7" applyNumberFormat="0" applyAlignment="0" applyProtection="0"/>
    <xf numFmtId="0" fontId="16" fillId="0" borderId="9" applyNumberFormat="0" applyFill="0" applyAlignment="0" applyProtection="0"/>
    <xf numFmtId="0" fontId="5" fillId="15" borderId="10" applyNumberFormat="0" applyAlignment="0" applyProtection="0"/>
    <xf numFmtId="0" fontId="22" fillId="0" borderId="0" applyNumberFormat="0" applyFill="0" applyBorder="0" applyAlignment="0" applyProtection="0"/>
    <xf numFmtId="0" fontId="1" fillId="16" borderId="1" applyNumberFormat="0" applyFont="0" applyAlignment="0" applyProtection="0"/>
    <xf numFmtId="0" fontId="7" fillId="0" borderId="0" applyNumberFormat="0" applyFill="0" applyBorder="0" applyAlignment="0" applyProtection="0"/>
    <xf numFmtId="0" fontId="21" fillId="0" borderId="11"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72">
    <xf numFmtId="0" fontId="0" fillId="0" borderId="0" xfId="0"/>
    <xf numFmtId="0" fontId="12" fillId="2" borderId="0" xfId="1" applyFont="1" applyFill="1">
      <alignment wrapText="1"/>
    </xf>
    <xf numFmtId="0" fontId="23" fillId="2" borderId="0" xfId="3" applyFont="1">
      <alignment horizontal="left" indent="1"/>
    </xf>
    <xf numFmtId="0" fontId="10" fillId="2" borderId="0" xfId="4" applyFont="1">
      <alignment horizontal="left" wrapText="1" indent="4"/>
    </xf>
    <xf numFmtId="0" fontId="12" fillId="2" borderId="0" xfId="5" applyFont="1">
      <alignment horizontal="left" wrapText="1" indent="4"/>
    </xf>
    <xf numFmtId="0" fontId="2" fillId="0" borderId="0" xfId="6" applyFont="1"/>
    <xf numFmtId="0" fontId="2" fillId="0" borderId="0" xfId="11" applyFont="1"/>
    <xf numFmtId="0" fontId="5" fillId="3" borderId="0" xfId="6" applyFont="1" applyFill="1" applyBorder="1"/>
    <xf numFmtId="182" fontId="1" fillId="4" borderId="2" xfId="7" applyNumberFormat="1" applyFont="1" applyFill="1" applyBorder="1" applyAlignment="1">
      <alignment horizontal="left"/>
    </xf>
    <xf numFmtId="0" fontId="1" fillId="4" borderId="2" xfId="6" applyFont="1" applyFill="1" applyBorder="1"/>
    <xf numFmtId="182" fontId="1" fillId="0" borderId="2" xfId="7" applyNumberFormat="1" applyFont="1" applyBorder="1" applyAlignment="1">
      <alignment horizontal="left"/>
    </xf>
    <xf numFmtId="0" fontId="1" fillId="0" borderId="2" xfId="6" applyFont="1" applyBorder="1"/>
    <xf numFmtId="0" fontId="24" fillId="0" borderId="0" xfId="12" applyFont="1"/>
    <xf numFmtId="0" fontId="1" fillId="0" borderId="0" xfId="6" applyFont="1" applyAlignment="1">
      <alignment horizontal="center" vertical="center"/>
    </xf>
    <xf numFmtId="0" fontId="25" fillId="0" borderId="0" xfId="6" applyFont="1"/>
    <xf numFmtId="0" fontId="2" fillId="0" borderId="0" xfId="6" applyFont="1" applyAlignment="1">
      <alignment wrapText="1"/>
    </xf>
    <xf numFmtId="182" fontId="1" fillId="0" borderId="3" xfId="7" applyNumberFormat="1" applyFont="1" applyBorder="1" applyAlignment="1">
      <alignment horizontal="left"/>
    </xf>
    <xf numFmtId="0" fontId="2" fillId="0" borderId="0" xfId="6" applyFont="1" applyAlignment="1"/>
    <xf numFmtId="0" fontId="25" fillId="0" borderId="0" xfId="6" applyFont="1" applyAlignment="1"/>
    <xf numFmtId="0" fontId="5" fillId="3" borderId="0" xfId="6" applyFont="1" applyFill="1" applyBorder="1" applyAlignment="1"/>
    <xf numFmtId="0" fontId="1" fillId="4" borderId="2" xfId="6" applyFont="1" applyFill="1" applyBorder="1" applyAlignment="1"/>
    <xf numFmtId="182" fontId="1" fillId="4" borderId="3" xfId="7" applyNumberFormat="1" applyFont="1" applyFill="1" applyBorder="1" applyAlignment="1">
      <alignment horizontal="left"/>
    </xf>
    <xf numFmtId="0" fontId="21" fillId="6" borderId="0" xfId="6" applyNumberFormat="1" applyFont="1" applyFill="1" applyBorder="1" applyAlignment="1"/>
    <xf numFmtId="0" fontId="1" fillId="9" borderId="1" xfId="10" applyFont="1"/>
    <xf numFmtId="182" fontId="1" fillId="4" borderId="2" xfId="9" applyNumberFormat="1" applyFont="1" applyFill="1" applyBorder="1" applyAlignment="1">
      <alignment horizontal="left"/>
    </xf>
    <xf numFmtId="0" fontId="2" fillId="5" borderId="0" xfId="0" applyFont="1" applyFill="1"/>
    <xf numFmtId="0" fontId="26" fillId="5" borderId="0" xfId="0" applyFont="1" applyFill="1"/>
    <xf numFmtId="0" fontId="21" fillId="6" borderId="0" xfId="0" applyNumberFormat="1" applyFont="1" applyFill="1"/>
    <xf numFmtId="0" fontId="0" fillId="5" borderId="0" xfId="0" applyFont="1" applyFill="1"/>
    <xf numFmtId="0" fontId="1" fillId="0" borderId="0" xfId="2" applyFont="1"/>
    <xf numFmtId="0" fontId="1" fillId="0" borderId="0" xfId="6" applyFont="1"/>
    <xf numFmtId="0" fontId="14" fillId="0" borderId="0" xfId="12" applyFont="1"/>
    <xf numFmtId="181" fontId="1" fillId="4" borderId="2" xfId="8" applyFont="1" applyFill="1" applyBorder="1"/>
    <xf numFmtId="181" fontId="1" fillId="0" borderId="2" xfId="8" applyFont="1" applyBorder="1"/>
    <xf numFmtId="0" fontId="1" fillId="0" borderId="0" xfId="0" applyFont="1"/>
    <xf numFmtId="0" fontId="1" fillId="0" borderId="0" xfId="6" applyFont="1" applyBorder="1"/>
    <xf numFmtId="182" fontId="14" fillId="0" borderId="3" xfId="12" applyNumberFormat="1" applyFont="1" applyBorder="1" applyAlignment="1">
      <alignment horizontal="left"/>
    </xf>
    <xf numFmtId="0" fontId="2" fillId="0" borderId="0" xfId="11" applyFont="1" applyAlignment="1"/>
    <xf numFmtId="0" fontId="1" fillId="0" borderId="0" xfId="6" applyFont="1" applyAlignment="1"/>
    <xf numFmtId="181" fontId="1" fillId="4" borderId="2" xfId="8" applyFont="1" applyFill="1" applyBorder="1" applyAlignment="1"/>
    <xf numFmtId="183" fontId="1" fillId="0" borderId="0" xfId="6" applyNumberFormat="1" applyFont="1"/>
    <xf numFmtId="0" fontId="1" fillId="0" borderId="0" xfId="6" applyFont="1" applyAlignment="1">
      <alignment horizontal="right"/>
    </xf>
    <xf numFmtId="0" fontId="1" fillId="6" borderId="0" xfId="6" applyFont="1" applyFill="1"/>
    <xf numFmtId="0" fontId="2" fillId="0" borderId="0" xfId="11" applyFont="1" applyAlignment="1">
      <alignment wrapText="1"/>
    </xf>
    <xf numFmtId="0" fontId="1" fillId="0" borderId="0" xfId="6" applyFont="1" applyAlignment="1">
      <alignment horizontal="left" vertical="top"/>
    </xf>
    <xf numFmtId="0" fontId="28" fillId="0" borderId="0" xfId="2" applyFont="1"/>
    <xf numFmtId="0" fontId="29" fillId="0" borderId="0" xfId="2" applyFont="1"/>
    <xf numFmtId="0" fontId="29" fillId="0" borderId="0" xfId="2" applyFont="1" applyAlignment="1">
      <alignment vertical="center"/>
    </xf>
    <xf numFmtId="5" fontId="26" fillId="0" borderId="0" xfId="0" applyNumberFormat="1" applyFont="1"/>
    <xf numFmtId="5" fontId="26" fillId="5" borderId="0" xfId="0" applyNumberFormat="1" applyFont="1" applyFill="1"/>
    <xf numFmtId="0" fontId="0" fillId="7" borderId="0" xfId="0" applyFont="1" applyFill="1"/>
    <xf numFmtId="176" fontId="0" fillId="6" borderId="0" xfId="0" applyNumberFormat="1" applyFont="1" applyFill="1"/>
    <xf numFmtId="5" fontId="0" fillId="8" borderId="0" xfId="0" applyNumberFormat="1" applyFont="1" applyFill="1"/>
    <xf numFmtId="0" fontId="0" fillId="0" borderId="0" xfId="0" applyFont="1"/>
    <xf numFmtId="0" fontId="0" fillId="0" borderId="0" xfId="0" applyFont="1" applyAlignment="1">
      <alignment horizontal="left"/>
    </xf>
    <xf numFmtId="0" fontId="0" fillId="0" borderId="0" xfId="0" applyFont="1" applyAlignment="1">
      <alignment horizontal="left" indent="1"/>
    </xf>
    <xf numFmtId="0" fontId="0" fillId="0" borderId="0" xfId="0" applyFont="1" applyAlignment="1">
      <alignment horizontal="left" indent="2"/>
    </xf>
    <xf numFmtId="0" fontId="30" fillId="0" borderId="0" xfId="0" pivotButton="1" applyFont="1"/>
    <xf numFmtId="185" fontId="30" fillId="0" borderId="0" xfId="0" applyNumberFormat="1" applyFont="1"/>
    <xf numFmtId="0" fontId="30" fillId="0" borderId="0" xfId="0" applyFont="1" applyAlignment="1">
      <alignment horizontal="left"/>
    </xf>
    <xf numFmtId="0" fontId="30" fillId="0" borderId="0" xfId="0" applyFont="1"/>
    <xf numFmtId="184" fontId="30" fillId="0" borderId="0" xfId="0" applyNumberFormat="1" applyFont="1"/>
    <xf numFmtId="38" fontId="30" fillId="0" borderId="0" xfId="0" applyNumberFormat="1" applyFont="1"/>
    <xf numFmtId="181" fontId="30" fillId="0" borderId="0" xfId="0" applyNumberFormat="1" applyFont="1"/>
    <xf numFmtId="0" fontId="30" fillId="0" borderId="0" xfId="0" applyFont="1" applyAlignment="1">
      <alignment horizontal="left" indent="1"/>
    </xf>
    <xf numFmtId="0" fontId="30" fillId="0" borderId="0" xfId="0" applyFont="1" applyAlignment="1">
      <alignment horizontal="left" indent="2"/>
    </xf>
    <xf numFmtId="183" fontId="30" fillId="0" borderId="0" xfId="0" applyNumberFormat="1" applyFont="1"/>
    <xf numFmtId="5" fontId="30" fillId="0" borderId="0" xfId="0" applyNumberFormat="1" applyFont="1"/>
    <xf numFmtId="0" fontId="30" fillId="0" borderId="0" xfId="0" pivotButton="1" applyFont="1" applyAlignment="1"/>
    <xf numFmtId="181" fontId="30" fillId="0" borderId="0" xfId="0" applyNumberFormat="1" applyFont="1" applyAlignment="1"/>
    <xf numFmtId="0" fontId="30" fillId="0" borderId="0" xfId="0" applyFont="1" applyAlignment="1"/>
    <xf numFmtId="0" fontId="0" fillId="0" borderId="0" xfId="0" applyNumberFormat="1"/>
  </cellXfs>
  <cellStyles count="59">
    <cellStyle name="20% - 着色 1" xfId="36" builtinId="30" customBuiltin="1"/>
    <cellStyle name="20% - 着色 2" xfId="40" builtinId="34" customBuiltin="1"/>
    <cellStyle name="20% - 着色 3" xfId="44" builtinId="38" customBuiltin="1"/>
    <cellStyle name="20% - 着色 4" xfId="48" builtinId="42" customBuiltin="1"/>
    <cellStyle name="20% - 着色 5" xfId="52" builtinId="46" customBuiltin="1"/>
    <cellStyle name="20% - 着色 6" xfId="56" builtinId="50" customBuiltin="1"/>
    <cellStyle name="40% - 着色 1" xfId="37" builtinId="31" customBuiltin="1"/>
    <cellStyle name="40% - 着色 2" xfId="41" builtinId="35" customBuiltin="1"/>
    <cellStyle name="40% - 着色 3" xfId="45" builtinId="39" customBuiltin="1"/>
    <cellStyle name="40% - 着色 4" xfId="49" builtinId="43" customBuiltin="1"/>
    <cellStyle name="40% - 着色 5" xfId="53" builtinId="47" customBuiltin="1"/>
    <cellStyle name="40% - 着色 6" xfId="57" builtinId="51" customBuiltin="1"/>
    <cellStyle name="60% - 着色 1" xfId="38" builtinId="32" customBuiltin="1"/>
    <cellStyle name="60% - 着色 2" xfId="42" builtinId="36" customBuiltin="1"/>
    <cellStyle name="60% - 着色 3" xfId="46" builtinId="40" customBuiltin="1"/>
    <cellStyle name="60% - 着色 4" xfId="50" builtinId="44" customBuiltin="1"/>
    <cellStyle name="60% - 着色 5" xfId="54" builtinId="48" customBuiltin="1"/>
    <cellStyle name="60% - 着色 6" xfId="58" builtinId="52" customBuiltin="1"/>
    <cellStyle name="Currency 2" xfId="8" xr:uid="{00000000-0005-0000-0000-00001F000000}"/>
    <cellStyle name="Date" xfId="9" xr:uid="{00000000-0005-0000-0000-000020000000}"/>
    <cellStyle name="Date 2" xfId="7" xr:uid="{00000000-0005-0000-0000-000021000000}"/>
    <cellStyle name="Heading 1 2" xfId="4" xr:uid="{00000000-0005-0000-0000-000025000000}"/>
    <cellStyle name="Heading 2 2" xfId="5" xr:uid="{00000000-0005-0000-0000-000027000000}"/>
    <cellStyle name="Normal 2" xfId="6" xr:uid="{00000000-0005-0000-0000-00002F000000}"/>
    <cellStyle name="Normal 5 2" xfId="2" xr:uid="{00000000-0005-0000-0000-000030000000}"/>
    <cellStyle name="Start Text" xfId="1" xr:uid="{00000000-0005-0000-0000-000034000000}"/>
    <cellStyle name="Title 2" xfId="3" xr:uid="{00000000-0005-0000-0000-000036000000}"/>
    <cellStyle name="YellowCell" xfId="10" xr:uid="{00000000-0005-0000-0000-000039000000}"/>
    <cellStyle name="z A Column text" xfId="11" xr:uid="{00000000-0005-0000-0000-00003A000000}"/>
    <cellStyle name="百分比" xfId="17" builtinId="5" customBuiltin="1"/>
    <cellStyle name="标题" xfId="18" builtinId="15" customBuiltin="1"/>
    <cellStyle name="标题 1" xfId="19" builtinId="16" customBuiltin="1"/>
    <cellStyle name="标题 2" xfId="20" builtinId="17" customBuiltin="1"/>
    <cellStyle name="标题 3" xfId="21" builtinId="18" customBuiltin="1"/>
    <cellStyle name="标题 4" xfId="22" builtinId="19" customBuiltin="1"/>
    <cellStyle name="差" xfId="24" builtinId="27" customBuiltin="1"/>
    <cellStyle name="常规" xfId="0" builtinId="0" customBuiltin="1"/>
    <cellStyle name="超链接" xfId="12" builtinId="8" customBuiltin="1"/>
    <cellStyle name="好" xfId="23" builtinId="26" customBuiltin="1"/>
    <cellStyle name="汇总" xfId="34" builtinId="25" customBuiltin="1"/>
    <cellStyle name="货币" xfId="15" builtinId="4" customBuiltin="1"/>
    <cellStyle name="货币[0]" xfId="16" builtinId="7" customBuiltin="1"/>
    <cellStyle name="计算" xfId="28" builtinId="22" customBuiltin="1"/>
    <cellStyle name="检查单元格" xfId="30" builtinId="23" customBuiltin="1"/>
    <cellStyle name="解释性文本" xfId="33" builtinId="53" customBuiltin="1"/>
    <cellStyle name="警告文本" xfId="31" builtinId="11" customBuiltin="1"/>
    <cellStyle name="链接单元格" xfId="29" builtinId="24" customBuiltin="1"/>
    <cellStyle name="千位分隔" xfId="13" builtinId="3" customBuiltin="1"/>
    <cellStyle name="千位分隔[0]" xfId="14" builtinId="6" customBuiltin="1"/>
    <cellStyle name="适中" xfId="25" builtinId="28" customBuiltin="1"/>
    <cellStyle name="输出" xfId="27" builtinId="21" customBuiltin="1"/>
    <cellStyle name="输入" xfId="26" builtinId="20" customBuiltin="1"/>
    <cellStyle name="着色 1" xfId="35" builtinId="29" customBuiltin="1"/>
    <cellStyle name="着色 2" xfId="39" builtinId="33" customBuiltin="1"/>
    <cellStyle name="着色 3" xfId="43" builtinId="37" customBuiltin="1"/>
    <cellStyle name="着色 4" xfId="47" builtinId="41" customBuiltin="1"/>
    <cellStyle name="着色 5" xfId="51" builtinId="45" customBuiltin="1"/>
    <cellStyle name="着色 6" xfId="55" builtinId="49" customBuiltin="1"/>
    <cellStyle name="注释" xfId="32" builtinId="10" customBuiltin="1"/>
  </cellStyles>
  <dxfs count="327">
    <dxf>
      <numFmt numFmtId="0" formatCode="Genera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4" formatCode="#,##0_ "/>
    </dxf>
    <dxf>
      <numFmt numFmtId="3" formatCode="#,##0"/>
    </dxf>
    <dxf>
      <font>
        <name val="Microsoft YaHei UI"/>
        <charset val="134"/>
        <scheme val="none"/>
      </font>
    </dxf>
    <dxf>
      <font>
        <name val="Microsoft YaHei UI"/>
        <charset val="134"/>
        <scheme val="none"/>
      </font>
    </dxf>
    <dxf>
      <font>
        <name val="Microsoft YaHei UI"/>
        <charset val="134"/>
        <scheme val="none"/>
      </font>
    </dxf>
    <dxf>
      <numFmt numFmtId="184" formatCode="#,##0_ "/>
    </dxf>
    <dxf>
      <numFmt numFmtId="3" formatCode="#,##0"/>
    </dxf>
    <dxf>
      <numFmt numFmtId="185" formatCode="#,##0_ ;[Red]\-#,##0\ "/>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numFmt numFmtId="187" formatCode="&quot;$&quot;#,##0_);[Red]\(&quot;$&quot;#,##0\)"/>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strike val="0"/>
        <outline val="0"/>
        <shadow val="0"/>
        <u val="none"/>
        <vertAlign val="baseline"/>
        <name val="Microsoft YaHei UI"/>
        <family val="2"/>
        <charset val="134"/>
        <scheme val="none"/>
      </font>
      <numFmt numFmtId="187" formatCode="&quot;$&quot;#,##0_);[Red]\(&quot;$&quot;#,##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alignment vertical="bottom" textRotation="0" wrapText="0" justifyLastLine="0" shrinkToFit="0" readingOrder="0"/>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alignment vertical="bottom" textRotation="0" wrapText="0" justifyLastLine="0" shrinkToFit="0" readingOrder="0"/>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alignment wrapText="0"/>
    </dxf>
    <dxf>
      <alignment wrapText="0"/>
    </dxf>
    <dxf>
      <alignment wrapText="0"/>
    </dxf>
    <dxf>
      <alignment wrapText="0"/>
    </dxf>
    <dxf>
      <alignment wrapText="0"/>
    </dxf>
    <dxf>
      <alignment wrapTex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numFmt numFmtId="181" formatCode="&quot;¥&quot;#,##0_);\(&quot;¥&quot;#,##0\)"/>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0" formatCode="General"/>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rgb="FFA9D08E"/>
        </left>
        <right style="thin">
          <color rgb="FFA9D08E"/>
        </right>
        <top style="thin">
          <color rgb="FFA9D08E"/>
        </top>
        <bottom style="thin">
          <color rgb="FFA9D08E"/>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numFmt numFmtId="9" formatCode="&quot;¥&quot;#,##0;&quot;¥&quot;\-#,##0"/>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charset val="134"/>
      </font>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176" formatCode="&quot;$&quot;#,##0_);\(&quot;$&quot;#,##0\)"/>
      <fill>
        <patternFill patternType="solid">
          <fgColor indexed="64"/>
          <bgColor rgb="FFB4C6E7"/>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176" formatCode="&quot;$&quot;#,##0_);\(&quot;$&quot;#,##0\)"/>
      <fill>
        <patternFill patternType="solid">
          <fgColor indexed="64"/>
          <bgColor rgb="FFB4C6E7"/>
        </patternFill>
      </fill>
    </dxf>
    <dxf>
      <numFmt numFmtId="176"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numFmt numFmtId="188" formatCode="m/d/yyyy"/>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numFmt numFmtId="188" formatCode="m/d/yyyy"/>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9" formatCode="&quot;¥&quot;#,##0;&quot;¥&quot;\-#,##0"/>
    </dxf>
    <dxf>
      <numFmt numFmtId="9" formatCode="&quot;¥&quot;#,##0;&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numFmt numFmtId="181" formatCode="&quot;¥&quot;#,##0_);\(&quot;¥&quot;#,##0\)"/>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openxmlformats.org/officeDocument/2006/relationships/pivotCacheDefinition" Target="pivotCache/pivotCacheDefinition15.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openxmlformats.org/officeDocument/2006/relationships/pivotCacheDefinition" Target="pivotCache/pivotCacheDefinition11.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41"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openxmlformats.org/officeDocument/2006/relationships/pivotCacheDefinition" Target="pivotCache/pivotCacheDefinition10.xml"/><Relationship Id="rId40" Type="http://schemas.openxmlformats.org/officeDocument/2006/relationships/pivotCacheDefinition" Target="pivotCache/pivotCacheDefinition13.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pivotCacheDefinition" Target="pivotCache/pivotCacheDefinition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4"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43" Type="http://schemas.openxmlformats.org/officeDocument/2006/relationships/theme" Target="theme/theme1.xml"/><Relationship Id="rId48"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sv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image" Target="../media/image13.svg"/></Relationships>
</file>

<file path=xl/drawings/_rels/drawing1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image" Target="../media/image15.sv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image" Target="../media/image13.svg"/></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7'!A1"/><Relationship Id="rId1" Type="http://schemas.openxmlformats.org/officeDocument/2006/relationships/hyperlink" Target="#'19'!A1"/><Relationship Id="rId4" Type="http://schemas.openxmlformats.org/officeDocument/2006/relationships/image" Target="../media/image16.svg"/></Relationships>
</file>

<file path=xl/drawings/_rels/drawing2.xml.rels><?xml version="1.0" encoding="UTF-8" standalone="yes"?>
<Relationships xmlns="http://schemas.openxmlformats.org/package/2006/relationships"><Relationship Id="rId2" Type="http://schemas.openxmlformats.org/officeDocument/2006/relationships/hyperlink" Target="#'&#24320;&#22987;'!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21'!A1"/></Relationships>
</file>

<file path=xl/drawings/_rels/drawing22.xml.rels><?xml version="1.0" encoding="UTF-8" standalone="yes"?>
<Relationships xmlns="http://schemas.openxmlformats.org/package/2006/relationships"><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2" Type="http://schemas.openxmlformats.org/officeDocument/2006/relationships/hyperlink" Target="#'23'!A1"/><Relationship Id="rId1" Type="http://schemas.openxmlformats.org/officeDocument/2006/relationships/hyperlink" Target="#'&#20102;&#35299;&#35814;&#32454;&#20449;&#24687;'!A1"/></Relationships>
</file>

<file path=xl/drawings/_rels/drawing26.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2.png"/><Relationship Id="rId2" Type="http://schemas.openxmlformats.org/officeDocument/2006/relationships/hyperlink" Target="https://support.office.com/zh-CN/article/create-a-pivottable-to-analyze-worksheet-data-a9a84538-bfe9-40a9-a8e9-f99134456576"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21.svg"/><Relationship Id="rId5" Type="http://schemas.openxmlformats.org/officeDocument/2006/relationships/image" Target="../media/image20.png"/><Relationship Id="rId4" Type="http://schemas.openxmlformats.org/officeDocument/2006/relationships/hyperlink" Target="https://support.office.com/zh-CN/article/refresh-pivottable-data-6d24cece-a038-468a-8176-8b6568ca9be2"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1479868</xdr:rowOff>
    </xdr:from>
    <xdr:to>
      <xdr:col>0</xdr:col>
      <xdr:colOff>1771650</xdr:colOff>
      <xdr:row>3</xdr:row>
      <xdr:rowOff>2213293</xdr:rowOff>
    </xdr:to>
    <xdr:pic>
      <xdr:nvPicPr>
        <xdr:cNvPr id="2" name="徽标"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下一步”按钮" descr="Navigation link to the next step">
          <a:hlinkClick xmlns:r="http://schemas.openxmlformats.org/officeDocument/2006/relationships" r:id="rId2" tooltip="单击此处转到下一个工作表"/>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zh-cn" sz="1750" b="0" cap="none" spc="0" baseline="0">
              <a:ln>
                <a:noFill/>
              </a:ln>
              <a:solidFill>
                <a:srgbClr val="217346"/>
              </a:solidFill>
              <a:effectLst/>
              <a:latin typeface="Microsoft YaHei UI" panose="020B0503020204020204" pitchFamily="34" charset="-122"/>
              <a:ea typeface="Microsoft YaHei UI" panose="020B0503020204020204" pitchFamily="34" charset="-122"/>
              <a:cs typeface="Segoe UI" panose="020B0502040204020203" pitchFamily="34" charset="0"/>
            </a:rPr>
            <a:t>开始吧 &gt;</a:t>
          </a:r>
          <a:endParaRPr lang="en-US" sz="1750" b="0" cap="none" spc="0">
            <a:ln>
              <a:noFill/>
            </a:ln>
            <a:solidFill>
              <a:srgbClr val="217346"/>
            </a:solidFill>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fPrintsWithSheet="0"/>
  </xdr:absoluteAnchor>
  <xdr:twoCellAnchor editAs="absolute">
    <xdr:from>
      <xdr:col>2</xdr:col>
      <xdr:colOff>248274</xdr:colOff>
      <xdr:row>3</xdr:row>
      <xdr:rowOff>1312544</xdr:rowOff>
    </xdr:from>
    <xdr:to>
      <xdr:col>4</xdr:col>
      <xdr:colOff>95249</xdr:colOff>
      <xdr:row>5</xdr:row>
      <xdr:rowOff>66674</xdr:rowOff>
    </xdr:to>
    <xdr:sp macro="" textlink="">
      <xdr:nvSpPr>
        <xdr:cNvPr id="5" name="扩展知识步骤"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96899" y="3198494"/>
          <a:ext cx="1771025" cy="135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是否完成了第一个教程？如果没有，请转到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“文件”</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&gt;</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“新建”</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，查找</a:t>
          </a:r>
          <a:r>
            <a:rPr lang="zh-cn" sz="1100" b="1" i="1" kern="1200" baseline="0">
              <a:solidFill>
                <a:schemeClr val="dk1"/>
              </a:solidFill>
              <a:effectLst/>
              <a:latin typeface="Microsoft YaHei UI" panose="020B0503020204020204" pitchFamily="34" charset="-122"/>
              <a:ea typeface="Microsoft YaHei UI" panose="020B0503020204020204" pitchFamily="34" charset="-122"/>
              <a:cs typeface="+mn-cs"/>
            </a:rPr>
            <a:t>“制作你的第一张数据透视表”。</a:t>
          </a:r>
          <a:endParaRPr lang="en-US" sz="1100" b="1" i="1">
            <a:effectLst/>
            <a:latin typeface="Microsoft YaHei UI" panose="020B0503020204020204" pitchFamily="34" charset="-122"/>
            <a:ea typeface="Microsoft YaHei UI" panose="020B0503020204020204" pitchFamily="34" charset="-122"/>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图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21</xdr:row>
      <xdr:rowOff>138690</xdr:rowOff>
    </xdr:to>
    <xdr:grpSp>
      <xdr:nvGrpSpPr>
        <xdr:cNvPr id="2" name="grp_WalkMe">
          <a:extLst>
            <a:ext uri="{FF2B5EF4-FFF2-40B4-BE49-F238E27FC236}">
              <a16:creationId xmlns:a16="http://schemas.microsoft.com/office/drawing/2014/main" id="{5780B9E4-F38F-4E3E-8C13-106112C5962A}"/>
            </a:ext>
          </a:extLst>
        </xdr:cNvPr>
        <xdr:cNvGrpSpPr/>
      </xdr:nvGrpSpPr>
      <xdr:grpSpPr>
        <a:xfrm>
          <a:off x="0" y="0"/>
          <a:ext cx="7781543" cy="4539240"/>
          <a:chOff x="0" y="0"/>
          <a:chExt cx="7781543" cy="46798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下面是另一种方法：</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行字段位于左侧，列字段位于顶部。每个字段都为值字段提供了一个条件，值字段对它们进行求和。</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40123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fLocksWithSheet="0"/>
  </xdr:twoCellAnchor>
  <xdr:twoCellAnchor editAs="absolute">
    <xdr:from>
      <xdr:col>0</xdr:col>
      <xdr:colOff>304801</xdr:colOff>
      <xdr:row>19</xdr:row>
      <xdr:rowOff>69721</xdr:rowOff>
    </xdr:from>
    <xdr:to>
      <xdr:col>11</xdr:col>
      <xdr:colOff>133950</xdr:colOff>
      <xdr:row>21</xdr:row>
      <xdr:rowOff>16763</xdr:rowOff>
    </xdr:to>
    <xdr:grpSp>
      <xdr:nvGrpSpPr>
        <xdr:cNvPr id="6" name="组 5">
          <a:extLst>
            <a:ext uri="{FF2B5EF4-FFF2-40B4-BE49-F238E27FC236}">
              <a16:creationId xmlns:a16="http://schemas.microsoft.com/office/drawing/2014/main" id="{2A5E8DAA-B926-4F78-94A1-5EA80ED39826}"/>
            </a:ext>
          </a:extLst>
        </xdr:cNvPr>
        <xdr:cNvGrpSpPr/>
      </xdr:nvGrpSpPr>
      <xdr:grpSpPr>
        <a:xfrm>
          <a:off x="304801" y="4051171"/>
          <a:ext cx="7163399" cy="366142"/>
          <a:chOff x="304800" y="3867714"/>
          <a:chExt cx="7163399" cy="356620"/>
        </a:xfrm>
      </xdr:grpSpPr>
      <xdr:sp macro="" textlink="">
        <xdr:nvSpPr>
          <xdr:cNvPr id="7"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56265420-D8B4-4284-AF16-38C128548F9B}"/>
              </a:ext>
            </a:extLst>
          </xdr:cNvPr>
          <xdr:cNvSpPr/>
        </xdr:nvSpPr>
        <xdr:spPr>
          <a:xfrm>
            <a:off x="6172199" y="3867714"/>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8"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3B863D47-9377-4D61-9619-D3D2166D6493}"/>
              </a:ext>
            </a:extLst>
          </xdr:cNvPr>
          <xdr:cNvSpPr/>
        </xdr:nvSpPr>
        <xdr:spPr>
          <a:xfrm flipH="1">
            <a:off x="304800" y="386771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fLocksWithSheet="0"/>
  </xdr:twoCellAnchor>
  <xdr:twoCellAnchor editAs="oneCell">
    <xdr:from>
      <xdr:col>4</xdr:col>
      <xdr:colOff>0</xdr:colOff>
      <xdr:row>6</xdr:row>
      <xdr:rowOff>38100</xdr:rowOff>
    </xdr:from>
    <xdr:to>
      <xdr:col>7</xdr:col>
      <xdr:colOff>495300</xdr:colOff>
      <xdr:row>15</xdr:row>
      <xdr:rowOff>209549</xdr:rowOff>
    </xdr:to>
    <xdr:pic>
      <xdr:nvPicPr>
        <xdr:cNvPr id="9" name="图片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667000" y="1295400"/>
          <a:ext cx="2495550" cy="2057399"/>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504825</xdr:colOff>
      <xdr:row>10</xdr:row>
      <xdr:rowOff>28575</xdr:rowOff>
    </xdr:from>
    <xdr:to>
      <xdr:col>3</xdr:col>
      <xdr:colOff>622933</xdr:colOff>
      <xdr:row>11</xdr:row>
      <xdr:rowOff>121574</xdr:rowOff>
    </xdr:to>
    <xdr:sp macro="" textlink="">
      <xdr:nvSpPr>
        <xdr:cNvPr id="10" name="提示文本 23" descr="The row field...">
          <a:extLst>
            <a:ext uri="{FF2B5EF4-FFF2-40B4-BE49-F238E27FC236}">
              <a16:creationId xmlns:a16="http://schemas.microsoft.com/office/drawing/2014/main" id="{EE7A1009-9AC3-47A4-BD3F-1E4020FC0E16}"/>
            </a:ext>
          </a:extLst>
        </xdr:cNvPr>
        <xdr:cNvSpPr txBox="1"/>
      </xdr:nvSpPr>
      <xdr:spPr>
        <a:xfrm>
          <a:off x="1171575" y="2124075"/>
          <a:ext cx="1451608"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578278</xdr:colOff>
      <xdr:row>10</xdr:row>
      <xdr:rowOff>129860</xdr:rowOff>
    </xdr:from>
    <xdr:to>
      <xdr:col>4</xdr:col>
      <xdr:colOff>104823</xdr:colOff>
      <xdr:row>13</xdr:row>
      <xdr:rowOff>102254</xdr:rowOff>
    </xdr:to>
    <xdr:sp macro="" textlink="">
      <xdr:nvSpPr>
        <xdr:cNvPr id="11" name="shp_ArrowCurved">
          <a:extLst>
            <a:ext uri="{FF2B5EF4-FFF2-40B4-BE49-F238E27FC236}">
              <a16:creationId xmlns:a16="http://schemas.microsoft.com/office/drawing/2014/main" id="{F0CADA3D-222D-4C38-A5E3-4E0AAD5C9DB7}"/>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47625</xdr:colOff>
      <xdr:row>5</xdr:row>
      <xdr:rowOff>104775</xdr:rowOff>
    </xdr:from>
    <xdr:to>
      <xdr:col>10</xdr:col>
      <xdr:colOff>238125</xdr:colOff>
      <xdr:row>6</xdr:row>
      <xdr:rowOff>197774</xdr:rowOff>
    </xdr:to>
    <xdr:sp macro="" textlink="">
      <xdr:nvSpPr>
        <xdr:cNvPr id="12" name="提示文本 23" descr="The row field...">
          <a:extLst>
            <a:ext uri="{FF2B5EF4-FFF2-40B4-BE49-F238E27FC236}">
              <a16:creationId xmlns:a16="http://schemas.microsoft.com/office/drawing/2014/main" id="{87F7AD7E-7534-4C02-BA4D-CED2117EE407}"/>
            </a:ext>
          </a:extLst>
        </xdr:cNvPr>
        <xdr:cNvSpPr txBox="1"/>
      </xdr:nvSpPr>
      <xdr:spPr>
        <a:xfrm>
          <a:off x="5381625" y="1152525"/>
          <a:ext cx="1524000"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330628</xdr:colOff>
      <xdr:row>5</xdr:row>
      <xdr:rowOff>148909</xdr:rowOff>
    </xdr:from>
    <xdr:to>
      <xdr:col>8</xdr:col>
      <xdr:colOff>523923</xdr:colOff>
      <xdr:row>8</xdr:row>
      <xdr:rowOff>121303</xdr:rowOff>
    </xdr:to>
    <xdr:sp macro="" textlink="">
      <xdr:nvSpPr>
        <xdr:cNvPr id="13" name="shp_ArrowCurved">
          <a:extLst>
            <a:ext uri="{FF2B5EF4-FFF2-40B4-BE49-F238E27FC236}">
              <a16:creationId xmlns:a16="http://schemas.microsoft.com/office/drawing/2014/main" id="{7DB77AE4-9EBE-4F16-AE38-D70BEB3C6B3E}"/>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0</xdr:colOff>
      <xdr:row>10</xdr:row>
      <xdr:rowOff>152400</xdr:rowOff>
    </xdr:from>
    <xdr:to>
      <xdr:col>10</xdr:col>
      <xdr:colOff>438150</xdr:colOff>
      <xdr:row>12</xdr:row>
      <xdr:rowOff>45374</xdr:rowOff>
    </xdr:to>
    <xdr:sp macro="" textlink="">
      <xdr:nvSpPr>
        <xdr:cNvPr id="14" name="提示文本 23" descr="The row field...">
          <a:extLst>
            <a:ext uri="{FF2B5EF4-FFF2-40B4-BE49-F238E27FC236}">
              <a16:creationId xmlns:a16="http://schemas.microsoft.com/office/drawing/2014/main" id="{18DE8A78-B5A1-4B33-874A-2C8D51393477}"/>
            </a:ext>
          </a:extLst>
        </xdr:cNvPr>
        <xdr:cNvSpPr txBox="1"/>
      </xdr:nvSpPr>
      <xdr:spPr>
        <a:xfrm>
          <a:off x="5334000" y="2247900"/>
          <a:ext cx="1771650"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...值字段对它们进行求和。</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330628</xdr:colOff>
      <xdr:row>10</xdr:row>
      <xdr:rowOff>82234</xdr:rowOff>
    </xdr:from>
    <xdr:to>
      <xdr:col>8</xdr:col>
      <xdr:colOff>523923</xdr:colOff>
      <xdr:row>13</xdr:row>
      <xdr:rowOff>64153</xdr:rowOff>
    </xdr:to>
    <xdr:sp macro="" textlink="">
      <xdr:nvSpPr>
        <xdr:cNvPr id="15" name="shp_ArrowCurved">
          <a:extLst>
            <a:ext uri="{FF2B5EF4-FFF2-40B4-BE49-F238E27FC236}">
              <a16:creationId xmlns:a16="http://schemas.microsoft.com/office/drawing/2014/main" id="{263E061F-A2FB-495B-9541-59975B87B6B7}"/>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组 1">
          <a:extLst>
            <a:ext uri="{FF2B5EF4-FFF2-40B4-BE49-F238E27FC236}">
              <a16:creationId xmlns:a16="http://schemas.microsoft.com/office/drawing/2014/main" id="{C1C44C37-4F24-4CC7-AD74-FBF7AB23A2E6}"/>
            </a:ext>
          </a:extLst>
        </xdr:cNvPr>
        <xdr:cNvGrpSpPr/>
      </xdr:nvGrpSpPr>
      <xdr:grpSpPr>
        <a:xfrm>
          <a:off x="0" y="0"/>
          <a:ext cx="8467725" cy="76305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在使用字段列表时，可以这样想。</a:t>
            </a:r>
            <a:r>
              <a:rPr lang="zh-cn" sz="1500" b="0" i="0" u="none" strike="noStrike" kern="1200" cap="none" spc="0" normalizeH="0" baseline="0" noProof="0">
                <a:ln>
                  <a:noFill/>
                </a:ln>
                <a:solidFill>
                  <a:prstClr val="black"/>
                </a:solidFill>
                <a:effectLst/>
                <a:uLnTx/>
                <a:uFillTx/>
                <a:latin typeface="Microsoft YaHei UI Light" panose="020B0502040204020203" pitchFamily="34" charset="-122"/>
                <a:ea typeface="Microsoft YaHei UI Light" panose="020B0502040204020203" pitchFamily="34" charset="-122"/>
                <a:cs typeface="Segoe UI Light" panose="020B0502040204020203" pitchFamily="34" charset="0"/>
              </a:rPr>
              <a:t>行字段位于左侧，列字段位于顶部。每个字段都为值字段提供了一个条件，值字段对它们进行求和。</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4B0958F4-D87F-45C6-B4C2-B1B1380699D1}"/>
              </a:ext>
            </a:extLst>
          </xdr:cNvPr>
          <xdr:cNvSpPr/>
        </xdr:nvSpPr>
        <xdr:spPr>
          <a:xfrm>
            <a:off x="6241296" y="6432613"/>
            <a:ext cx="1191037"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546855B6-9216-4A9D-A71D-977E7A6D780F}"/>
              </a:ext>
            </a:extLst>
          </xdr:cNvPr>
          <xdr:cNvSpPr/>
        </xdr:nvSpPr>
        <xdr:spPr>
          <a:xfrm flipH="1">
            <a:off x="342900" y="6432613"/>
            <a:ext cx="1191037"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oneCell">
    <xdr:from>
      <xdr:col>4</xdr:col>
      <xdr:colOff>220226</xdr:colOff>
      <xdr:row>5</xdr:row>
      <xdr:rowOff>33337</xdr:rowOff>
    </xdr:from>
    <xdr:to>
      <xdr:col>8</xdr:col>
      <xdr:colOff>17899</xdr:colOff>
      <xdr:row>29</xdr:row>
      <xdr:rowOff>104774</xdr:rowOff>
    </xdr:to>
    <xdr:pic>
      <xdr:nvPicPr>
        <xdr:cNvPr id="8" name="图片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887226" y="1081087"/>
          <a:ext cx="2464673" cy="510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23</xdr:row>
      <xdr:rowOff>0</xdr:rowOff>
    </xdr:from>
    <xdr:to>
      <xdr:col>3</xdr:col>
      <xdr:colOff>651508</xdr:colOff>
      <xdr:row>24</xdr:row>
      <xdr:rowOff>102524</xdr:rowOff>
    </xdr:to>
    <xdr:sp macro="" textlink="">
      <xdr:nvSpPr>
        <xdr:cNvPr id="9" name="提示文本 23" descr="The row field...">
          <a:extLst>
            <a:ext uri="{FF2B5EF4-FFF2-40B4-BE49-F238E27FC236}">
              <a16:creationId xmlns:a16="http://schemas.microsoft.com/office/drawing/2014/main" id="{2E4CDD29-975C-4437-8652-A825C407E60F}"/>
            </a:ext>
          </a:extLst>
        </xdr:cNvPr>
        <xdr:cNvSpPr txBox="1"/>
      </xdr:nvSpPr>
      <xdr:spPr>
        <a:xfrm>
          <a:off x="1200150" y="4819650"/>
          <a:ext cx="1451608"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597328</xdr:colOff>
      <xdr:row>23</xdr:row>
      <xdr:rowOff>63185</xdr:rowOff>
    </xdr:from>
    <xdr:to>
      <xdr:col>4</xdr:col>
      <xdr:colOff>123873</xdr:colOff>
      <xdr:row>26</xdr:row>
      <xdr:rowOff>35579</xdr:rowOff>
    </xdr:to>
    <xdr:sp macro="" textlink="">
      <xdr:nvSpPr>
        <xdr:cNvPr id="10" name="shp_ArrowCurved">
          <a:extLst>
            <a:ext uri="{FF2B5EF4-FFF2-40B4-BE49-F238E27FC236}">
              <a16:creationId xmlns:a16="http://schemas.microsoft.com/office/drawing/2014/main" id="{7595F958-F1EC-4A49-87BE-BAE102910C2E}"/>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66675</xdr:colOff>
      <xdr:row>18</xdr:row>
      <xdr:rowOff>38100</xdr:rowOff>
    </xdr:from>
    <xdr:to>
      <xdr:col>10</xdr:col>
      <xdr:colOff>257175</xdr:colOff>
      <xdr:row>19</xdr:row>
      <xdr:rowOff>140624</xdr:rowOff>
    </xdr:to>
    <xdr:sp macro="" textlink="">
      <xdr:nvSpPr>
        <xdr:cNvPr id="11" name="提示文本 23" descr="The row field...">
          <a:extLst>
            <a:ext uri="{FF2B5EF4-FFF2-40B4-BE49-F238E27FC236}">
              <a16:creationId xmlns:a16="http://schemas.microsoft.com/office/drawing/2014/main" id="{4A3EB7F6-124C-45E8-B7C7-04225C78539B}"/>
            </a:ext>
          </a:extLst>
        </xdr:cNvPr>
        <xdr:cNvSpPr txBox="1"/>
      </xdr:nvSpPr>
      <xdr:spPr>
        <a:xfrm>
          <a:off x="5400675" y="3810000"/>
          <a:ext cx="1524000"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349678</xdr:colOff>
      <xdr:row>18</xdr:row>
      <xdr:rowOff>91759</xdr:rowOff>
    </xdr:from>
    <xdr:to>
      <xdr:col>8</xdr:col>
      <xdr:colOff>542973</xdr:colOff>
      <xdr:row>21</xdr:row>
      <xdr:rowOff>64153</xdr:rowOff>
    </xdr:to>
    <xdr:sp macro="" textlink="">
      <xdr:nvSpPr>
        <xdr:cNvPr id="12" name="shp_ArrowCurved">
          <a:extLst>
            <a:ext uri="{FF2B5EF4-FFF2-40B4-BE49-F238E27FC236}">
              <a16:creationId xmlns:a16="http://schemas.microsoft.com/office/drawing/2014/main" id="{EDE3E27F-3B26-4F77-9B4E-64E4239E78E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66674</xdr:colOff>
      <xdr:row>23</xdr:row>
      <xdr:rowOff>152400</xdr:rowOff>
    </xdr:from>
    <xdr:to>
      <xdr:col>10</xdr:col>
      <xdr:colOff>609599</xdr:colOff>
      <xdr:row>25</xdr:row>
      <xdr:rowOff>45374</xdr:rowOff>
    </xdr:to>
    <xdr:sp macro="" textlink="">
      <xdr:nvSpPr>
        <xdr:cNvPr id="13" name="提示文本 23" descr="The row field...">
          <a:extLst>
            <a:ext uri="{FF2B5EF4-FFF2-40B4-BE49-F238E27FC236}">
              <a16:creationId xmlns:a16="http://schemas.microsoft.com/office/drawing/2014/main" id="{94E12440-7807-45C0-910A-89ADEE196268}"/>
            </a:ext>
          </a:extLst>
        </xdr:cNvPr>
        <xdr:cNvSpPr txBox="1"/>
      </xdr:nvSpPr>
      <xdr:spPr>
        <a:xfrm>
          <a:off x="5400674" y="4972050"/>
          <a:ext cx="1876425"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...值字段对它们进行求和。</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349678</xdr:colOff>
      <xdr:row>23</xdr:row>
      <xdr:rowOff>25084</xdr:rowOff>
    </xdr:from>
    <xdr:to>
      <xdr:col>8</xdr:col>
      <xdr:colOff>542973</xdr:colOff>
      <xdr:row>25</xdr:row>
      <xdr:rowOff>207028</xdr:rowOff>
    </xdr:to>
    <xdr:sp macro="" textlink="">
      <xdr:nvSpPr>
        <xdr:cNvPr id="14" name="shp_ArrowCurved">
          <a:extLst>
            <a:ext uri="{FF2B5EF4-FFF2-40B4-BE49-F238E27FC236}">
              <a16:creationId xmlns:a16="http://schemas.microsoft.com/office/drawing/2014/main" id="{7D1E3217-FFD7-4BA4-8B07-3E22AE244C0B}"/>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580643</xdr:colOff>
      <xdr:row>21</xdr:row>
      <xdr:rowOff>120291</xdr:rowOff>
    </xdr:to>
    <xdr:grpSp>
      <xdr:nvGrpSpPr>
        <xdr:cNvPr id="2" name="grp_WalkMe">
          <a:extLst>
            <a:ext uri="{FF2B5EF4-FFF2-40B4-BE49-F238E27FC236}">
              <a16:creationId xmlns:a16="http://schemas.microsoft.com/office/drawing/2014/main" id="{C702F9DE-9552-495E-813B-03D6C79E00DA}"/>
            </a:ext>
          </a:extLst>
        </xdr:cNvPr>
        <xdr:cNvGrpSpPr/>
      </xdr:nvGrpSpPr>
      <xdr:grpSpPr>
        <a:xfrm>
          <a:off x="0" y="0"/>
          <a:ext cx="7781543" cy="4520841"/>
          <a:chOff x="0" y="0"/>
          <a:chExt cx="7781543" cy="4681556"/>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有一件事需要注意：</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如果列字段向数据透视表添加大量列，则会导致其非常宽。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401404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63269EEA-08E6-4328-8B61-C833249BB9FD}"/>
              </a:ext>
            </a:extLst>
          </xdr:cNvPr>
          <xdr:cNvSpPr/>
        </xdr:nvSpPr>
        <xdr:spPr>
          <a:xfrm>
            <a:off x="6172199" y="416949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B251F75F-2568-4051-B479-9B90347C3ECD}"/>
              </a:ext>
            </a:extLst>
          </xdr:cNvPr>
          <xdr:cNvSpPr/>
        </xdr:nvSpPr>
        <xdr:spPr>
          <a:xfrm flipH="1">
            <a:off x="304800" y="416949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0</xdr:col>
      <xdr:colOff>-17548</xdr:colOff>
      <xdr:row>2</xdr:row>
      <xdr:rowOff>23786</xdr:rowOff>
    </xdr:from>
    <xdr:to>
      <xdr:col>0</xdr:col>
      <xdr:colOff>-17548</xdr:colOff>
      <xdr:row>2</xdr:row>
      <xdr:rowOff>23792</xdr:rowOff>
    </xdr:to>
    <xdr:grpSp>
      <xdr:nvGrpSpPr>
        <xdr:cNvPr id="8" name="组 7">
          <a:extLst>
            <a:ext uri="{FF2B5EF4-FFF2-40B4-BE49-F238E27FC236}">
              <a16:creationId xmlns:a16="http://schemas.microsoft.com/office/drawing/2014/main" id="{CAECE02D-00AE-4ADB-BD59-7767CA66B7F3}"/>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
            </a:endParaRPr>
          </a:p>
        </xdr:txBody>
      </xdr:sp>
    </xdr:grpSp>
    <xdr:clientData/>
  </xdr:twoCellAnchor>
  <xdr:twoCellAnchor editAs="absolute">
    <xdr:from>
      <xdr:col>3</xdr:col>
      <xdr:colOff>163830</xdr:colOff>
      <xdr:row>4</xdr:row>
      <xdr:rowOff>171459</xdr:rowOff>
    </xdr:from>
    <xdr:to>
      <xdr:col>7</xdr:col>
      <xdr:colOff>390525</xdr:colOff>
      <xdr:row>9</xdr:row>
      <xdr:rowOff>77224</xdr:rowOff>
    </xdr:to>
    <xdr:grpSp>
      <xdr:nvGrpSpPr>
        <xdr:cNvPr id="11" name="组 10">
          <a:extLst>
            <a:ext uri="{FF2B5EF4-FFF2-40B4-BE49-F238E27FC236}">
              <a16:creationId xmlns:a16="http://schemas.microsoft.com/office/drawing/2014/main" id="{E003AB24-7046-45FE-A81A-3E3F2A8CF4F0}"/>
            </a:ext>
          </a:extLst>
        </xdr:cNvPr>
        <xdr:cNvGrpSpPr/>
      </xdr:nvGrpSpPr>
      <xdr:grpSpPr>
        <a:xfrm>
          <a:off x="2335530" y="1009659"/>
          <a:ext cx="3579495" cy="953515"/>
          <a:chOff x="2335530" y="1009659"/>
          <a:chExt cx="3579495"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695575" y="1009659"/>
            <a:ext cx="3219450" cy="519202"/>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在此示例中，列字段</a:t>
            </a:r>
            <a:r>
              <a:rPr lang="zh-cn" sz="1100" baseline="0" noProof="0">
                <a:effectLst/>
                <a:latin typeface="Microsoft YaHei UI" panose="020B0503020204020204" pitchFamily="34" charset="-122"/>
                <a:ea typeface="Microsoft YaHei UI" panose="020B0503020204020204" pitchFamily="34" charset="-122"/>
                <a:cs typeface="Calibri" panose="020F0502020204030204" pitchFamily="34" charset="0"/>
              </a:rPr>
              <a:t>添加 20 个新列。这是非常多的列！这将导致大量滚动...</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380618</xdr:colOff>
      <xdr:row>36</xdr:row>
      <xdr:rowOff>105546</xdr:rowOff>
    </xdr:to>
    <xdr:grpSp>
      <xdr:nvGrpSpPr>
        <xdr:cNvPr id="2" name="grp_WalkMe">
          <a:extLst>
            <a:ext uri="{FF2B5EF4-FFF2-40B4-BE49-F238E27FC236}">
              <a16:creationId xmlns:a16="http://schemas.microsoft.com/office/drawing/2014/main" id="{7CE24F74-6F8C-4FF7-BCB9-2AEDE92648E1}"/>
            </a:ext>
          </a:extLst>
        </xdr:cNvPr>
        <xdr:cNvGrpSpPr/>
      </xdr:nvGrpSpPr>
      <xdr:grpSpPr>
        <a:xfrm>
          <a:off x="0" y="0"/>
          <a:ext cx="7781543" cy="7649346"/>
          <a:chOff x="0" y="0"/>
          <a:chExt cx="7781543" cy="7921279"/>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但是有一个替代方案：</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可以改用</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第二行字段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。第二行字段将在第一行字段下缩进显示。</a:t>
            </a:r>
            <a:endParaRPr lang="en-US" sz="1500" i="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7230038"/>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DE5045C0-0C3D-400E-942C-F4C3D819542D}"/>
              </a:ext>
            </a:extLst>
          </xdr:cNvPr>
          <xdr:cNvSpPr/>
        </xdr:nvSpPr>
        <xdr:spPr>
          <a:xfrm>
            <a:off x="6172201" y="7397343"/>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B666F275-2EF6-4EDF-B518-CB6FA09A8B60}"/>
              </a:ext>
            </a:extLst>
          </xdr:cNvPr>
          <xdr:cNvSpPr/>
        </xdr:nvSpPr>
        <xdr:spPr>
          <a:xfrm flipH="1">
            <a:off x="304800" y="7397343"/>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0</xdr:col>
      <xdr:colOff>190499</xdr:colOff>
      <xdr:row>7</xdr:row>
      <xdr:rowOff>5716</xdr:rowOff>
    </xdr:from>
    <xdr:to>
      <xdr:col>2</xdr:col>
      <xdr:colOff>217170</xdr:colOff>
      <xdr:row>8</xdr:row>
      <xdr:rowOff>89190</xdr:rowOff>
    </xdr:to>
    <xdr:sp macro="" textlink="">
      <xdr:nvSpPr>
        <xdr:cNvPr id="9" name="提示文本 23" descr="Tip text &quot;A row field breaks down...&quot;&#10;">
          <a:extLst>
            <a:ext uri="{FF2B5EF4-FFF2-40B4-BE49-F238E27FC236}">
              <a16:creationId xmlns:a16="http://schemas.microsoft.com/office/drawing/2014/main" id="{B7089344-C748-4648-A74B-62BE25D438A2}"/>
            </a:ext>
          </a:extLst>
        </xdr:cNvPr>
        <xdr:cNvSpPr txBox="1"/>
      </xdr:nvSpPr>
      <xdr:spPr>
        <a:xfrm>
          <a:off x="190499" y="1472566"/>
          <a:ext cx="1360171" cy="293024"/>
        </a:xfrm>
        <a:prstGeom prst="rect">
          <a:avLst/>
        </a:prstGeom>
        <a:no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endParaRPr lang="en-US" sz="1100" b="0" i="0" baseline="0">
            <a:effectLst/>
            <a:latin typeface="Microsoft YaHei UI" panose="020B0503020204020204" pitchFamily="34" charset="-122"/>
            <a:ea typeface="Microsoft YaHei UI" panose="020B0503020204020204" pitchFamily="34" charset="-122"/>
            <a:cs typeface="Calibri" panose="020F0502020204030204" pitchFamily="34" charset="0"/>
          </a:endParaRPr>
        </a:p>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565601</xdr:colOff>
      <xdr:row>8</xdr:row>
      <xdr:rowOff>143776</xdr:rowOff>
    </xdr:from>
    <xdr:to>
      <xdr:col>4</xdr:col>
      <xdr:colOff>1808</xdr:colOff>
      <xdr:row>15</xdr:row>
      <xdr:rowOff>10977</xdr:rowOff>
    </xdr:to>
    <xdr:sp macro="" textlink="">
      <xdr:nvSpPr>
        <xdr:cNvPr id="10" name="shp_ArrowCurved">
          <a:extLst>
            <a:ext uri="{FF2B5EF4-FFF2-40B4-BE49-F238E27FC236}">
              <a16:creationId xmlns:a16="http://schemas.microsoft.com/office/drawing/2014/main" id="{584904F7-B0B4-4570-83D8-C3F404A70E3A}"/>
            </a:ext>
          </a:extLst>
        </xdr:cNvPr>
        <xdr:cNvSpPr/>
      </xdr:nvSpPr>
      <xdr:spPr>
        <a:xfrm rot="6645800" flipV="1">
          <a:off x="1207354" y="1178423"/>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6233</xdr:colOff>
      <xdr:row>9</xdr:row>
      <xdr:rowOff>152402</xdr:rowOff>
    </xdr:from>
    <xdr:to>
      <xdr:col>2</xdr:col>
      <xdr:colOff>207645</xdr:colOff>
      <xdr:row>11</xdr:row>
      <xdr:rowOff>45376</xdr:rowOff>
    </xdr:to>
    <xdr:sp macro="" textlink="">
      <xdr:nvSpPr>
        <xdr:cNvPr id="11" name="提示文本 24" descr="Second row field ">
          <a:extLst>
            <a:ext uri="{FF2B5EF4-FFF2-40B4-BE49-F238E27FC236}">
              <a16:creationId xmlns:a16="http://schemas.microsoft.com/office/drawing/2014/main" id="{6130BF6A-5E1E-41DE-B923-4A42D8188AAD}"/>
            </a:ext>
          </a:extLst>
        </xdr:cNvPr>
        <xdr:cNvSpPr txBox="1"/>
      </xdr:nvSpPr>
      <xdr:spPr>
        <a:xfrm>
          <a:off x="6233" y="2038352"/>
          <a:ext cx="1534912" cy="31207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1</xdr:col>
      <xdr:colOff>116205</xdr:colOff>
      <xdr:row>13</xdr:row>
      <xdr:rowOff>112395</xdr:rowOff>
    </xdr:from>
    <xdr:to>
      <xdr:col>3</xdr:col>
      <xdr:colOff>379096</xdr:colOff>
      <xdr:row>17</xdr:row>
      <xdr:rowOff>3809</xdr:rowOff>
    </xdr:to>
    <xdr:sp macro="" textlink="">
      <xdr:nvSpPr>
        <xdr:cNvPr id="12" name="提示文本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endParaRPr lang="sq-AL" i="0">
            <a:effectLst/>
          </a:endParaRPr>
        </a:p>
      </xdr:txBody>
    </xdr:sp>
    <xdr:clientData/>
  </xdr:twoCellAnchor>
  <xdr:twoCellAnchor editAs="absolute">
    <xdr:from>
      <xdr:col>2</xdr:col>
      <xdr:colOff>314325</xdr:colOff>
      <xdr:row>9</xdr:row>
      <xdr:rowOff>78104</xdr:rowOff>
    </xdr:from>
    <xdr:to>
      <xdr:col>2</xdr:col>
      <xdr:colOff>590550</xdr:colOff>
      <xdr:row>11</xdr:row>
      <xdr:rowOff>190499</xdr:rowOff>
    </xdr:to>
    <xdr:sp macro="" textlink="">
      <xdr:nvSpPr>
        <xdr:cNvPr id="13" name="shp_BraceBottom">
          <a:extLst>
            <a:ext uri="{FF2B5EF4-FFF2-40B4-BE49-F238E27FC236}">
              <a16:creationId xmlns:a16="http://schemas.microsoft.com/office/drawing/2014/main" id="{9115AEF5-EC57-43B8-B338-3EECF2742EC4}"/>
            </a:ext>
          </a:extLst>
        </xdr:cNvPr>
        <xdr:cNvSpPr/>
      </xdr:nvSpPr>
      <xdr:spPr>
        <a:xfrm>
          <a:off x="1647825" y="1964054"/>
          <a:ext cx="276225" cy="5314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6</xdr:col>
      <xdr:colOff>369570</xdr:colOff>
      <xdr:row>9</xdr:row>
      <xdr:rowOff>168847</xdr:rowOff>
    </xdr:from>
    <xdr:to>
      <xdr:col>10</xdr:col>
      <xdr:colOff>66675</xdr:colOff>
      <xdr:row>16</xdr:row>
      <xdr:rowOff>139068</xdr:rowOff>
    </xdr:to>
    <xdr:grpSp>
      <xdr:nvGrpSpPr>
        <xdr:cNvPr id="14" name="组 13">
          <a:extLst>
            <a:ext uri="{FF2B5EF4-FFF2-40B4-BE49-F238E27FC236}">
              <a16:creationId xmlns:a16="http://schemas.microsoft.com/office/drawing/2014/main" id="{970531CE-648C-4A09-8FE6-34518F26F23F}"/>
            </a:ext>
          </a:extLst>
        </xdr:cNvPr>
        <xdr:cNvGrpSpPr/>
      </xdr:nvGrpSpPr>
      <xdr:grpSpPr>
        <a:xfrm>
          <a:off x="5103495" y="2054797"/>
          <a:ext cx="2364105" cy="1437071"/>
          <a:chOff x="5589270" y="1892872"/>
          <a:chExt cx="2364105" cy="1437071"/>
        </a:xfrm>
      </xdr:grpSpPr>
      <xdr:sp macro="" textlink="">
        <xdr:nvSpPr>
          <xdr:cNvPr id="15" name="扩展知识步骤"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Light" panose="020F0302020204030204" pitchFamily="34" charset="0"/>
              </a:rPr>
              <a:t>扩展知识</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第二行字段生成垂直方向的数据透视表，而不是水平的。有些人认为垂直数据透视表更容易阅读，因为不需要从一侧滚动到另一侧。</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6" name="扩展知识眼镜">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0</xdr:col>
      <xdr:colOff>180974</xdr:colOff>
      <xdr:row>11</xdr:row>
      <xdr:rowOff>24766</xdr:rowOff>
    </xdr:from>
    <xdr:to>
      <xdr:col>2</xdr:col>
      <xdr:colOff>207645</xdr:colOff>
      <xdr:row>12</xdr:row>
      <xdr:rowOff>108240</xdr:rowOff>
    </xdr:to>
    <xdr:sp macro="" textlink="">
      <xdr:nvSpPr>
        <xdr:cNvPr id="17" name="提示文本 25" descr="&#10;First row field">
          <a:extLst>
            <a:ext uri="{FF2B5EF4-FFF2-40B4-BE49-F238E27FC236}">
              <a16:creationId xmlns:a16="http://schemas.microsoft.com/office/drawing/2014/main" id="{A7578672-EEB9-45C5-9904-2CD5F5823ECB}"/>
            </a:ext>
          </a:extLst>
        </xdr:cNvPr>
        <xdr:cNvSpPr txBox="1"/>
      </xdr:nvSpPr>
      <xdr:spPr>
        <a:xfrm>
          <a:off x="180974" y="2329816"/>
          <a:ext cx="1360171" cy="29302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
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565602</xdr:colOff>
      <xdr:row>12</xdr:row>
      <xdr:rowOff>164731</xdr:rowOff>
    </xdr:from>
    <xdr:to>
      <xdr:col>3</xdr:col>
      <xdr:colOff>1181004</xdr:colOff>
      <xdr:row>19</xdr:row>
      <xdr:rowOff>30027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207355" y="203757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23378</xdr:colOff>
      <xdr:row>16</xdr:row>
      <xdr:rowOff>76200</xdr:rowOff>
    </xdr:from>
    <xdr:to>
      <xdr:col>2</xdr:col>
      <xdr:colOff>207645</xdr:colOff>
      <xdr:row>17</xdr:row>
      <xdr:rowOff>142529</xdr:rowOff>
    </xdr:to>
    <xdr:sp macro="" textlink="">
      <xdr:nvSpPr>
        <xdr:cNvPr id="19" name="提示文本 26" descr="Second row field ">
          <a:extLst>
            <a:ext uri="{FF2B5EF4-FFF2-40B4-BE49-F238E27FC236}">
              <a16:creationId xmlns:a16="http://schemas.microsoft.com/office/drawing/2014/main" id="{9946C64C-8501-4A5C-928E-583376821E6B}"/>
            </a:ext>
          </a:extLst>
        </xdr:cNvPr>
        <xdr:cNvSpPr txBox="1"/>
      </xdr:nvSpPr>
      <xdr:spPr>
        <a:xfrm>
          <a:off x="23378" y="3429000"/>
          <a:ext cx="1517767" cy="27587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314325</xdr:colOff>
      <xdr:row>13</xdr:row>
      <xdr:rowOff>95250</xdr:rowOff>
    </xdr:from>
    <xdr:to>
      <xdr:col>2</xdr:col>
      <xdr:colOff>616057</xdr:colOff>
      <xdr:row>20</xdr:row>
      <xdr:rowOff>133350</xdr:rowOff>
    </xdr:to>
    <xdr:sp macro="" textlink="">
      <xdr:nvSpPr>
        <xdr:cNvPr id="20" name="shp_BraceBottom">
          <a:extLst>
            <a:ext uri="{FF2B5EF4-FFF2-40B4-BE49-F238E27FC236}">
              <a16:creationId xmlns:a16="http://schemas.microsoft.com/office/drawing/2014/main" id="{81E8B95A-9440-4A59-B6DF-EA9A9C99956E}"/>
            </a:ext>
          </a:extLst>
        </xdr:cNvPr>
        <xdr:cNvSpPr/>
      </xdr:nvSpPr>
      <xdr:spPr>
        <a:xfrm>
          <a:off x="1647825" y="2819400"/>
          <a:ext cx="301732" cy="1504950"/>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0</xdr:col>
      <xdr:colOff>238124</xdr:colOff>
      <xdr:row>19</xdr:row>
      <xdr:rowOff>193482</xdr:rowOff>
    </xdr:from>
    <xdr:to>
      <xdr:col>2</xdr:col>
      <xdr:colOff>264795</xdr:colOff>
      <xdr:row>21</xdr:row>
      <xdr:rowOff>78836</xdr:rowOff>
    </xdr:to>
    <xdr:sp macro="" textlink="">
      <xdr:nvSpPr>
        <xdr:cNvPr id="21" name="提示文本 27" descr="&#10;First row field">
          <a:extLst>
            <a:ext uri="{FF2B5EF4-FFF2-40B4-BE49-F238E27FC236}">
              <a16:creationId xmlns:a16="http://schemas.microsoft.com/office/drawing/2014/main" id="{CB4CD197-D708-4FB3-B2E0-483F61A7C093}"/>
            </a:ext>
          </a:extLst>
        </xdr:cNvPr>
        <xdr:cNvSpPr txBox="1"/>
      </xdr:nvSpPr>
      <xdr:spPr>
        <a:xfrm>
          <a:off x="238124" y="4174932"/>
          <a:ext cx="1360171"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
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561791</xdr:colOff>
      <xdr:row>21</xdr:row>
      <xdr:rowOff>148662</xdr:rowOff>
    </xdr:from>
    <xdr:to>
      <xdr:col>4</xdr:col>
      <xdr:colOff>3713</xdr:colOff>
      <xdr:row>27</xdr:row>
      <xdr:rowOff>193027</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222594" y="3888409"/>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401138</xdr:colOff>
      <xdr:row>25</xdr:row>
      <xdr:rowOff>136084</xdr:rowOff>
    </xdr:from>
    <xdr:to>
      <xdr:col>2</xdr:col>
      <xdr:colOff>207645</xdr:colOff>
      <xdr:row>27</xdr:row>
      <xdr:rowOff>40120</xdr:rowOff>
    </xdr:to>
    <xdr:sp macro="" textlink="">
      <xdr:nvSpPr>
        <xdr:cNvPr id="23" name="提示文本 28" descr="Second row field ">
          <a:extLst>
            <a:ext uri="{FF2B5EF4-FFF2-40B4-BE49-F238E27FC236}">
              <a16:creationId xmlns:a16="http://schemas.microsoft.com/office/drawing/2014/main" id="{5C61B726-BE65-46DC-A58E-E6F34F9ED647}"/>
            </a:ext>
          </a:extLst>
        </xdr:cNvPr>
        <xdr:cNvSpPr txBox="1"/>
      </xdr:nvSpPr>
      <xdr:spPr>
        <a:xfrm>
          <a:off x="401138" y="5374834"/>
          <a:ext cx="1140007" cy="323136"/>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314325</xdr:colOff>
      <xdr:row>22</xdr:row>
      <xdr:rowOff>102871</xdr:rowOff>
    </xdr:from>
    <xdr:to>
      <xdr:col>2</xdr:col>
      <xdr:colOff>616057</xdr:colOff>
      <xdr:row>30</xdr:row>
      <xdr:rowOff>152400</xdr:rowOff>
    </xdr:to>
    <xdr:sp macro="" textlink="">
      <xdr:nvSpPr>
        <xdr:cNvPr id="24" name="shp_BraceBottom">
          <a:extLst>
            <a:ext uri="{FF2B5EF4-FFF2-40B4-BE49-F238E27FC236}">
              <a16:creationId xmlns:a16="http://schemas.microsoft.com/office/drawing/2014/main" id="{09B9819B-DC09-48A8-BA13-8814AD94C4D4}"/>
            </a:ext>
          </a:extLst>
        </xdr:cNvPr>
        <xdr:cNvSpPr/>
      </xdr:nvSpPr>
      <xdr:spPr>
        <a:xfrm>
          <a:off x="1647825" y="4712971"/>
          <a:ext cx="301732" cy="1725929"/>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6</xdr:col>
      <xdr:colOff>323850</xdr:colOff>
      <xdr:row>19</xdr:row>
      <xdr:rowOff>190500</xdr:rowOff>
    </xdr:from>
    <xdr:to>
      <xdr:col>10</xdr:col>
      <xdr:colOff>9525</xdr:colOff>
      <xdr:row>24</xdr:row>
      <xdr:rowOff>98963</xdr:rowOff>
    </xdr:to>
    <xdr:grpSp>
      <xdr:nvGrpSpPr>
        <xdr:cNvPr id="25" name="组 24">
          <a:extLst>
            <a:ext uri="{FF2B5EF4-FFF2-40B4-BE49-F238E27FC236}">
              <a16:creationId xmlns:a16="http://schemas.microsoft.com/office/drawing/2014/main" id="{630835DB-F3CE-4046-8FAA-EB8231A1315D}"/>
            </a:ext>
          </a:extLst>
        </xdr:cNvPr>
        <xdr:cNvGrpSpPr/>
      </xdr:nvGrpSpPr>
      <xdr:grpSpPr>
        <a:xfrm>
          <a:off x="5057775" y="4171950"/>
          <a:ext cx="2352675" cy="956213"/>
          <a:chOff x="5953125" y="3810000"/>
          <a:chExt cx="2352675" cy="956213"/>
        </a:xfrm>
      </xdr:grpSpPr>
      <xdr:pic>
        <xdr:nvPicPr>
          <xdr:cNvPr id="26" name="图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9391" y="3952317"/>
            <a:ext cx="244677" cy="244677"/>
          </a:xfrm>
          <a:prstGeom prst="rect">
            <a:avLst/>
          </a:prstGeom>
        </xdr:spPr>
      </xdr:pic>
      <xdr:sp macro="" textlink="">
        <xdr:nvSpPr>
          <xdr:cNvPr id="27" name="对话气泡：椭圆形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28" name="Excel 表示步骤"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EXCEL 表示</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第二行字段有时也叫做“辅助行字段”。</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36</xdr:row>
      <xdr:rowOff>48400</xdr:rowOff>
    </xdr:to>
    <xdr:grpSp>
      <xdr:nvGrpSpPr>
        <xdr:cNvPr id="2" name="组 1">
          <a:extLst>
            <a:ext uri="{FF2B5EF4-FFF2-40B4-BE49-F238E27FC236}">
              <a16:creationId xmlns:a16="http://schemas.microsoft.com/office/drawing/2014/main" id="{9C85796B-92D2-4935-9D7C-1B7D8DF135F2}"/>
            </a:ext>
          </a:extLst>
        </xdr:cNvPr>
        <xdr:cNvGrpSpPr/>
      </xdr:nvGrpSpPr>
      <xdr:grpSpPr>
        <a:xfrm>
          <a:off x="0" y="0"/>
          <a:ext cx="7781543" cy="7592200"/>
          <a:chOff x="0" y="0"/>
          <a:chExt cx="7781543" cy="7592200"/>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在下一个工作表上将添加第二行字段。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将通过把</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“类型”</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字段拖到</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“购买者”</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字段下面来执行此操作。</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924688"/>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9B0D9D53-B54E-4C12-8059-B8B7B32E2019}"/>
              </a:ext>
            </a:extLst>
          </xdr:cNvPr>
          <xdr:cNvSpPr/>
        </xdr:nvSpPr>
        <xdr:spPr>
          <a:xfrm>
            <a:off x="6172199" y="7086257"/>
            <a:ext cx="1296000"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C81B3260-037F-4C93-AEA7-4333B6D144E1}"/>
              </a:ext>
            </a:extLst>
          </xdr:cNvPr>
          <xdr:cNvSpPr/>
        </xdr:nvSpPr>
        <xdr:spPr>
          <a:xfrm flipH="1">
            <a:off x="304800" y="7086257"/>
            <a:ext cx="1296000"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oneCell">
    <xdr:from>
      <xdr:col>4</xdr:col>
      <xdr:colOff>214121</xdr:colOff>
      <xdr:row>5</xdr:row>
      <xdr:rowOff>19050</xdr:rowOff>
    </xdr:from>
    <xdr:to>
      <xdr:col>8</xdr:col>
      <xdr:colOff>23620</xdr:colOff>
      <xdr:row>29</xdr:row>
      <xdr:rowOff>85725</xdr:rowOff>
    </xdr:to>
    <xdr:pic>
      <xdr:nvPicPr>
        <xdr:cNvPr id="8" name="图片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81121" y="1066800"/>
          <a:ext cx="2476499" cy="50958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519715</xdr:colOff>
      <xdr:row>9</xdr:row>
      <xdr:rowOff>17040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 </a:t>
          </a:r>
        </a:p>
      </xdr:txBody>
    </xdr:sp>
    <xdr:clientData/>
  </xdr:twoCellAnchor>
  <xdr:twoCellAnchor editAs="absolute">
    <xdr:from>
      <xdr:col>3</xdr:col>
      <xdr:colOff>37102</xdr:colOff>
      <xdr:row>3</xdr:row>
      <xdr:rowOff>17040</xdr:rowOff>
    </xdr:from>
    <xdr:to>
      <xdr:col>4</xdr:col>
      <xdr:colOff>560977</xdr:colOff>
      <xdr:row>9</xdr:row>
      <xdr:rowOff>17040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377801</xdr:colOff>
      <xdr:row>3</xdr:row>
      <xdr:rowOff>17040</xdr:rowOff>
    </xdr:from>
    <xdr:to>
      <xdr:col>7</xdr:col>
      <xdr:colOff>415901</xdr:colOff>
      <xdr:row>9</xdr:row>
      <xdr:rowOff>17040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在“数据透视表字段”列表中，将</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“类型”</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字段向下拖动到</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“购买者”</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字段的下方。（如上一个工作表所示）。</a:t>
          </a:r>
        </a:p>
      </xdr:txBody>
    </xdr:sp>
    <xdr:clientData/>
  </xdr:twoCellAnchor>
  <xdr:twoCellAnchor editAs="absolute">
    <xdr:from>
      <xdr:col>0</xdr:col>
      <xdr:colOff>76085</xdr:colOff>
      <xdr:row>3</xdr:row>
      <xdr:rowOff>17041</xdr:rowOff>
    </xdr:from>
    <xdr:to>
      <xdr:col>0</xdr:col>
      <xdr:colOff>450989</xdr:colOff>
      <xdr:row>4</xdr:row>
      <xdr:rowOff>201445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577148</xdr:colOff>
      <xdr:row>3</xdr:row>
      <xdr:rowOff>17040</xdr:rowOff>
    </xdr:from>
    <xdr:to>
      <xdr:col>3</xdr:col>
      <xdr:colOff>66227</xdr:colOff>
      <xdr:row>4</xdr:row>
      <xdr:rowOff>201444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11411</xdr:colOff>
      <xdr:row>3</xdr:row>
      <xdr:rowOff>17040</xdr:rowOff>
    </xdr:from>
    <xdr:to>
      <xdr:col>5</xdr:col>
      <xdr:colOff>386315</xdr:colOff>
      <xdr:row>4</xdr:row>
      <xdr:rowOff>201444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47243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0</xdr:colOff>
      <xdr:row>39</xdr:row>
      <xdr:rowOff>4749</xdr:rowOff>
    </xdr:from>
    <xdr:to>
      <xdr:col>11</xdr:col>
      <xdr:colOff>47243</xdr:colOff>
      <xdr:row>42</xdr:row>
      <xdr:rowOff>43611</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8177199"/>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8</xdr:col>
      <xdr:colOff>438150</xdr:colOff>
      <xdr:row>39</xdr:row>
      <xdr:rowOff>160197</xdr:rowOff>
    </xdr:from>
    <xdr:to>
      <xdr:col>10</xdr:col>
      <xdr:colOff>400558</xdr:colOff>
      <xdr:row>41</xdr:row>
      <xdr:rowOff>97713</xdr:rowOff>
    </xdr:to>
    <xdr:sp macro="" textlink="" fLocksText="0">
      <xdr:nvSpPr>
        <xdr:cNvPr id="19"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3B2CFF58-1B36-4961-A076-B9F3CA93430D}"/>
            </a:ext>
          </a:extLst>
        </xdr:cNvPr>
        <xdr:cNvSpPr/>
      </xdr:nvSpPr>
      <xdr:spPr>
        <a:xfrm>
          <a:off x="6172200" y="8332647"/>
          <a:ext cx="12959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304800</xdr:colOff>
      <xdr:row>39</xdr:row>
      <xdr:rowOff>160197</xdr:rowOff>
    </xdr:from>
    <xdr:to>
      <xdr:col>2</xdr:col>
      <xdr:colOff>267300</xdr:colOff>
      <xdr:row>41</xdr:row>
      <xdr:rowOff>97713</xdr:rowOff>
    </xdr:to>
    <xdr:sp macro="" textlink="" fLocksText="0">
      <xdr:nvSpPr>
        <xdr:cNvPr id="20"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D5869889-16F8-4D56-9B0A-A0936E775D29}"/>
            </a:ext>
          </a:extLst>
        </xdr:cNvPr>
        <xdr:cNvSpPr/>
      </xdr:nvSpPr>
      <xdr:spPr>
        <a:xfrm flipH="1">
          <a:off x="304800" y="8332647"/>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10</xdr:col>
      <xdr:colOff>184410</xdr:colOff>
      <xdr:row>35</xdr:row>
      <xdr:rowOff>154765</xdr:rowOff>
    </xdr:to>
    <xdr:grpSp>
      <xdr:nvGrpSpPr>
        <xdr:cNvPr id="2" name="grp_WalkMe">
          <a:extLst>
            <a:ext uri="{FF2B5EF4-FFF2-40B4-BE49-F238E27FC236}">
              <a16:creationId xmlns:a16="http://schemas.microsoft.com/office/drawing/2014/main" id="{D04239AE-849A-4879-AECB-4328A5C50AA6}"/>
            </a:ext>
          </a:extLst>
        </xdr:cNvPr>
        <xdr:cNvGrpSpPr/>
      </xdr:nvGrpSpPr>
      <xdr:grpSpPr>
        <a:xfrm>
          <a:off x="0" y="1"/>
          <a:ext cx="7766310" cy="7660464"/>
          <a:chOff x="0" y="0"/>
          <a:chExt cx="7796782" cy="7757093"/>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如需简化数据透视表，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可以“向上”折叠个第二行字段的数据并隐藏。 </a:t>
            </a:r>
            <a:endParaRPr lang="en-US" sz="1500" baseline="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7078724"/>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a:hlinkClick xmlns:r="http://schemas.openxmlformats.org/officeDocument/2006/relationships" r:id="rId1" tooltip="单击此处转到下一个工作表"/>
            <a:extLst>
              <a:ext uri="{FF2B5EF4-FFF2-40B4-BE49-F238E27FC236}">
                <a16:creationId xmlns:a16="http://schemas.microsoft.com/office/drawing/2014/main" id="{9BD4D293-2DAD-4AF1-A5E5-287318C083F6}"/>
              </a:ext>
            </a:extLst>
          </xdr:cNvPr>
          <xdr:cNvSpPr/>
        </xdr:nvSpPr>
        <xdr:spPr>
          <a:xfrm>
            <a:off x="6177292" y="7244522"/>
            <a:ext cx="1301085"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a:hlinkClick xmlns:r="http://schemas.openxmlformats.org/officeDocument/2006/relationships" r:id="rId2" tooltip="单击此处可返回到上一个工作表"/>
            <a:extLst>
              <a:ext uri="{FF2B5EF4-FFF2-40B4-BE49-F238E27FC236}">
                <a16:creationId xmlns:a16="http://schemas.microsoft.com/office/drawing/2014/main" id="{DF607877-27CB-4C0E-996D-88C067CF344A}"/>
              </a:ext>
            </a:extLst>
          </xdr:cNvPr>
          <xdr:cNvSpPr/>
        </xdr:nvSpPr>
        <xdr:spPr>
          <a:xfrm flipH="1">
            <a:off x="304799" y="7244522"/>
            <a:ext cx="1301085"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2</xdr:col>
      <xdr:colOff>624841</xdr:colOff>
      <xdr:row>7</xdr:row>
      <xdr:rowOff>151395</xdr:rowOff>
    </xdr:from>
    <xdr:to>
      <xdr:col>5</xdr:col>
      <xdr:colOff>1039555</xdr:colOff>
      <xdr:row>13</xdr:row>
      <xdr:rowOff>132896</xdr:rowOff>
    </xdr:to>
    <xdr:sp macro="" textlink="">
      <xdr:nvSpPr>
        <xdr:cNvPr id="8" name="shp_ArrowCurved">
          <a:extLst>
            <a:ext uri="{FF2B5EF4-FFF2-40B4-BE49-F238E27FC236}">
              <a16:creationId xmlns:a16="http://schemas.microsoft.com/office/drawing/2014/main" id="{4989D1F3-5CEE-4D37-8158-5129DD35A9C2}"/>
            </a:ext>
          </a:extLst>
        </xdr:cNvPr>
        <xdr:cNvSpPr/>
      </xdr:nvSpPr>
      <xdr:spPr>
        <a:xfrm rot="6868305" flipV="1">
          <a:off x="2579760" y="1053976"/>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2</xdr:col>
      <xdr:colOff>111421</xdr:colOff>
      <xdr:row>6</xdr:row>
      <xdr:rowOff>43528</xdr:rowOff>
    </xdr:from>
    <xdr:to>
      <xdr:col>4</xdr:col>
      <xdr:colOff>142875</xdr:colOff>
      <xdr:row>13</xdr:row>
      <xdr:rowOff>123821</xdr:rowOff>
    </xdr:to>
    <xdr:grpSp>
      <xdr:nvGrpSpPr>
        <xdr:cNvPr id="9" name="试一下">
          <a:extLst>
            <a:ext uri="{FF2B5EF4-FFF2-40B4-BE49-F238E27FC236}">
              <a16:creationId xmlns:a16="http://schemas.microsoft.com/office/drawing/2014/main" id="{B3944B66-B77B-4AA4-AC72-1130B2B4A461}"/>
            </a:ext>
          </a:extLst>
        </xdr:cNvPr>
        <xdr:cNvGrpSpPr/>
      </xdr:nvGrpSpPr>
      <xdr:grpSpPr>
        <a:xfrm>
          <a:off x="1444921" y="1357978"/>
          <a:ext cx="1545929" cy="1661443"/>
          <a:chOff x="854371" y="1157953"/>
          <a:chExt cx="1279770" cy="1509043"/>
        </a:xfrm>
      </xdr:grpSpPr>
      <xdr:sp macro="" textlink="">
        <xdr:nvSpPr>
          <xdr:cNvPr id="10" name="实验步骤"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899378"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试一下</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单击减号以“向上”折叠“爸爸”的数据并隐藏。然后单击加号使其恢复。</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1" name="实验烧杯">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10</xdr:col>
      <xdr:colOff>234893</xdr:colOff>
      <xdr:row>35</xdr:row>
      <xdr:rowOff>158586</xdr:rowOff>
    </xdr:to>
    <xdr:grpSp>
      <xdr:nvGrpSpPr>
        <xdr:cNvPr id="2" name="grp_WalkMe">
          <a:extLst>
            <a:ext uri="{FF2B5EF4-FFF2-40B4-BE49-F238E27FC236}">
              <a16:creationId xmlns:a16="http://schemas.microsoft.com/office/drawing/2014/main" id="{0AAF3A41-6306-4C2C-A170-766474D6D124}"/>
            </a:ext>
          </a:extLst>
        </xdr:cNvPr>
        <xdr:cNvGrpSpPr/>
      </xdr:nvGrpSpPr>
      <xdr:grpSpPr>
        <a:xfrm>
          <a:off x="0" y="1"/>
          <a:ext cx="7816793" cy="7664285"/>
          <a:chOff x="0" y="0"/>
          <a:chExt cx="7796782" cy="7767315"/>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还可以折叠或展开整个第二行字段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以进一步简化数据透视表。</a:t>
            </a:r>
            <a:endParaRPr lang="en-US" sz="1500" baseline="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7088947"/>
            <a:ext cx="7789163" cy="67836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a:hlinkClick xmlns:r="http://schemas.openxmlformats.org/officeDocument/2006/relationships" r:id="rId1" tooltip="单击此处转到下一个工作表"/>
            <a:extLst>
              <a:ext uri="{FF2B5EF4-FFF2-40B4-BE49-F238E27FC236}">
                <a16:creationId xmlns:a16="http://schemas.microsoft.com/office/drawing/2014/main" id="{3948D346-727E-4348-AF11-3025C3022329}"/>
              </a:ext>
            </a:extLst>
          </xdr:cNvPr>
          <xdr:cNvSpPr/>
        </xdr:nvSpPr>
        <xdr:spPr>
          <a:xfrm>
            <a:off x="6165900" y="7254733"/>
            <a:ext cx="1292682"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a:hlinkClick xmlns:r="http://schemas.openxmlformats.org/officeDocument/2006/relationships" r:id="rId2" tooltip="单击此处可返回到上一个工作表"/>
            <a:extLst>
              <a:ext uri="{FF2B5EF4-FFF2-40B4-BE49-F238E27FC236}">
                <a16:creationId xmlns:a16="http://schemas.microsoft.com/office/drawing/2014/main" id="{F6D65CE6-26DC-40AE-B45C-C6F6466B53B5}"/>
              </a:ext>
            </a:extLst>
          </xdr:cNvPr>
          <xdr:cNvSpPr/>
        </xdr:nvSpPr>
        <xdr:spPr>
          <a:xfrm flipH="1">
            <a:off x="304799" y="7254733"/>
            <a:ext cx="1292682"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3</xdr:col>
      <xdr:colOff>93346</xdr:colOff>
      <xdr:row>7</xdr:row>
      <xdr:rowOff>149490</xdr:rowOff>
    </xdr:from>
    <xdr:to>
      <xdr:col>5</xdr:col>
      <xdr:colOff>1174810</xdr:colOff>
      <xdr:row>13</xdr:row>
      <xdr:rowOff>98606</xdr:rowOff>
    </xdr:to>
    <xdr:sp macro="" textlink="">
      <xdr:nvSpPr>
        <xdr:cNvPr id="8" name="shp_ArrowCurved">
          <a:extLst>
            <a:ext uri="{FF2B5EF4-FFF2-40B4-BE49-F238E27FC236}">
              <a16:creationId xmlns:a16="http://schemas.microsoft.com/office/drawing/2014/main" id="{C0010A82-48DB-4D21-AAC7-FDC8A1EE0619}"/>
            </a:ext>
          </a:extLst>
        </xdr:cNvPr>
        <xdr:cNvSpPr/>
      </xdr:nvSpPr>
      <xdr:spPr>
        <a:xfrm rot="6868305" flipV="1">
          <a:off x="2731208" y="1035878"/>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2</xdr:col>
      <xdr:colOff>129720</xdr:colOff>
      <xdr:row>6</xdr:row>
      <xdr:rowOff>60204</xdr:rowOff>
    </xdr:from>
    <xdr:to>
      <xdr:col>4</xdr:col>
      <xdr:colOff>390527</xdr:colOff>
      <xdr:row>15</xdr:row>
      <xdr:rowOff>85723</xdr:rowOff>
    </xdr:to>
    <xdr:grpSp>
      <xdr:nvGrpSpPr>
        <xdr:cNvPr id="9" name="实验">
          <a:extLst>
            <a:ext uri="{FF2B5EF4-FFF2-40B4-BE49-F238E27FC236}">
              <a16:creationId xmlns:a16="http://schemas.microsoft.com/office/drawing/2014/main" id="{040B352E-1578-4F47-8FC8-32337F65CC4B}"/>
            </a:ext>
          </a:extLst>
        </xdr:cNvPr>
        <xdr:cNvGrpSpPr/>
      </xdr:nvGrpSpPr>
      <xdr:grpSpPr>
        <a:xfrm>
          <a:off x="1463220" y="1374654"/>
          <a:ext cx="1775282" cy="2025769"/>
          <a:chOff x="8852603" y="8270499"/>
          <a:chExt cx="1907130" cy="1866336"/>
        </a:xfrm>
      </xdr:grpSpPr>
      <xdr:sp macro="" textlink="">
        <xdr:nvSpPr>
          <xdr:cNvPr id="10" name="实验步骤"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499"/>
            <a:ext cx="1625244" cy="1866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要点</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右键单击“爸爸”，然后单击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“展开/折叠”</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&gt;</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“折叠整个字段”</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
若要恢复数据，请再次执行此操作，但是单击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“展开整个字段”</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1" name="实验烧杯">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213931</xdr:colOff>
      <xdr:row>22</xdr:row>
      <xdr:rowOff>196504</xdr:rowOff>
    </xdr:to>
    <xdr:grpSp>
      <xdr:nvGrpSpPr>
        <xdr:cNvPr id="2" name="grp_WalkMe">
          <a:extLst>
            <a:ext uri="{FF2B5EF4-FFF2-40B4-BE49-F238E27FC236}">
              <a16:creationId xmlns:a16="http://schemas.microsoft.com/office/drawing/2014/main" id="{228E74BD-508C-47CA-9143-FC8B437676FC}"/>
            </a:ext>
          </a:extLst>
        </xdr:cNvPr>
        <xdr:cNvGrpSpPr/>
      </xdr:nvGrpSpPr>
      <xdr:grpSpPr>
        <a:xfrm>
          <a:off x="0" y="0"/>
          <a:ext cx="7767256" cy="4949479"/>
          <a:chOff x="0" y="0"/>
          <a:chExt cx="7781543" cy="5136154"/>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还可以有多个列字段。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还可以折叠或展开这些列字段。</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468637"/>
            <a:ext cx="7781543" cy="6675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9C4AC8DC-A463-4BA1-B0B6-B6CCE60F644A}"/>
              </a:ext>
            </a:extLst>
          </xdr:cNvPr>
          <xdr:cNvSpPr/>
        </xdr:nvSpPr>
        <xdr:spPr>
          <a:xfrm>
            <a:off x="6183553" y="4624077"/>
            <a:ext cx="1298384"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13"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94CB606C-2D95-4BE4-A2C1-17C6492EEBF8}"/>
              </a:ext>
            </a:extLst>
          </xdr:cNvPr>
          <xdr:cNvSpPr/>
        </xdr:nvSpPr>
        <xdr:spPr>
          <a:xfrm flipH="1">
            <a:off x="304800" y="4624076"/>
            <a:ext cx="1298384"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2</xdr:col>
      <xdr:colOff>203811</xdr:colOff>
      <xdr:row>4</xdr:row>
      <xdr:rowOff>88781</xdr:rowOff>
    </xdr:from>
    <xdr:to>
      <xdr:col>9</xdr:col>
      <xdr:colOff>23813</xdr:colOff>
      <xdr:row>9</xdr:row>
      <xdr:rowOff>48907</xdr:rowOff>
    </xdr:to>
    <xdr:grpSp>
      <xdr:nvGrpSpPr>
        <xdr:cNvPr id="8" name="试一下">
          <a:extLst>
            <a:ext uri="{FF2B5EF4-FFF2-40B4-BE49-F238E27FC236}">
              <a16:creationId xmlns:a16="http://schemas.microsoft.com/office/drawing/2014/main" id="{0BE39F6C-3980-45FD-A194-D84E64F201B4}"/>
            </a:ext>
          </a:extLst>
        </xdr:cNvPr>
        <xdr:cNvGrpSpPr/>
      </xdr:nvGrpSpPr>
      <xdr:grpSpPr>
        <a:xfrm>
          <a:off x="1756386" y="898406"/>
          <a:ext cx="4487252" cy="1007876"/>
          <a:chOff x="1746861" y="907931"/>
          <a:chExt cx="4131971" cy="1007876"/>
        </a:xfrm>
      </xdr:grpSpPr>
      <xdr:sp macro="" textlink="">
        <xdr:nvSpPr>
          <xdr:cNvPr id="9" name="实验步骤"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试一下</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单击“食物”旁边的减号，“食物”下面的月份将“向上”折叠并消失。单击加号使月份恢复。（还可以通过右键单击来折叠或展开整个字段，和在上一个工作表上的操作一样。）</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0" name="实验烧杯">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513968</xdr:colOff>
      <xdr:row>3</xdr:row>
      <xdr:rowOff>139568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请记住：</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如需更多详细信息，可添加更多行字段或列字段。在此示例中，有三个行字段。</a:t>
          </a:r>
          <a:endParaRPr lang="sq-AL"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0</xdr:col>
      <xdr:colOff>542741</xdr:colOff>
      <xdr:row>8</xdr:row>
      <xdr:rowOff>143776</xdr:rowOff>
    </xdr:from>
    <xdr:to>
      <xdr:col>4</xdr:col>
      <xdr:colOff>154042</xdr:colOff>
      <xdr:row>15</xdr:row>
      <xdr:rowOff>10977</xdr:rowOff>
    </xdr:to>
    <xdr:sp macro="" textlink="">
      <xdr:nvSpPr>
        <xdr:cNvPr id="3" name="shp_ArrowCurved">
          <a:extLst>
            <a:ext uri="{FF2B5EF4-FFF2-40B4-BE49-F238E27FC236}">
              <a16:creationId xmlns:a16="http://schemas.microsoft.com/office/drawing/2014/main" id="{4AB47227-8AF6-4DE2-BE53-338E3F26ED4D}"/>
            </a:ext>
          </a:extLst>
        </xdr:cNvPr>
        <xdr:cNvSpPr/>
      </xdr:nvSpPr>
      <xdr:spPr>
        <a:xfrm rot="6645800" flipV="1">
          <a:off x="1205366" y="1157551"/>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57671</xdr:colOff>
      <xdr:row>8</xdr:row>
      <xdr:rowOff>123827</xdr:rowOff>
    </xdr:from>
    <xdr:to>
      <xdr:col>2</xdr:col>
      <xdr:colOff>285753</xdr:colOff>
      <xdr:row>10</xdr:row>
      <xdr:rowOff>7276</xdr:rowOff>
    </xdr:to>
    <xdr:sp macro="" textlink="">
      <xdr:nvSpPr>
        <xdr:cNvPr id="4" name="提示文本 24" descr="Second row field ">
          <a:extLst>
            <a:ext uri="{FF2B5EF4-FFF2-40B4-BE49-F238E27FC236}">
              <a16:creationId xmlns:a16="http://schemas.microsoft.com/office/drawing/2014/main" id="{FB102A7F-04E3-4C22-8B94-BE4F42F34EFB}"/>
            </a:ext>
          </a:extLst>
        </xdr:cNvPr>
        <xdr:cNvSpPr txBox="1"/>
      </xdr:nvSpPr>
      <xdr:spPr>
        <a:xfrm>
          <a:off x="57671" y="1800227"/>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6</xdr:col>
      <xdr:colOff>40657</xdr:colOff>
      <xdr:row>9</xdr:row>
      <xdr:rowOff>173655</xdr:rowOff>
    </xdr:from>
    <xdr:to>
      <xdr:col>9</xdr:col>
      <xdr:colOff>266701</xdr:colOff>
      <xdr:row>18</xdr:row>
      <xdr:rowOff>47625</xdr:rowOff>
    </xdr:to>
    <xdr:sp macro="" textlink="">
      <xdr:nvSpPr>
        <xdr:cNvPr id="5" name="专家提示"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4641232" y="20596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专家提示</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可以添加多个字段，但不是必须。在</a:t>
          </a:r>
          <a:r>
            <a:rPr lang="zh-cn"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此示例中可正常工作。但有</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时过多字段，以及其所有缩进，会使数据透视表变得过于复杂，其他人难以理解。 </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fLocksWithSheet="0"/>
  </xdr:twoCellAnchor>
  <xdr:twoCellAnchor editAs="absolute">
    <xdr:from>
      <xdr:col>0</xdr:col>
      <xdr:colOff>57671</xdr:colOff>
      <xdr:row>10</xdr:row>
      <xdr:rowOff>180431</xdr:rowOff>
    </xdr:from>
    <xdr:to>
      <xdr:col>2</xdr:col>
      <xdr:colOff>285753</xdr:colOff>
      <xdr:row>12</xdr:row>
      <xdr:rowOff>65785</xdr:rowOff>
    </xdr:to>
    <xdr:sp macro="" textlink="">
      <xdr:nvSpPr>
        <xdr:cNvPr id="6" name="提示文本 25" descr="Third row field ">
          <a:extLst>
            <a:ext uri="{FF2B5EF4-FFF2-40B4-BE49-F238E27FC236}">
              <a16:creationId xmlns:a16="http://schemas.microsoft.com/office/drawing/2014/main" id="{3C9F274D-759C-4403-B2D2-B4A58C1F8013}"/>
            </a:ext>
          </a:extLst>
        </xdr:cNvPr>
        <xdr:cNvSpPr txBox="1"/>
      </xdr:nvSpPr>
      <xdr:spPr>
        <a:xfrm>
          <a:off x="57671" y="2275931"/>
          <a:ext cx="1561582"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第三行字段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291465</xdr:colOff>
      <xdr:row>10</xdr:row>
      <xdr:rowOff>76744</xdr:rowOff>
    </xdr:from>
    <xdr:to>
      <xdr:col>2</xdr:col>
      <xdr:colOff>600817</xdr:colOff>
      <xdr:row>12</xdr:row>
      <xdr:rowOff>171449</xdr:rowOff>
    </xdr:to>
    <xdr:sp macro="" textlink="">
      <xdr:nvSpPr>
        <xdr:cNvPr id="7" name="shp_BraceBottom">
          <a:extLst>
            <a:ext uri="{FF2B5EF4-FFF2-40B4-BE49-F238E27FC236}">
              <a16:creationId xmlns:a16="http://schemas.microsoft.com/office/drawing/2014/main" id="{869A62DC-09F6-4EA4-B275-5E37D77A5F17}"/>
            </a:ext>
          </a:extLst>
        </xdr:cNvPr>
        <xdr:cNvSpPr/>
      </xdr:nvSpPr>
      <xdr:spPr>
        <a:xfrm>
          <a:off x="1624965" y="2172244"/>
          <a:ext cx="309352" cy="51380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0</xdr:col>
      <xdr:colOff>542741</xdr:colOff>
      <xdr:row>9</xdr:row>
      <xdr:rowOff>159016</xdr:rowOff>
    </xdr:from>
    <xdr:to>
      <xdr:col>4</xdr:col>
      <xdr:colOff>154042</xdr:colOff>
      <xdr:row>15</xdr:row>
      <xdr:rowOff>203382</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221559" y="1366148"/>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11</xdr:col>
      <xdr:colOff>448950</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Lst>
        </xdr:cNvPr>
        <xdr:cNvSpPr txBox="1"/>
      </xdr:nvSpPr>
      <xdr:spPr>
        <a:xfrm>
          <a:off x="0" y="6496050"/>
          <a:ext cx="7783200" cy="7246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9</xdr:col>
      <xdr:colOff>114298</xdr:colOff>
      <xdr:row>31</xdr:row>
      <xdr:rowOff>155448</xdr:rowOff>
    </xdr:from>
    <xdr:to>
      <xdr:col>11</xdr:col>
      <xdr:colOff>76798</xdr:colOff>
      <xdr:row>33</xdr:row>
      <xdr:rowOff>131064</xdr:rowOff>
    </xdr:to>
    <xdr:sp macro="" textlink="">
      <xdr:nvSpPr>
        <xdr:cNvPr id="10"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64589D57-8C0B-4591-9AA5-A837B1CFDA08}"/>
            </a:ext>
          </a:extLst>
        </xdr:cNvPr>
        <xdr:cNvSpPr/>
      </xdr:nvSpPr>
      <xdr:spPr>
        <a:xfrm>
          <a:off x="6115048" y="6651498"/>
          <a:ext cx="1296000" cy="3947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304800</xdr:colOff>
      <xdr:row>31</xdr:row>
      <xdr:rowOff>155448</xdr:rowOff>
    </xdr:from>
    <xdr:to>
      <xdr:col>2</xdr:col>
      <xdr:colOff>267300</xdr:colOff>
      <xdr:row>33</xdr:row>
      <xdr:rowOff>131064</xdr:rowOff>
    </xdr:to>
    <xdr:sp macro="" textlink="">
      <xdr:nvSpPr>
        <xdr:cNvPr id="11"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742B494E-BF3E-4F1F-BCD3-F71BF8F93B22}"/>
            </a:ext>
          </a:extLst>
        </xdr:cNvPr>
        <xdr:cNvSpPr/>
      </xdr:nvSpPr>
      <xdr:spPr>
        <a:xfrm flipH="1">
          <a:off x="304800" y="6651498"/>
          <a:ext cx="1296000" cy="3947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5</xdr:col>
      <xdr:colOff>314325</xdr:colOff>
      <xdr:row>10</xdr:row>
      <xdr:rowOff>9525</xdr:rowOff>
    </xdr:from>
    <xdr:to>
      <xdr:col>6</xdr:col>
      <xdr:colOff>93975</xdr:colOff>
      <xdr:row>12</xdr:row>
      <xdr:rowOff>36825</xdr:rowOff>
    </xdr:to>
    <xdr:pic>
      <xdr:nvPicPr>
        <xdr:cNvPr id="13" name="专家提示猫头鹰">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67150" y="2105025"/>
          <a:ext cx="446400" cy="446400"/>
        </a:xfrm>
        <a:prstGeom prst="rect">
          <a:avLst/>
        </a:prstGeom>
      </xdr:spPr>
    </xdr:pic>
    <xdr:clientData/>
  </xdr:twoCellAnchor>
  <xdr:twoCellAnchor editAs="absolute">
    <xdr:from>
      <xdr:col>0</xdr:col>
      <xdr:colOff>57671</xdr:colOff>
      <xdr:row>7</xdr:row>
      <xdr:rowOff>47627</xdr:rowOff>
    </xdr:from>
    <xdr:to>
      <xdr:col>2</xdr:col>
      <xdr:colOff>285753</xdr:colOff>
      <xdr:row>8</xdr:row>
      <xdr:rowOff>140626</xdr:rowOff>
    </xdr:to>
    <xdr:sp macro="" textlink="">
      <xdr:nvSpPr>
        <xdr:cNvPr id="14" name="提示文本 23" descr="Second row field ">
          <a:extLst>
            <a:ext uri="{FF2B5EF4-FFF2-40B4-BE49-F238E27FC236}">
              <a16:creationId xmlns:a16="http://schemas.microsoft.com/office/drawing/2014/main" id="{75DC3FB1-7CC2-43EC-8086-64ADE3E22A58}"/>
            </a:ext>
          </a:extLst>
        </xdr:cNvPr>
        <xdr:cNvSpPr txBox="1"/>
      </xdr:nvSpPr>
      <xdr:spPr>
        <a:xfrm>
          <a:off x="57671" y="1514477"/>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第一行字段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237743</xdr:colOff>
      <xdr:row>21</xdr:row>
      <xdr:rowOff>110763</xdr:rowOff>
    </xdr:to>
    <xdr:grpSp>
      <xdr:nvGrpSpPr>
        <xdr:cNvPr id="2" name="grp_WalkMe">
          <a:extLst>
            <a:ext uri="{FF2B5EF4-FFF2-40B4-BE49-F238E27FC236}">
              <a16:creationId xmlns:a16="http://schemas.microsoft.com/office/drawing/2014/main" id="{0CBCAAD8-AC3E-432E-BD29-4DB76654AE20}"/>
            </a:ext>
          </a:extLst>
        </xdr:cNvPr>
        <xdr:cNvGrpSpPr/>
      </xdr:nvGrpSpPr>
      <xdr:grpSpPr>
        <a:xfrm>
          <a:off x="0" y="0"/>
          <a:ext cx="7791068" cy="4511313"/>
          <a:chOff x="0" y="0"/>
          <a:chExt cx="7781543" cy="4671692"/>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在第一个教程中，我们介绍了数据透视表的概念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我们还说明了如何使用行字段作为划分值字段的条件。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4004179"/>
            <a:ext cx="778154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macro="" textlink="">
        <xdr:nvSpPr>
          <xdr:cNvPr id="5" name="txt_WalkMeNext" descr="Click Next to go to the next worksheet">
            <a:hlinkClick xmlns:r="http://schemas.openxmlformats.org/officeDocument/2006/relationships" r:id="rId1" tooltip="单击此处转到下一个工作表"/>
            <a:extLst>
              <a:ext uri="{FF2B5EF4-FFF2-40B4-BE49-F238E27FC236}">
                <a16:creationId xmlns:a16="http://schemas.microsoft.com/office/drawing/2014/main" id="{B3B405CA-35F3-49D1-99DC-0B651E8D2288}"/>
              </a:ext>
            </a:extLst>
          </xdr:cNvPr>
          <xdr:cNvSpPr/>
        </xdr:nvSpPr>
        <xdr:spPr>
          <a:xfrm>
            <a:off x="6183682" y="4159630"/>
            <a:ext cx="1294416" cy="35661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Uighur" panose="02000000000000000000" pitchFamily="2" charset="-78"/>
                <a:ea typeface="Microsoft YaHei UI" panose="020B0503020204020204" pitchFamily="34" charset="-122"/>
                <a:cs typeface="Microsoft Uighur" panose="02000000000000000000" pitchFamily="2" charset="-78"/>
              </a:rPr>
              <a:t>下一个工作表</a:t>
            </a:r>
          </a:p>
        </xdr:txBody>
      </xdr:sp>
      <xdr:sp macro="" textlink="">
        <xdr:nvSpPr>
          <xdr:cNvPr id="6" name="txt_WalkMePrevious" descr="Click Previous to go back to the last worksheet">
            <a:hlinkClick xmlns:r="http://schemas.openxmlformats.org/officeDocument/2006/relationships" r:id="rId2" tooltip="单击此处可返回到上一个工作表"/>
            <a:extLst>
              <a:ext uri="{FF2B5EF4-FFF2-40B4-BE49-F238E27FC236}">
                <a16:creationId xmlns:a16="http://schemas.microsoft.com/office/drawing/2014/main" id="{3197360C-67E5-48ED-B801-FE89FD94C37A}"/>
              </a:ext>
            </a:extLst>
          </xdr:cNvPr>
          <xdr:cNvSpPr/>
        </xdr:nvSpPr>
        <xdr:spPr>
          <a:xfrm flipH="1">
            <a:off x="304799" y="4159630"/>
            <a:ext cx="1294416" cy="35661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Uighur" panose="02000000000000000000" pitchFamily="2" charset="-78"/>
                <a:ea typeface="Microsoft YaHei UI" panose="020B0503020204020204" pitchFamily="34" charset="-122"/>
                <a:cs typeface="Microsoft Uighur" panose="02000000000000000000" pitchFamily="2" charset="-78"/>
              </a:rPr>
              <a:t>上一个工作表</a:t>
            </a:r>
          </a:p>
        </xdr:txBody>
      </xdr:sp>
    </xdr:grpSp>
    <xdr:clientData/>
  </xdr:twoCellAnchor>
  <xdr:twoCellAnchor editAs="absolute">
    <xdr:from>
      <xdr:col>5</xdr:col>
      <xdr:colOff>133350</xdr:colOff>
      <xdr:row>7</xdr:row>
      <xdr:rowOff>165735</xdr:rowOff>
    </xdr:from>
    <xdr:to>
      <xdr:col>6</xdr:col>
      <xdr:colOff>573024</xdr:colOff>
      <xdr:row>9</xdr:row>
      <xdr:rowOff>66675</xdr:rowOff>
    </xdr:to>
    <xdr:sp macro="" textlink="">
      <xdr:nvSpPr>
        <xdr:cNvPr id="8" name="提示文本 23" descr="This example shows how the row field...">
          <a:extLst>
            <a:ext uri="{FF2B5EF4-FFF2-40B4-BE49-F238E27FC236}">
              <a16:creationId xmlns:a16="http://schemas.microsoft.com/office/drawing/2014/main" id="{C7DEB72F-40D0-4C86-85B9-7E4546FEA1AF}"/>
            </a:ext>
          </a:extLst>
        </xdr:cNvPr>
        <xdr:cNvSpPr txBox="1"/>
      </xdr:nvSpPr>
      <xdr:spPr>
        <a:xfrm>
          <a:off x="3467100" y="1632585"/>
          <a:ext cx="1106424"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Microsoft Uighur" panose="02000000000000000000" pitchFamily="2" charset="-78"/>
            </a:rPr>
            <a:t>行字段...</a:t>
          </a:r>
        </a:p>
      </xdr:txBody>
    </xdr:sp>
    <xdr:clientData/>
  </xdr:twoCellAnchor>
  <xdr:twoCellAnchor editAs="absolute">
    <xdr:from>
      <xdr:col>8</xdr:col>
      <xdr:colOff>26224</xdr:colOff>
      <xdr:row>14</xdr:row>
      <xdr:rowOff>69977</xdr:rowOff>
    </xdr:from>
    <xdr:to>
      <xdr:col>8</xdr:col>
      <xdr:colOff>775780</xdr:colOff>
      <xdr:row>15</xdr:row>
      <xdr:rowOff>98171</xdr:rowOff>
    </xdr:to>
    <xdr:sp macro="" textlink="">
      <xdr:nvSpPr>
        <xdr:cNvPr id="9" name="shp_BraceBottom">
          <a:extLst>
            <a:ext uri="{FF2B5EF4-FFF2-40B4-BE49-F238E27FC236}">
              <a16:creationId xmlns:a16="http://schemas.microsoft.com/office/drawing/2014/main" id="{92B8F965-071F-42FF-AA9B-5303C40BF326}"/>
            </a:ext>
          </a:extLst>
        </xdr:cNvPr>
        <xdr:cNvSpPr/>
      </xdr:nvSpPr>
      <xdr:spPr>
        <a:xfrm rot="5400000" flipH="1" flipV="1">
          <a:off x="5616130" y="27477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7</xdr:col>
      <xdr:colOff>180975</xdr:colOff>
      <xdr:row>15</xdr:row>
      <xdr:rowOff>68580</xdr:rowOff>
    </xdr:from>
    <xdr:to>
      <xdr:col>9</xdr:col>
      <xdr:colOff>401955</xdr:colOff>
      <xdr:row>17</xdr:row>
      <xdr:rowOff>97536</xdr:rowOff>
    </xdr:to>
    <xdr:sp macro="" textlink="">
      <xdr:nvSpPr>
        <xdr:cNvPr id="10" name="提示文本 24" descr="...breaks up the value field.">
          <a:extLst>
            <a:ext uri="{FF2B5EF4-FFF2-40B4-BE49-F238E27FC236}">
              <a16:creationId xmlns:a16="http://schemas.microsoft.com/office/drawing/2014/main" id="{B4436690-B71C-4641-8920-34AF6EF7741D}"/>
            </a:ext>
          </a:extLst>
        </xdr:cNvPr>
        <xdr:cNvSpPr txBox="1"/>
      </xdr:nvSpPr>
      <xdr:spPr>
        <a:xfrm>
          <a:off x="4848225" y="3211830"/>
          <a:ext cx="1773555" cy="448056"/>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Microsoft Uighur" panose="02000000000000000000" pitchFamily="2" charset="-78"/>
            </a:rPr>
            <a:t>...划分值字段。</a:t>
          </a:r>
          <a:endParaRPr lang="en-US" sz="1100" noProof="0">
            <a:effectLst/>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5</xdr:col>
      <xdr:colOff>659871</xdr:colOff>
      <xdr:row>5</xdr:row>
      <xdr:rowOff>164881</xdr:rowOff>
    </xdr:from>
    <xdr:to>
      <xdr:col>7</xdr:col>
      <xdr:colOff>16438</xdr:colOff>
      <xdr:row>9</xdr:row>
      <xdr:rowOff>130777</xdr:rowOff>
    </xdr:to>
    <xdr:sp macro="" textlink="">
      <xdr:nvSpPr>
        <xdr:cNvPr id="11" name="shp_ArrowCurved">
          <a:extLst>
            <a:ext uri="{FF2B5EF4-FFF2-40B4-BE49-F238E27FC236}">
              <a16:creationId xmlns:a16="http://schemas.microsoft.com/office/drawing/2014/main" id="{5FD1F551-2AA0-42BD-8FF5-F486B07FB2A4}"/>
            </a:ext>
          </a:extLst>
        </xdr:cNvPr>
        <xdr:cNvSpPr/>
      </xdr:nvSpPr>
      <xdr:spPr>
        <a:xfrm rot="13532850">
          <a:off x="3936607" y="1269645"/>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6</xdr:col>
      <xdr:colOff>656209</xdr:colOff>
      <xdr:row>5</xdr:row>
      <xdr:rowOff>102870</xdr:rowOff>
    </xdr:from>
    <xdr:to>
      <xdr:col>9</xdr:col>
      <xdr:colOff>20891</xdr:colOff>
      <xdr:row>8</xdr:row>
      <xdr:rowOff>121544</xdr:rowOff>
    </xdr:to>
    <xdr:grpSp>
      <xdr:nvGrpSpPr>
        <xdr:cNvPr id="12" name="组 11">
          <a:extLst>
            <a:ext uri="{FF2B5EF4-FFF2-40B4-BE49-F238E27FC236}">
              <a16:creationId xmlns:a16="http://schemas.microsoft.com/office/drawing/2014/main" id="{FBC05569-3D38-4A31-9736-B326F32A6F91}"/>
            </a:ext>
          </a:extLst>
        </xdr:cNvPr>
        <xdr:cNvGrpSpPr/>
      </xdr:nvGrpSpPr>
      <xdr:grpSpPr>
        <a:xfrm>
          <a:off x="4656709" y="1150620"/>
          <a:ext cx="1584007" cy="647324"/>
          <a:chOff x="4409059" y="1007745"/>
          <a:chExt cx="1584007" cy="647323"/>
        </a:xfrm>
      </xdr:grpSpPr>
      <xdr:sp macro="" textlink="">
        <xdr:nvSpPr>
          <xdr:cNvPr id="13" name="提示文本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Microsoft Uighur" panose="02000000000000000000" pitchFamily="2" charset="-78"/>
              </a:rPr>
              <a:t>数据透视表</a:t>
            </a:r>
          </a:p>
        </xdr:txBody>
      </xdr:sp>
      <xdr:sp macro="" textlink="">
        <xdr:nvSpPr>
          <xdr:cNvPr id="14" name="括号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447293</xdr:colOff>
      <xdr:row>3</xdr:row>
      <xdr:rowOff>139568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准备好做更多练习了吗？</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快速浏览下面的数据。准备好后，请向下滚动，然后单击</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“下一个工作表”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练习所学到的内容。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5</xdr:col>
      <xdr:colOff>60498</xdr:colOff>
      <xdr:row>6</xdr:row>
      <xdr:rowOff>45570</xdr:rowOff>
    </xdr:from>
    <xdr:to>
      <xdr:col>11</xdr:col>
      <xdr:colOff>153676</xdr:colOff>
      <xdr:row>13</xdr:row>
      <xdr:rowOff>84737</xdr:rowOff>
    </xdr:to>
    <xdr:grpSp>
      <xdr:nvGrpSpPr>
        <xdr:cNvPr id="3" name="组 2">
          <a:extLst>
            <a:ext uri="{FF2B5EF4-FFF2-40B4-BE49-F238E27FC236}">
              <a16:creationId xmlns:a16="http://schemas.microsoft.com/office/drawing/2014/main" id="{021840A9-BAB3-4E80-8046-39C0DD949DA0}"/>
            </a:ext>
          </a:extLst>
        </xdr:cNvPr>
        <xdr:cNvGrpSpPr/>
      </xdr:nvGrpSpPr>
      <xdr:grpSpPr>
        <a:xfrm>
          <a:off x="3394248" y="1302870"/>
          <a:ext cx="4093678" cy="1506017"/>
          <a:chOff x="3165648" y="1150470"/>
          <a:chExt cx="4093678" cy="1506017"/>
        </a:xfrm>
      </xdr:grpSpPr>
      <xdr:sp macro="" textlink="">
        <xdr:nvSpPr>
          <xdr:cNvPr id="4" name="重要详细信息步骤"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看这里</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无需阅读所有行的数据。只需查看第一行中的字段名称。将在下一个工作表上使用这些。准备好后，请向下滚动并单击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“下一个工作表”</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 </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5" name="放大镜">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箭头">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10</xdr:col>
      <xdr:colOff>190500</xdr:colOff>
      <xdr:row>56</xdr:row>
      <xdr:rowOff>155448</xdr:rowOff>
    </xdr:from>
    <xdr:to>
      <xdr:col>12</xdr:col>
      <xdr:colOff>153000</xdr:colOff>
      <xdr:row>58</xdr:row>
      <xdr:rowOff>131064</xdr:rowOff>
    </xdr:to>
    <xdr:sp macro="" textlink="">
      <xdr:nvSpPr>
        <xdr:cNvPr id="8" name="txt_WalkMeNext" descr="Next">
          <a:hlinkClick xmlns:r="http://schemas.openxmlformats.org/officeDocument/2006/relationships" r:id="rId3" tooltip="单击此处转到下一个工作表"/>
          <a:extLst>
            <a:ext uri="{FF2B5EF4-FFF2-40B4-BE49-F238E27FC236}">
              <a16:creationId xmlns:a16="http://schemas.microsoft.com/office/drawing/2014/main" id="{8F0DDE7E-97D8-4996-BB35-E163C905E79D}"/>
            </a:ext>
          </a:extLst>
        </xdr:cNvPr>
        <xdr:cNvSpPr/>
      </xdr:nvSpPr>
      <xdr:spPr>
        <a:xfrm>
          <a:off x="6858000" y="11890248"/>
          <a:ext cx="1296000" cy="3947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304799</xdr:colOff>
      <xdr:row>56</xdr:row>
      <xdr:rowOff>155448</xdr:rowOff>
    </xdr:from>
    <xdr:to>
      <xdr:col>2</xdr:col>
      <xdr:colOff>267299</xdr:colOff>
      <xdr:row>58</xdr:row>
      <xdr:rowOff>131064</xdr:rowOff>
    </xdr:to>
    <xdr:sp macro="" textlink="">
      <xdr:nvSpPr>
        <xdr:cNvPr id="9" name="txt_WalkMePrevious" descr="Previous">
          <a:hlinkClick xmlns:r="http://schemas.openxmlformats.org/officeDocument/2006/relationships" r:id="rId4" tooltip="单击此处可返回到上一个工作表"/>
          <a:extLst>
            <a:ext uri="{FF2B5EF4-FFF2-40B4-BE49-F238E27FC236}">
              <a16:creationId xmlns:a16="http://schemas.microsoft.com/office/drawing/2014/main" id="{D7B07658-6960-46E3-A1DF-B4F3A410DB88}"/>
            </a:ext>
          </a:extLst>
        </xdr:cNvPr>
        <xdr:cNvSpPr/>
      </xdr:nvSpPr>
      <xdr:spPr>
        <a:xfrm flipH="1">
          <a:off x="304799" y="11890248"/>
          <a:ext cx="1296000" cy="3947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519715</xdr:colOff>
      <xdr:row>9</xdr:row>
      <xdr:rowOff>178965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我们基于上一个工作表的数据制作了下方数据透视表。单击下方数据透视表内部任意位置。 </a:t>
          </a:r>
        </a:p>
      </xdr:txBody>
    </xdr:sp>
    <xdr:clientData/>
  </xdr:twoCellAnchor>
  <xdr:twoCellAnchor editAs="absolute">
    <xdr:from>
      <xdr:col>3</xdr:col>
      <xdr:colOff>37102</xdr:colOff>
      <xdr:row>3</xdr:row>
      <xdr:rowOff>7515</xdr:rowOff>
    </xdr:from>
    <xdr:to>
      <xdr:col>5</xdr:col>
      <xdr:colOff>94252</xdr:colOff>
      <xdr:row>9</xdr:row>
      <xdr:rowOff>178965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b="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525439</xdr:colOff>
      <xdr:row>3</xdr:row>
      <xdr:rowOff>7515</xdr:rowOff>
    </xdr:from>
    <xdr:to>
      <xdr:col>7</xdr:col>
      <xdr:colOff>577826</xdr:colOff>
      <xdr:row>9</xdr:row>
      <xdr:rowOff>178965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在字段列表中，将</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“销售代表”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字段拖到</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“行”</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或</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“列”</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以回答下面的问题：秋季谁卖得最多？</a:t>
          </a:r>
          <a:endParaRPr lang="en-US"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577148</xdr:colOff>
      <xdr:row>3</xdr:row>
      <xdr:rowOff>7515</xdr:rowOff>
    </xdr:from>
    <xdr:to>
      <xdr:col>3</xdr:col>
      <xdr:colOff>66227</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211435</xdr:colOff>
      <xdr:row>3</xdr:row>
      <xdr:rowOff>7515</xdr:rowOff>
    </xdr:from>
    <xdr:to>
      <xdr:col>5</xdr:col>
      <xdr:colOff>586339</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12</xdr:col>
      <xdr:colOff>132968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9</xdr:col>
      <xdr:colOff>376260</xdr:colOff>
      <xdr:row>3</xdr:row>
      <xdr:rowOff>79574</xdr:rowOff>
    </xdr:from>
    <xdr:to>
      <xdr:col>12</xdr:col>
      <xdr:colOff>98251</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234135" y="651074"/>
          <a:ext cx="1493641"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秋季谁卖得最多？</a:t>
          </a:r>
        </a:p>
      </xdr:txBody>
    </xdr:sp>
    <xdr:clientData/>
  </xdr:twoCellAnchor>
  <xdr:twoCellAnchor editAs="absolute">
    <xdr:from>
      <xdr:col>9</xdr:col>
      <xdr:colOff>22160</xdr:colOff>
      <xdr:row>3</xdr:row>
      <xdr:rowOff>28086</xdr:rowOff>
    </xdr:from>
    <xdr:to>
      <xdr:col>9</xdr:col>
      <xdr:colOff>397064</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588003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twoCellAnchor editAs="absolute">
    <xdr:from>
      <xdr:col>0</xdr:col>
      <xdr:colOff>0</xdr:colOff>
      <xdr:row>29</xdr:row>
      <xdr:rowOff>76200</xdr:rowOff>
    </xdr:from>
    <xdr:to>
      <xdr:col>12</xdr:col>
      <xdr:colOff>132968</xdr:colOff>
      <xdr:row>32</xdr:row>
      <xdr:rowOff>115062</xdr:rowOff>
    </xdr:to>
    <xdr:sp macro="" textlink="" fLocksText="0">
      <xdr:nvSpPr>
        <xdr:cNvPr id="19" name="txt_PracticeFooter">
          <a:extLst>
            <a:ext uri="{FF2B5EF4-FFF2-40B4-BE49-F238E27FC236}">
              <a16:creationId xmlns:a16="http://schemas.microsoft.com/office/drawing/2014/main" id="{C3E4D879-E1FC-43A8-AA7F-0ED3F35B9E4E}"/>
            </a:ext>
          </a:extLst>
        </xdr:cNvPr>
        <xdr:cNvSpPr txBox="1"/>
      </xdr:nvSpPr>
      <xdr:spPr>
        <a:xfrm>
          <a:off x="0" y="60198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9</xdr:col>
      <xdr:colOff>342898</xdr:colOff>
      <xdr:row>30</xdr:row>
      <xdr:rowOff>22098</xdr:rowOff>
    </xdr:from>
    <xdr:to>
      <xdr:col>11</xdr:col>
      <xdr:colOff>533998</xdr:colOff>
      <xdr:row>31</xdr:row>
      <xdr:rowOff>169164</xdr:rowOff>
    </xdr:to>
    <xdr:sp macro="" textlink="" fLocksText="0">
      <xdr:nvSpPr>
        <xdr:cNvPr id="21"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9128025C-F5EF-4C4F-AA3F-82C05E585C0F}"/>
            </a:ext>
          </a:extLst>
        </xdr:cNvPr>
        <xdr:cNvSpPr/>
      </xdr:nvSpPr>
      <xdr:spPr>
        <a:xfrm>
          <a:off x="6200773" y="617524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304800</xdr:colOff>
      <xdr:row>30</xdr:row>
      <xdr:rowOff>22098</xdr:rowOff>
    </xdr:from>
    <xdr:to>
      <xdr:col>2</xdr:col>
      <xdr:colOff>267300</xdr:colOff>
      <xdr:row>31</xdr:row>
      <xdr:rowOff>169164</xdr:rowOff>
    </xdr:to>
    <xdr:sp macro="" textlink="" fLocksText="0">
      <xdr:nvSpPr>
        <xdr:cNvPr id="22"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038A736A-34F9-4DB1-9584-66D289361AE2}"/>
            </a:ext>
          </a:extLst>
        </xdr:cNvPr>
        <xdr:cNvSpPr/>
      </xdr:nvSpPr>
      <xdr:spPr>
        <a:xfrm flipH="1">
          <a:off x="304800" y="617524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38088</xdr:rowOff>
    </xdr:from>
    <xdr:to>
      <xdr:col>11</xdr:col>
      <xdr:colOff>56768</xdr:colOff>
      <xdr:row>34</xdr:row>
      <xdr:rowOff>86475</xdr:rowOff>
    </xdr:to>
    <xdr:sp macro="" textlink="" fLocksText="0">
      <xdr:nvSpPr>
        <xdr:cNvPr id="3" name="txt_PracticeFooter">
          <a:extLst>
            <a:ext uri="{FF2B5EF4-FFF2-40B4-BE49-F238E27FC236}">
              <a16:creationId xmlns:a16="http://schemas.microsoft.com/office/drawing/2014/main" id="{5F7EDA0D-82B1-4E0A-9DF8-49F029764275}"/>
            </a:ext>
          </a:extLst>
        </xdr:cNvPr>
        <xdr:cNvSpPr txBox="1"/>
      </xdr:nvSpPr>
      <xdr:spPr>
        <a:xfrm>
          <a:off x="0" y="647698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259809</xdr:colOff>
      <xdr:row>9</xdr:row>
      <xdr:rowOff>64665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2</xdr:col>
      <xdr:colOff>654136</xdr:colOff>
      <xdr:row>3</xdr:row>
      <xdr:rowOff>7515</xdr:rowOff>
    </xdr:from>
    <xdr:to>
      <xdr:col>4</xdr:col>
      <xdr:colOff>662016</xdr:colOff>
      <xdr:row>9</xdr:row>
      <xdr:rowOff>64665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468185</xdr:colOff>
      <xdr:row>3</xdr:row>
      <xdr:rowOff>7515</xdr:rowOff>
    </xdr:from>
    <xdr:to>
      <xdr:col>7</xdr:col>
      <xdr:colOff>476065</xdr:colOff>
      <xdr:row>9</xdr:row>
      <xdr:rowOff>64665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现在将字段拖到适当位置以便制作垂直数据透视表，其左侧为</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“季度”</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“销售代表”</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在季度下缩进。</a:t>
          </a:r>
        </a:p>
      </xdr:txBody>
    </xdr:sp>
    <xdr:clientData/>
  </xdr:twoCellAnchor>
  <xdr:twoCellAnchor editAs="absolute">
    <xdr:from>
      <xdr:col>0</xdr:col>
      <xdr:colOff>74409</xdr:colOff>
      <xdr:row>3</xdr:row>
      <xdr:rowOff>7516</xdr:rowOff>
    </xdr:from>
    <xdr:to>
      <xdr:col>0</xdr:col>
      <xdr:colOff>441053</xdr:colOff>
      <xdr:row>4</xdr:row>
      <xdr:rowOff>191920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315976</xdr:colOff>
      <xdr:row>3</xdr:row>
      <xdr:rowOff>7515</xdr:rowOff>
    </xdr:from>
    <xdr:to>
      <xdr:col>3</xdr:col>
      <xdr:colOff>15870</xdr:colOff>
      <xdr:row>4</xdr:row>
      <xdr:rowOff>191919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109868</xdr:colOff>
      <xdr:row>3</xdr:row>
      <xdr:rowOff>7515</xdr:rowOff>
    </xdr:from>
    <xdr:to>
      <xdr:col>5</xdr:col>
      <xdr:colOff>476512</xdr:colOff>
      <xdr:row>4</xdr:row>
      <xdr:rowOff>191919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56768</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8</xdr:col>
      <xdr:colOff>466724</xdr:colOff>
      <xdr:row>31</xdr:row>
      <xdr:rowOff>193536</xdr:rowOff>
    </xdr:from>
    <xdr:to>
      <xdr:col>10</xdr:col>
      <xdr:colOff>429224</xdr:colOff>
      <xdr:row>33</xdr:row>
      <xdr:rowOff>131052</xdr:rowOff>
    </xdr:to>
    <xdr:sp macro="" textlink="" fLocksText="0">
      <xdr:nvSpPr>
        <xdr:cNvPr id="12"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0DE9F906-54EB-4A5F-B194-71D7C521AD9E}"/>
            </a:ext>
          </a:extLst>
        </xdr:cNvPr>
        <xdr:cNvSpPr/>
      </xdr:nvSpPr>
      <xdr:spPr>
        <a:xfrm>
          <a:off x="6019799" y="6632436"/>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298084</xdr:colOff>
      <xdr:row>31</xdr:row>
      <xdr:rowOff>193536</xdr:rowOff>
    </xdr:from>
    <xdr:to>
      <xdr:col>2</xdr:col>
      <xdr:colOff>41509</xdr:colOff>
      <xdr:row>33</xdr:row>
      <xdr:rowOff>131052</xdr:rowOff>
    </xdr:to>
    <xdr:sp macro="" textlink="" fLocksText="0">
      <xdr:nvSpPr>
        <xdr:cNvPr id="13"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1D442361-F9EC-48EB-8668-D73EEA3DD18E}"/>
            </a:ext>
          </a:extLst>
        </xdr:cNvPr>
        <xdr:cNvSpPr/>
      </xdr:nvSpPr>
      <xdr:spPr>
        <a:xfrm flipH="1">
          <a:off x="298084" y="6632436"/>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29</xdr:row>
      <xdr:rowOff>161917</xdr:rowOff>
    </xdr:from>
    <xdr:to>
      <xdr:col>11</xdr:col>
      <xdr:colOff>390143</xdr:colOff>
      <xdr:row>33</xdr:row>
      <xdr:rowOff>754</xdr:rowOff>
    </xdr:to>
    <xdr:sp macro="" textlink="" fLocksText="0">
      <xdr:nvSpPr>
        <xdr:cNvPr id="2" name="txt_PracticeFooter">
          <a:extLst>
            <a:ext uri="{FF2B5EF4-FFF2-40B4-BE49-F238E27FC236}">
              <a16:creationId xmlns:a16="http://schemas.microsoft.com/office/drawing/2014/main" id="{380A769E-8D0B-4008-A891-55732409F967}"/>
            </a:ext>
          </a:extLst>
        </xdr:cNvPr>
        <xdr:cNvSpPr txBox="1"/>
      </xdr:nvSpPr>
      <xdr:spPr>
        <a:xfrm>
          <a:off x="0" y="6276967"/>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259809</xdr:colOff>
      <xdr:row>7</xdr:row>
      <xdr:rowOff>28575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2</xdr:col>
      <xdr:colOff>654136</xdr:colOff>
      <xdr:row>3</xdr:row>
      <xdr:rowOff>7515</xdr:rowOff>
    </xdr:from>
    <xdr:to>
      <xdr:col>4</xdr:col>
      <xdr:colOff>662016</xdr:colOff>
      <xdr:row>9</xdr:row>
      <xdr:rowOff>7515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468185</xdr:colOff>
      <xdr:row>3</xdr:row>
      <xdr:rowOff>7515</xdr:rowOff>
    </xdr:from>
    <xdr:to>
      <xdr:col>7</xdr:col>
      <xdr:colOff>476065</xdr:colOff>
      <xdr:row>9</xdr:row>
      <xdr:rowOff>7515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现在将字段拖到适当位置，以便数据透视表在其行中显示每个产品，在其列中显示每个季度。</a:t>
          </a:r>
        </a:p>
      </xdr:txBody>
    </xdr:sp>
    <xdr:clientData/>
  </xdr:twoCellAnchor>
  <xdr:twoCellAnchor editAs="absolute">
    <xdr:from>
      <xdr:col>0</xdr:col>
      <xdr:colOff>74409</xdr:colOff>
      <xdr:row>3</xdr:row>
      <xdr:rowOff>7516</xdr:rowOff>
    </xdr:from>
    <xdr:to>
      <xdr:col>0</xdr:col>
      <xdr:colOff>441053</xdr:colOff>
      <xdr:row>4</xdr:row>
      <xdr:rowOff>134770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315976</xdr:colOff>
      <xdr:row>3</xdr:row>
      <xdr:rowOff>7515</xdr:rowOff>
    </xdr:from>
    <xdr:to>
      <xdr:col>3</xdr:col>
      <xdr:colOff>15870</xdr:colOff>
      <xdr:row>4</xdr:row>
      <xdr:rowOff>134769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109868</xdr:colOff>
      <xdr:row>3</xdr:row>
      <xdr:rowOff>7515</xdr:rowOff>
    </xdr:from>
    <xdr:to>
      <xdr:col>5</xdr:col>
      <xdr:colOff>476512</xdr:colOff>
      <xdr:row>4</xdr:row>
      <xdr:rowOff>134769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390143</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9</xdr:col>
      <xdr:colOff>123825</xdr:colOff>
      <xdr:row>30</xdr:row>
      <xdr:rowOff>117340</xdr:rowOff>
    </xdr:from>
    <xdr:to>
      <xdr:col>11</xdr:col>
      <xdr:colOff>86325</xdr:colOff>
      <xdr:row>32</xdr:row>
      <xdr:rowOff>54856</xdr:rowOff>
    </xdr:to>
    <xdr:sp macro="" textlink="" fLocksText="0">
      <xdr:nvSpPr>
        <xdr:cNvPr id="11"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661E9D1F-9F81-4D48-B413-F247290286D1}"/>
            </a:ext>
          </a:extLst>
        </xdr:cNvPr>
        <xdr:cNvSpPr/>
      </xdr:nvSpPr>
      <xdr:spPr>
        <a:xfrm>
          <a:off x="6010275" y="6441940"/>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298084</xdr:colOff>
      <xdr:row>30</xdr:row>
      <xdr:rowOff>117340</xdr:rowOff>
    </xdr:from>
    <xdr:to>
      <xdr:col>2</xdr:col>
      <xdr:colOff>41509</xdr:colOff>
      <xdr:row>32</xdr:row>
      <xdr:rowOff>54856</xdr:rowOff>
    </xdr:to>
    <xdr:sp macro="" textlink="" fLocksText="0">
      <xdr:nvSpPr>
        <xdr:cNvPr id="12"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230944B4-48FC-47AA-A164-B69A164E52B1}"/>
            </a:ext>
          </a:extLst>
        </xdr:cNvPr>
        <xdr:cNvSpPr/>
      </xdr:nvSpPr>
      <xdr:spPr>
        <a:xfrm flipH="1">
          <a:off x="298084" y="6441940"/>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666368</xdr:colOff>
      <xdr:row>34</xdr:row>
      <xdr:rowOff>24570</xdr:rowOff>
    </xdr:to>
    <xdr:grpSp>
      <xdr:nvGrpSpPr>
        <xdr:cNvPr id="2" name="grp_Practice">
          <a:extLst>
            <a:ext uri="{FF2B5EF4-FFF2-40B4-BE49-F238E27FC236}">
              <a16:creationId xmlns:a16="http://schemas.microsoft.com/office/drawing/2014/main" id="{5783468C-7C1F-418B-98C1-9D990C00BC51}"/>
            </a:ext>
          </a:extLst>
        </xdr:cNvPr>
        <xdr:cNvGrpSpPr/>
      </xdr:nvGrpSpPr>
      <xdr:grpSpPr>
        <a:xfrm>
          <a:off x="0" y="0"/>
          <a:ext cx="7772018" cy="7034970"/>
          <a:chOff x="0" y="0"/>
          <a:chExt cx="7781543" cy="7026391"/>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单击下方数据透视表内部任意位置。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此数据透视表太宽。将字段拖到适当位置，以便看到左侧的每个销售代表，以及每个销售代表下缩进的季度。</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358879"/>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fLocksText="0">
        <xdr:nvSpPr>
          <xdr:cNvPr id="12" name="txt_PracticeNext" descr="Next">
            <a:hlinkClick xmlns:r="http://schemas.openxmlformats.org/officeDocument/2006/relationships" r:id="rId1" tooltip="单击此处转到下一个工作表"/>
            <a:extLst>
              <a:ext uri="{FF2B5EF4-FFF2-40B4-BE49-F238E27FC236}">
                <a16:creationId xmlns:a16="http://schemas.microsoft.com/office/drawing/2014/main" id="{39FE7EB2-B3C6-43E1-8823-CD2BB8A62CC5}"/>
              </a:ext>
            </a:extLst>
          </xdr:cNvPr>
          <xdr:cNvSpPr/>
        </xdr:nvSpPr>
        <xdr:spPr>
          <a:xfrm>
            <a:off x="6179765" y="6514340"/>
            <a:ext cx="129758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fLocksText="0">
        <xdr:nvSpPr>
          <xdr:cNvPr id="13" name="txt_PracticePrevious" descr="Previous">
            <a:hlinkClick xmlns:r="http://schemas.openxmlformats.org/officeDocument/2006/relationships" r:id="rId2" tooltip="单击此处可返回到上一个工作表"/>
            <a:extLst>
              <a:ext uri="{FF2B5EF4-FFF2-40B4-BE49-F238E27FC236}">
                <a16:creationId xmlns:a16="http://schemas.microsoft.com/office/drawing/2014/main" id="{2783F0F4-6C68-4E81-9AE0-4132242D71ED}"/>
              </a:ext>
            </a:extLst>
          </xdr:cNvPr>
          <xdr:cNvSpPr/>
        </xdr:nvSpPr>
        <xdr:spPr>
          <a:xfrm flipH="1">
            <a:off x="304799" y="6514340"/>
            <a:ext cx="129758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310165</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3</xdr:col>
      <xdr:colOff>46627</xdr:colOff>
      <xdr:row>3</xdr:row>
      <xdr:rowOff>17040</xdr:rowOff>
    </xdr:from>
    <xdr:to>
      <xdr:col>5</xdr:col>
      <xdr:colOff>70439</xdr:colOff>
      <xdr:row>9</xdr:row>
      <xdr:rowOff>245640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b="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554013</xdr:colOff>
      <xdr:row>3</xdr:row>
      <xdr:rowOff>17040</xdr:rowOff>
    </xdr:from>
    <xdr:to>
      <xdr:col>7</xdr:col>
      <xdr:colOff>582589</xdr:colOff>
      <xdr:row>9</xdr:row>
      <xdr:rowOff>245640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将字段拖到适当位置，以便查看：
• 每个销售代表的列字段。
• 左侧的季度
• 季度下缩进的产品。</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367598</xdr:colOff>
      <xdr:row>3</xdr:row>
      <xdr:rowOff>17040</xdr:rowOff>
    </xdr:from>
    <xdr:to>
      <xdr:col>3</xdr:col>
      <xdr:colOff>75752</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216198</xdr:colOff>
      <xdr:row>3</xdr:row>
      <xdr:rowOff>17040</xdr:rowOff>
    </xdr:from>
    <xdr:to>
      <xdr:col>5</xdr:col>
      <xdr:colOff>591102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6902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180593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8</xdr:col>
      <xdr:colOff>413950</xdr:colOff>
      <xdr:row>3</xdr:row>
      <xdr:rowOff>17040</xdr:rowOff>
    </xdr:from>
    <xdr:to>
      <xdr:col>10</xdr:col>
      <xdr:colOff>404424</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在冬季，康迈克卖出多少西柚？</a:t>
          </a:r>
        </a:p>
      </xdr:txBody>
    </xdr:sp>
    <xdr:clientData/>
  </xdr:twoCellAnchor>
  <xdr:twoCellAnchor editAs="absolute">
    <xdr:from>
      <xdr:col>8</xdr:col>
      <xdr:colOff>2886</xdr:colOff>
      <xdr:row>3</xdr:row>
      <xdr:rowOff>17040</xdr:rowOff>
    </xdr:from>
    <xdr:to>
      <xdr:col>8</xdr:col>
      <xdr:colOff>377790</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84536"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zh-cn" sz="1600" kern="1200">
              <a:solidFill>
                <a:schemeClr val="lt1"/>
              </a:solidFill>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twoCellAnchor editAs="absolute">
    <xdr:from>
      <xdr:col>0</xdr:col>
      <xdr:colOff>0</xdr:colOff>
      <xdr:row>36</xdr:row>
      <xdr:rowOff>171450</xdr:rowOff>
    </xdr:from>
    <xdr:to>
      <xdr:col>11</xdr:col>
      <xdr:colOff>180593</xdr:colOff>
      <xdr:row>40</xdr:row>
      <xdr:rowOff>38862</xdr:rowOff>
    </xdr:to>
    <xdr:sp macro="" textlink="" fLocksText="0">
      <xdr:nvSpPr>
        <xdr:cNvPr id="11" name="txt_PracticeFooter">
          <a:extLst>
            <a:ext uri="{FF2B5EF4-FFF2-40B4-BE49-F238E27FC236}">
              <a16:creationId xmlns:a16="http://schemas.microsoft.com/office/drawing/2014/main" id="{43BA93A5-AFEA-445D-9799-83EBF2FC191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8</xdr:col>
      <xdr:colOff>619124</xdr:colOff>
      <xdr:row>37</xdr:row>
      <xdr:rowOff>136398</xdr:rowOff>
    </xdr:from>
    <xdr:to>
      <xdr:col>10</xdr:col>
      <xdr:colOff>581624</xdr:colOff>
      <xdr:row>39</xdr:row>
      <xdr:rowOff>92964</xdr:rowOff>
    </xdr:to>
    <xdr:sp macro="" textlink="" fLocksText="0">
      <xdr:nvSpPr>
        <xdr:cNvPr id="13"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B4217FDD-B8A3-430F-923C-9B4DFF6288E4}"/>
            </a:ext>
          </a:extLst>
        </xdr:cNvPr>
        <xdr:cNvSpPr/>
      </xdr:nvSpPr>
      <xdr:spPr>
        <a:xfrm>
          <a:off x="6200774" y="726109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304800</xdr:colOff>
      <xdr:row>37</xdr:row>
      <xdr:rowOff>136398</xdr:rowOff>
    </xdr:from>
    <xdr:to>
      <xdr:col>2</xdr:col>
      <xdr:colOff>48225</xdr:colOff>
      <xdr:row>39</xdr:row>
      <xdr:rowOff>92964</xdr:rowOff>
    </xdr:to>
    <xdr:sp macro="" textlink="" fLocksText="0">
      <xdr:nvSpPr>
        <xdr:cNvPr id="14"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AEB588DA-1AB8-4278-9502-7317D3BB1594}"/>
            </a:ext>
          </a:extLst>
        </xdr:cNvPr>
        <xdr:cNvSpPr/>
      </xdr:nvSpPr>
      <xdr:spPr>
        <a:xfrm flipH="1">
          <a:off x="304800" y="7261098"/>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202165</xdr:colOff>
      <xdr:row>13</xdr:row>
      <xdr:rowOff>83872</xdr:rowOff>
    </xdr:from>
    <xdr:to>
      <xdr:col>1</xdr:col>
      <xdr:colOff>6276975</xdr:colOff>
      <xdr:row>13</xdr:row>
      <xdr:rowOff>83872</xdr:rowOff>
    </xdr:to>
    <xdr:cxnSp macro="">
      <xdr:nvCxnSpPr>
        <xdr:cNvPr id="2" name="直接连接符 1">
          <a:extLst>
            <a:ext uri="{FF2B5EF4-FFF2-40B4-BE49-F238E27FC236}">
              <a16:creationId xmlns:a16="http://schemas.microsoft.com/office/drawing/2014/main" id="{83FC1E8B-BEDA-4C45-80B4-CA6FAEBB71A2}"/>
            </a:ext>
          </a:extLst>
        </xdr:cNvPr>
        <xdr:cNvCxnSpPr/>
      </xdr:nvCxnSpPr>
      <xdr:spPr>
        <a:xfrm>
          <a:off x="792715" y="2617522"/>
          <a:ext cx="6074810"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2</xdr:col>
      <xdr:colOff>340345</xdr:colOff>
      <xdr:row>25</xdr:row>
      <xdr:rowOff>171450</xdr:rowOff>
    </xdr:to>
    <xdr:sp macro="" textlink="">
      <xdr:nvSpPr>
        <xdr:cNvPr id="3" name="长方形 2">
          <a:extLst>
            <a:ext uri="{FF2B5EF4-FFF2-40B4-BE49-F238E27FC236}">
              <a16:creationId xmlns:a16="http://schemas.microsoft.com/office/drawing/2014/main" id="{DA945815-357E-4462-8D0B-45A4CEB8ACE8}"/>
            </a:ext>
          </a:extLst>
        </xdr:cNvPr>
        <xdr:cNvSpPr/>
      </xdr:nvSpPr>
      <xdr:spPr>
        <a:xfrm>
          <a:off x="171451" y="263757"/>
          <a:ext cx="7244110" cy="4437876"/>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2</xdr:col>
      <xdr:colOff>342900</xdr:colOff>
      <xdr:row>26</xdr:row>
      <xdr:rowOff>95250</xdr:rowOff>
    </xdr:to>
    <xdr:sp macro="" textlink="">
      <xdr:nvSpPr>
        <xdr:cNvPr id="4" name="长方形 3">
          <a:extLst>
            <a:ext uri="{FF2B5EF4-FFF2-40B4-BE49-F238E27FC236}">
              <a16:creationId xmlns:a16="http://schemas.microsoft.com/office/drawing/2014/main" id="{54159935-7B91-4437-A02A-FBAD3FC45E5A}"/>
            </a:ext>
          </a:extLst>
        </xdr:cNvPr>
        <xdr:cNvSpPr/>
      </xdr:nvSpPr>
      <xdr:spPr>
        <a:xfrm>
          <a:off x="171451" y="1292071"/>
          <a:ext cx="7248524" cy="350852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113560</xdr:colOff>
      <xdr:row>7</xdr:row>
      <xdr:rowOff>9525</xdr:rowOff>
    </xdr:from>
    <xdr:to>
      <xdr:col>4</xdr:col>
      <xdr:colOff>616082</xdr:colOff>
      <xdr:row>12</xdr:row>
      <xdr:rowOff>28575</xdr:rowOff>
    </xdr:to>
    <xdr:sp macro="" textlink="">
      <xdr:nvSpPr>
        <xdr:cNvPr id="5" name="欢迎消息"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zh-cn" sz="1400" b="0" i="0" baseline="0">
              <a:solidFill>
                <a:schemeClr val="tx1">
                  <a:lumMod val="75000"/>
                  <a:lumOff val="25000"/>
                </a:schemeClr>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但我们鼓励你继续查看！还可发现更多内容...</a:t>
          </a:r>
          <a:endParaRPr lang="en-US" sz="1400" b="0">
            <a:solidFill>
              <a:schemeClr val="tx1">
                <a:lumMod val="75000"/>
                <a:lumOff val="25000"/>
              </a:schemeClr>
            </a:solidFill>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1</xdr:col>
      <xdr:colOff>84906</xdr:colOff>
      <xdr:row>1</xdr:row>
      <xdr:rowOff>76200</xdr:rowOff>
    </xdr:from>
    <xdr:to>
      <xdr:col>3</xdr:col>
      <xdr:colOff>629102</xdr:colOff>
      <xdr:row>7</xdr:row>
      <xdr:rowOff>14567</xdr:rowOff>
    </xdr:to>
    <xdr:sp macro="" textlink="">
      <xdr:nvSpPr>
        <xdr:cNvPr id="6" name="欢迎消息"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zh-cn" sz="2600" b="0" i="0" baseline="0">
              <a:solidFill>
                <a:schemeClr val="bg1"/>
              </a:solidFill>
              <a:effectLst/>
              <a:latin typeface="Microsoft YaHei UI Light" panose="020B0502040204020203" pitchFamily="34" charset="-122"/>
              <a:ea typeface="Microsoft YaHei UI Light" panose="020B0502040204020203" pitchFamily="34" charset="-122"/>
              <a:cs typeface="Segoe UI" pitchFamily="34" charset="0"/>
            </a:rPr>
            <a:t>干得好。数据透视表是不是很棒？</a:t>
          </a:r>
          <a:endParaRPr lang="en-US" sz="2600" b="0">
            <a:latin typeface="Microsoft YaHei UI Light" panose="020B0502040204020203" pitchFamily="34" charset="-122"/>
            <a:ea typeface="Microsoft YaHei UI Light" panose="020B0502040204020203" pitchFamily="34" charset="-122"/>
            <a:cs typeface="Segoe UI" pitchFamily="34" charset="0"/>
          </a:endParaRPr>
        </a:p>
      </xdr:txBody>
    </xdr:sp>
    <xdr:clientData/>
  </xdr:twoCellAnchor>
  <xdr:twoCellAnchor editAs="absolute">
    <xdr:from>
      <xdr:col>1</xdr:col>
      <xdr:colOff>4885306</xdr:colOff>
      <xdr:row>12</xdr:row>
      <xdr:rowOff>30426</xdr:rowOff>
    </xdr:from>
    <xdr:to>
      <xdr:col>1</xdr:col>
      <xdr:colOff>6256906</xdr:colOff>
      <xdr:row>20</xdr:row>
      <xdr:rowOff>45666</xdr:rowOff>
    </xdr:to>
    <xdr:sp macro="" textlink="">
      <xdr:nvSpPr>
        <xdr:cNvPr id="10" name="文本框 9" descr="Community&#10;Connect with other Excel fans. They can help you, and you can help them.">
          <a:hlinkClick xmlns:r="http://schemas.openxmlformats.org/officeDocument/2006/relationships" r:id="rId1" tooltip="选择此处，与 Excel 技术社区联系"/>
          <a:extLst>
            <a:ext uri="{FF2B5EF4-FFF2-40B4-BE49-F238E27FC236}">
              <a16:creationId xmlns:a16="http://schemas.microsoft.com/office/drawing/2014/main" id="{E7183862-E870-479F-8C1E-52256B7E8079}"/>
            </a:ext>
          </a:extLst>
        </xdr:cNvPr>
        <xdr:cNvSpPr txBox="1"/>
      </xdr:nvSpPr>
      <xdr:spPr>
        <a:xfrm>
          <a:off x="5552056" y="2202126"/>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社区</a:t>
          </a:r>
          <a:r>
            <a:rPr lang="zh-cn" sz="1200"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
</a:t>
          </a:r>
          <a:r>
            <a:rPr lang="zh-cn" sz="12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与其他 Excel 爱好者相连。他们可以帮助你，你可以帮助他们。</a:t>
          </a:r>
          <a:endParaRPr lang="en-US" sz="11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panose="020B0502040204020203" pitchFamily="34" charset="0"/>
          </a:endParaRPr>
        </a:p>
      </xdr:txBody>
    </xdr:sp>
    <xdr:clientData/>
  </xdr:twoCellAnchor>
  <xdr:twoCellAnchor>
    <xdr:from>
      <xdr:col>1</xdr:col>
      <xdr:colOff>257175</xdr:colOff>
      <xdr:row>12</xdr:row>
      <xdr:rowOff>19048</xdr:rowOff>
    </xdr:from>
    <xdr:to>
      <xdr:col>1</xdr:col>
      <xdr:colOff>2171699</xdr:colOff>
      <xdr:row>24</xdr:row>
      <xdr:rowOff>171450</xdr:rowOff>
    </xdr:to>
    <xdr:grpSp>
      <xdr:nvGrpSpPr>
        <xdr:cNvPr id="22" name="组 21">
          <a:extLst>
            <a:ext uri="{FF2B5EF4-FFF2-40B4-BE49-F238E27FC236}">
              <a16:creationId xmlns:a16="http://schemas.microsoft.com/office/drawing/2014/main" id="{E3B4C7F0-9938-4B48-8D4A-4723351D6137}"/>
            </a:ext>
          </a:extLst>
        </xdr:cNvPr>
        <xdr:cNvGrpSpPr/>
      </xdr:nvGrpSpPr>
      <xdr:grpSpPr>
        <a:xfrm>
          <a:off x="923925" y="2190748"/>
          <a:ext cx="1914524" cy="2324102"/>
          <a:chOff x="847725" y="2209798"/>
          <a:chExt cx="1914524" cy="2324102"/>
        </a:xfrm>
      </xdr:grpSpPr>
      <xdr:sp macro="" textlink="">
        <xdr:nvSpPr>
          <xdr:cNvPr id="13" name="文本框 12" descr="Learn more">
            <a:hlinkClick xmlns:r="http://schemas.openxmlformats.org/officeDocument/2006/relationships" r:id="rId2"/>
            <a:extLst>
              <a:ext uri="{FF2B5EF4-FFF2-40B4-BE49-F238E27FC236}">
                <a16:creationId xmlns:a16="http://schemas.microsoft.com/office/drawing/2014/main" id="{F4C33D48-0368-47FD-9637-91F0D88264A8}"/>
              </a:ext>
            </a:extLst>
          </xdr:cNvPr>
          <xdr:cNvSpPr txBox="1"/>
        </xdr:nvSpPr>
        <xdr:spPr>
          <a:xfrm>
            <a:off x="1362074" y="3823765"/>
            <a:ext cx="1222244" cy="710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了解详细信息</a:t>
            </a:r>
            <a:endParaRPr lang="en-US" sz="1200" b="1" u="sng">
              <a:solidFill>
                <a:schemeClr val="tx1">
                  <a:lumMod val="75000"/>
                  <a:lumOff val="25000"/>
                </a:schemeClr>
              </a:solidFill>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macro="" textlink="">
        <xdr:nvSpPr>
          <xdr:cNvPr id="14" name="文本框 13" descr="More Pivot info&#10;Discover more you can do by reading this helpful article on PivotTables.">
            <a:hlinkClick xmlns:r="http://schemas.openxmlformats.org/officeDocument/2006/relationships" r:id="rId2" tooltip="选择此处，了解有关数据透视表的详细信息"/>
            <a:extLst>
              <a:ext uri="{FF2B5EF4-FFF2-40B4-BE49-F238E27FC236}">
                <a16:creationId xmlns:a16="http://schemas.microsoft.com/office/drawing/2014/main" id="{404F5309-E1AE-4E66-910F-9CCC95E3951B}"/>
              </a:ext>
            </a:extLst>
          </xdr:cNvPr>
          <xdr:cNvSpPr txBox="1"/>
        </xdr:nvSpPr>
        <xdr:spPr>
          <a:xfrm>
            <a:off x="1362072" y="2209798"/>
            <a:ext cx="1400177" cy="165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更多数据透视表信息</a:t>
            </a:r>
            <a:r>
              <a:rPr lang="zh-cn" sz="1200"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
</a:t>
            </a:r>
            <a:r>
              <a:rPr lang="zh-cn" sz="12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阅读此数据透视表相关帮助文章，发现更多可以完成的操作。</a:t>
            </a:r>
            <a:endParaRPr lang="en-US" sz="11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panose="020B0502040204020203" pitchFamily="34" charset="0"/>
            </a:endParaRPr>
          </a:p>
        </xdr:txBody>
      </xdr:sp>
      <xdr:pic>
        <xdr:nvPicPr>
          <xdr:cNvPr id="15" name="图片 14">
            <a:hlinkClick xmlns:r="http://schemas.openxmlformats.org/officeDocument/2006/relationships" r:id="rId2" tooltip="选择此处，了解有关数据透视表的详细信息"/>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28575</xdr:rowOff>
    </xdr:from>
    <xdr:to>
      <xdr:col>1</xdr:col>
      <xdr:colOff>4054364</xdr:colOff>
      <xdr:row>24</xdr:row>
      <xdr:rowOff>161925</xdr:rowOff>
    </xdr:to>
    <xdr:grpSp>
      <xdr:nvGrpSpPr>
        <xdr:cNvPr id="23" name="组 22">
          <a:extLst>
            <a:ext uri="{FF2B5EF4-FFF2-40B4-BE49-F238E27FC236}">
              <a16:creationId xmlns:a16="http://schemas.microsoft.com/office/drawing/2014/main" id="{9F552F16-4CE0-4BBC-AE78-2EA091C3B227}"/>
            </a:ext>
          </a:extLst>
        </xdr:cNvPr>
        <xdr:cNvGrpSpPr/>
      </xdr:nvGrpSpPr>
      <xdr:grpSpPr>
        <a:xfrm>
          <a:off x="3060153" y="2200275"/>
          <a:ext cx="1660961" cy="2305050"/>
          <a:chOff x="2983953" y="2219325"/>
          <a:chExt cx="1660961" cy="2305050"/>
        </a:xfrm>
      </xdr:grpSpPr>
      <xdr:pic>
        <xdr:nvPicPr>
          <xdr:cNvPr id="16" name="图 15">
            <a:hlinkClick xmlns:r="http://schemas.openxmlformats.org/officeDocument/2006/relationships" r:id="rId4" tooltip="选择此处，了解有关刷新数据透视表的详细信息"/>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7" name="文本框 16" descr="About refresh&#10;Read this important article about how to refresh PivotTables. ">
            <a:hlinkClick xmlns:r="http://schemas.openxmlformats.org/officeDocument/2006/relationships" r:id="rId4" tooltip="选择此处，了解有关刷新数据透视表的详细信息"/>
            <a:extLst>
              <a:ext uri="{FF2B5EF4-FFF2-40B4-BE49-F238E27FC236}">
                <a16:creationId xmlns:a16="http://schemas.microsoft.com/office/drawing/2014/main" id="{E45C3434-160B-49B7-B3E2-240541ECEB77}"/>
              </a:ext>
            </a:extLst>
          </xdr:cNvPr>
          <xdr:cNvSpPr txBox="1"/>
        </xdr:nvSpPr>
        <xdr:spPr>
          <a:xfrm>
            <a:off x="3273314" y="2219325"/>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有关刷新</a:t>
            </a:r>
            <a:r>
              <a:rPr lang="zh-cn" sz="1200" baseline="0">
                <a:solidFill>
                  <a:srgbClr val="217346"/>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
</a:t>
            </a:r>
            <a:r>
              <a:rPr lang="zh-cn" sz="12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阅读这篇关于如何刷新数据透视表的重要文章。 </a:t>
            </a:r>
            <a:endParaRPr lang="en-US" sz="1100" baseline="0">
              <a:solidFill>
                <a:sysClr val="windowText" lastClr="000000"/>
              </a:solidFill>
              <a:effectLst/>
              <a:latin typeface="Microsoft YaHei UI Light" panose="020B0502040204020203" pitchFamily="34" charset="-122"/>
              <a:ea typeface="Microsoft YaHei UI Light" panose="020B0502040204020203" pitchFamily="34" charset="-122"/>
              <a:cs typeface="Segoe UI" panose="020B0502040204020203" pitchFamily="34" charset="0"/>
            </a:endParaRPr>
          </a:p>
        </xdr:txBody>
      </xdr:sp>
      <xdr:sp macro="" textlink="">
        <xdr:nvSpPr>
          <xdr:cNvPr id="18" name="文本框 17" descr="Learn more">
            <a:hlinkClick xmlns:r="http://schemas.openxmlformats.org/officeDocument/2006/relationships" r:id="rId4" tooltip="选择此处，了解有关刷新数据透视表的详细信息"/>
            <a:extLst>
              <a:ext uri="{FF2B5EF4-FFF2-40B4-BE49-F238E27FC236}">
                <a16:creationId xmlns:a16="http://schemas.microsoft.com/office/drawing/2014/main" id="{D5C76820-F0A8-4797-989E-E19891768845}"/>
              </a:ext>
            </a:extLst>
          </xdr:cNvPr>
          <xdr:cNvSpPr txBox="1"/>
        </xdr:nvSpPr>
        <xdr:spPr>
          <a:xfrm>
            <a:off x="3286124" y="3804715"/>
            <a:ext cx="1222244" cy="719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了解详细信息</a:t>
            </a:r>
            <a:endParaRPr lang="en-US" sz="1200" b="1" u="sng">
              <a:solidFill>
                <a:schemeClr val="tx1">
                  <a:lumMod val="75000"/>
                  <a:lumOff val="25000"/>
                </a:schemeClr>
              </a:solidFill>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grpSp>
    <xdr:clientData/>
  </xdr:twoCellAnchor>
  <xdr:twoCellAnchor editAs="absolute">
    <xdr:from>
      <xdr:col>1</xdr:col>
      <xdr:colOff>4905374</xdr:colOff>
      <xdr:row>20</xdr:row>
      <xdr:rowOff>175689</xdr:rowOff>
    </xdr:from>
    <xdr:to>
      <xdr:col>1</xdr:col>
      <xdr:colOff>6127618</xdr:colOff>
      <xdr:row>25</xdr:row>
      <xdr:rowOff>38099</xdr:rowOff>
    </xdr:to>
    <xdr:sp macro="" textlink="">
      <xdr:nvSpPr>
        <xdr:cNvPr id="20" name="文本框 19" descr="Learn more">
          <a:hlinkClick xmlns:r="http://schemas.openxmlformats.org/officeDocument/2006/relationships" r:id="rId1" tooltip="选择此处，与 Excel 技术社区联系"/>
          <a:extLst>
            <a:ext uri="{FF2B5EF4-FFF2-40B4-BE49-F238E27FC236}">
              <a16:creationId xmlns:a16="http://schemas.microsoft.com/office/drawing/2014/main" id="{A906CB9F-D84E-44A9-8F0E-E96C8C3B2BF4}"/>
            </a:ext>
          </a:extLst>
        </xdr:cNvPr>
        <xdr:cNvSpPr txBox="1"/>
      </xdr:nvSpPr>
      <xdr:spPr>
        <a:xfrm>
          <a:off x="5572124" y="3795189"/>
          <a:ext cx="1222244" cy="767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zh-cn" sz="1200" b="1" u="sng" baseline="0">
              <a:solidFill>
                <a:srgbClr val="217346"/>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了解详细信息（仅限英文）</a:t>
          </a:r>
          <a:endParaRPr lang="en-US" sz="1200" b="1" u="sng">
            <a:solidFill>
              <a:schemeClr val="tx1">
                <a:lumMod val="75000"/>
                <a:lumOff val="25000"/>
              </a:schemeClr>
            </a:solidFill>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clientData/>
  </xdr:twoCellAnchor>
  <xdr:twoCellAnchor editAs="absolute">
    <xdr:from>
      <xdr:col>1</xdr:col>
      <xdr:colOff>4238625</xdr:colOff>
      <xdr:row>12</xdr:row>
      <xdr:rowOff>95250</xdr:rowOff>
    </xdr:from>
    <xdr:to>
      <xdr:col>1</xdr:col>
      <xdr:colOff>4907835</xdr:colOff>
      <xdr:row>14</xdr:row>
      <xdr:rowOff>163068</xdr:rowOff>
    </xdr:to>
    <xdr:pic>
      <xdr:nvPicPr>
        <xdr:cNvPr id="21" name="图片 20" descr="Community">
          <a:hlinkClick xmlns:r="http://schemas.openxmlformats.org/officeDocument/2006/relationships" r:id="rId1" tooltip="选择此处，与 Excel 技术社区联系"/>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9053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21</xdr:row>
      <xdr:rowOff>121675</xdr:rowOff>
    </xdr:to>
    <xdr:grpSp>
      <xdr:nvGrpSpPr>
        <xdr:cNvPr id="2" name="grp_WalkMe">
          <a:extLst>
            <a:ext uri="{FF2B5EF4-FFF2-40B4-BE49-F238E27FC236}">
              <a16:creationId xmlns:a16="http://schemas.microsoft.com/office/drawing/2014/main" id="{0163F57D-6E0F-4B43-9E03-9A087FCD67B2}"/>
            </a:ext>
          </a:extLst>
        </xdr:cNvPr>
        <xdr:cNvGrpSpPr/>
      </xdr:nvGrpSpPr>
      <xdr:grpSpPr>
        <a:xfrm>
          <a:off x="0" y="0"/>
          <a:ext cx="7781543" cy="4465075"/>
          <a:chOff x="0" y="0"/>
          <a:chExt cx="7781543" cy="464445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但是首先查看数据透视表时，</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可能会发现需要其中的更多答案。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976938"/>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53F2B1CA-0CE9-46DA-AB24-B8BB1F266533}"/>
              </a:ext>
            </a:extLst>
          </xdr:cNvPr>
          <xdr:cNvSpPr/>
        </xdr:nvSpPr>
        <xdr:spPr>
          <a:xfrm>
            <a:off x="6172200" y="4132400"/>
            <a:ext cx="12959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Uighur" panose="02000000000000000000" pitchFamily="2" charset="-78"/>
                <a:ea typeface="Microsoft YaHei UI" panose="020B0503020204020204" pitchFamily="34" charset="-122"/>
                <a:cs typeface="Microsoft Uighur" panose="02000000000000000000" pitchFamily="2" charset="-78"/>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709C67B5-018B-4213-8E1C-8C9CA4AE959F}"/>
              </a:ext>
            </a:extLst>
          </xdr:cNvPr>
          <xdr:cNvSpPr/>
        </xdr:nvSpPr>
        <xdr:spPr>
          <a:xfrm flipH="1">
            <a:off x="304800" y="4132400"/>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Uighur" panose="02000000000000000000" pitchFamily="2" charset="-78"/>
                <a:ea typeface="Microsoft YaHei UI" panose="020B0503020204020204" pitchFamily="34" charset="-122"/>
                <a:cs typeface="Microsoft Uighur" panose="02000000000000000000" pitchFamily="2" charset="-78"/>
              </a:rPr>
              <a:t>上一个工作表</a:t>
            </a:r>
          </a:p>
        </xdr:txBody>
      </xdr:sp>
    </xdr:grpSp>
    <xdr:clientData/>
  </xdr:twoCellAnchor>
  <xdr:twoCellAnchor editAs="absolute">
    <xdr:from>
      <xdr:col>5</xdr:col>
      <xdr:colOff>85726</xdr:colOff>
      <xdr:row>5</xdr:row>
      <xdr:rowOff>161935</xdr:rowOff>
    </xdr:from>
    <xdr:to>
      <xdr:col>7</xdr:col>
      <xdr:colOff>179467</xdr:colOff>
      <xdr:row>8</xdr:row>
      <xdr:rowOff>72092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419476" y="1181110"/>
          <a:ext cx="1646316" cy="51023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每个人都花钱买了什么？</a:t>
          </a:r>
        </a:p>
      </xdr:txBody>
    </xdr:sp>
    <xdr:clientData/>
  </xdr:twoCellAnchor>
  <xdr:twoCellAnchor editAs="absolute">
    <xdr:from>
      <xdr:col>5</xdr:col>
      <xdr:colOff>246895</xdr:colOff>
      <xdr:row>8</xdr:row>
      <xdr:rowOff>85730</xdr:rowOff>
    </xdr:from>
    <xdr:to>
      <xdr:col>5</xdr:col>
      <xdr:colOff>246895</xdr:colOff>
      <xdr:row>9</xdr:row>
      <xdr:rowOff>165013</xdr:rowOff>
    </xdr:to>
    <xdr:cxnSp macro="">
      <xdr:nvCxnSpPr>
        <xdr:cNvPr id="9" name="shp_ArrowStraight">
          <a:extLst>
            <a:ext uri="{FF2B5EF4-FFF2-40B4-BE49-F238E27FC236}">
              <a16:creationId xmlns:a16="http://schemas.microsoft.com/office/drawing/2014/main" id="{237388AB-0E48-428F-99DB-FA7C284CF585}"/>
            </a:ext>
          </a:extLst>
        </xdr:cNvPr>
        <xdr:cNvCxnSpPr/>
      </xdr:nvCxnSpPr>
      <xdr:spPr>
        <a:xfrm flipV="1">
          <a:off x="3580645" y="17049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200025</xdr:colOff>
      <xdr:row>9</xdr:row>
      <xdr:rowOff>95261</xdr:rowOff>
    </xdr:from>
    <xdr:to>
      <xdr:col>9</xdr:col>
      <xdr:colOff>638175</xdr:colOff>
      <xdr:row>11</xdr:row>
      <xdr:rowOff>186393</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5086350" y="1924061"/>
          <a:ext cx="1771650" cy="510232"/>
        </a:xfrm>
        <a:prstGeom prst="rect">
          <a:avLst/>
        </a:prstGeom>
        <a:solidFill>
          <a:srgbClr val="B4C6E7"/>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妈妈买了什么东西这么贵？</a:t>
          </a:r>
        </a:p>
      </xdr:txBody>
    </xdr:sp>
    <xdr:clientData/>
  </xdr:twoCellAnchor>
  <xdr:twoCellAnchor editAs="absolute">
    <xdr:from>
      <xdr:col>1</xdr:col>
      <xdr:colOff>609600</xdr:colOff>
      <xdr:row>9</xdr:row>
      <xdr:rowOff>9535</xdr:rowOff>
    </xdr:from>
    <xdr:to>
      <xdr:col>4</xdr:col>
      <xdr:colOff>255666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1276350" y="1838335"/>
          <a:ext cx="1646316" cy="510232"/>
        </a:xfrm>
        <a:prstGeom prst="rect">
          <a:avLst/>
        </a:prstGeom>
        <a:solidFill>
          <a:srgbClr val="FFE699"/>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这些是什么时候买的？</a:t>
          </a:r>
        </a:p>
      </xdr:txBody>
    </xdr:sp>
    <xdr:clientData/>
  </xdr:twoCellAnchor>
  <xdr:twoCellAnchor>
    <xdr:from>
      <xdr:col>4</xdr:col>
      <xdr:colOff>21394</xdr:colOff>
      <xdr:row>10</xdr:row>
      <xdr:rowOff>60265</xdr:rowOff>
    </xdr:from>
    <xdr:to>
      <xdr:col>5</xdr:col>
      <xdr:colOff>268939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Lst>
        </xdr:cNvPr>
        <xdr:cNvSpPr/>
      </xdr:nvSpPr>
      <xdr:spPr>
        <a:xfrm rot="11700000">
          <a:off x="2688394" y="2098615"/>
          <a:ext cx="914295" cy="57110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6</xdr:col>
      <xdr:colOff>707193</xdr:colOff>
      <xdr:row>10</xdr:row>
      <xdr:rowOff>136468</xdr:rowOff>
    </xdr:from>
    <xdr:to>
      <xdr:col>7</xdr:col>
      <xdr:colOff>468963</xdr:colOff>
      <xdr:row>13</xdr:row>
      <xdr:rowOff>78920</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707693" y="2174818"/>
          <a:ext cx="647595" cy="57110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21</xdr:row>
      <xdr:rowOff>121679</xdr:rowOff>
    </xdr:to>
    <xdr:grpSp>
      <xdr:nvGrpSpPr>
        <xdr:cNvPr id="2" name="grp_WalkMe">
          <a:extLst>
            <a:ext uri="{FF2B5EF4-FFF2-40B4-BE49-F238E27FC236}">
              <a16:creationId xmlns:a16="http://schemas.microsoft.com/office/drawing/2014/main" id="{F942036C-7421-495F-9C3C-6F8C9F7862FC}"/>
            </a:ext>
          </a:extLst>
        </xdr:cNvPr>
        <xdr:cNvGrpSpPr/>
      </xdr:nvGrpSpPr>
      <xdr:grpSpPr>
        <a:xfrm>
          <a:off x="0" y="0"/>
          <a:ext cx="7781543" cy="4465079"/>
          <a:chOff x="0" y="0"/>
          <a:chExt cx="7781543" cy="4644454"/>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这些都是好问题，</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但就目前而言，让我们只关注一个问题...</a:t>
            </a:r>
            <a:endParaRPr lang="sq-AL"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97694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43212DFD-C5DE-43CE-A271-02A7CB414754}"/>
              </a:ext>
            </a:extLst>
          </xdr:cNvPr>
          <xdr:cNvSpPr/>
        </xdr:nvSpPr>
        <xdr:spPr>
          <a:xfrm>
            <a:off x="6162675" y="4132387"/>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DADDE59F-6E50-4FE7-9ED5-6123AA502BB3}"/>
              </a:ext>
            </a:extLst>
          </xdr:cNvPr>
          <xdr:cNvSpPr/>
        </xdr:nvSpPr>
        <xdr:spPr>
          <a:xfrm flipH="1">
            <a:off x="304800" y="4132387"/>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5</xdr:col>
      <xdr:colOff>85726</xdr:colOff>
      <xdr:row>5</xdr:row>
      <xdr:rowOff>171460</xdr:rowOff>
    </xdr:from>
    <xdr:to>
      <xdr:col>7</xdr:col>
      <xdr:colOff>179467</xdr:colOff>
      <xdr:row>8</xdr:row>
      <xdr:rowOff>81617</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419476" y="1190635"/>
          <a:ext cx="1646316" cy="51023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每个人都花钱买了什么？</a:t>
          </a:r>
        </a:p>
      </xdr:txBody>
    </xdr:sp>
    <xdr:clientData/>
  </xdr:twoCellAnchor>
  <xdr:twoCellAnchor editAs="absolute">
    <xdr:from>
      <xdr:col>5</xdr:col>
      <xdr:colOff>251658</xdr:colOff>
      <xdr:row>8</xdr:row>
      <xdr:rowOff>95255</xdr:rowOff>
    </xdr:from>
    <xdr:to>
      <xdr:col>5</xdr:col>
      <xdr:colOff>251658</xdr:colOff>
      <xdr:row>9</xdr:row>
      <xdr:rowOff>174538</xdr:rowOff>
    </xdr:to>
    <xdr:cxnSp macro="">
      <xdr:nvCxnSpPr>
        <xdr:cNvPr id="9" name="shp_ArrowStraight">
          <a:extLst>
            <a:ext uri="{FF2B5EF4-FFF2-40B4-BE49-F238E27FC236}">
              <a16:creationId xmlns:a16="http://schemas.microsoft.com/office/drawing/2014/main" id="{83B21BB8-E608-457D-9D3A-FEF2ED6141E8}"/>
            </a:ext>
          </a:extLst>
        </xdr:cNvPr>
        <xdr:cNvCxnSpPr/>
      </xdr:nvCxnSpPr>
      <xdr:spPr>
        <a:xfrm flipV="1">
          <a:off x="3585408" y="171450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21</xdr:row>
      <xdr:rowOff>136592</xdr:rowOff>
    </xdr:to>
    <xdr:grpSp>
      <xdr:nvGrpSpPr>
        <xdr:cNvPr id="2" name="grp_WalkMe">
          <a:extLst>
            <a:ext uri="{FF2B5EF4-FFF2-40B4-BE49-F238E27FC236}">
              <a16:creationId xmlns:a16="http://schemas.microsoft.com/office/drawing/2014/main" id="{287FBF77-CF25-4F77-AA42-CBBA38FFCDBF}"/>
            </a:ext>
          </a:extLst>
        </xdr:cNvPr>
        <xdr:cNvGrpSpPr/>
      </xdr:nvGrpSpPr>
      <xdr:grpSpPr>
        <a:xfrm>
          <a:off x="0" y="0"/>
          <a:ext cx="7781543" cy="4594292"/>
          <a:chOff x="0" y="0"/>
          <a:chExt cx="7781543" cy="4705338"/>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我们通过添加</a:t>
            </a:r>
            <a:r>
              <a:rPr lang="zh-cn" sz="1500" b="1" i="0"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列字段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已经回答了这个问题。</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因此，数据透视表现在有五个新列，显示每个人的购买类型。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4037827"/>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136E97C1-0EA3-424E-A4A5-2AAEEE12945A}"/>
              </a:ext>
            </a:extLst>
          </xdr:cNvPr>
          <xdr:cNvSpPr/>
        </xdr:nvSpPr>
        <xdr:spPr>
          <a:xfrm>
            <a:off x="6181725" y="4193269"/>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3E387804-D621-4881-8001-D6BF20E020E9}"/>
              </a:ext>
            </a:extLst>
          </xdr:cNvPr>
          <xdr:cNvSpPr/>
        </xdr:nvSpPr>
        <xdr:spPr>
          <a:xfrm flipH="1">
            <a:off x="304800" y="4193269"/>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3</xdr:col>
      <xdr:colOff>22858</xdr:colOff>
      <xdr:row>7</xdr:row>
      <xdr:rowOff>150923</xdr:rowOff>
    </xdr:from>
    <xdr:to>
      <xdr:col>7</xdr:col>
      <xdr:colOff>628646</xdr:colOff>
      <xdr:row>8</xdr:row>
      <xdr:rowOff>203840</xdr:rowOff>
    </xdr:to>
    <xdr:sp macro="" textlink="">
      <xdr:nvSpPr>
        <xdr:cNvPr id="8" name="shp_BraceBottom">
          <a:extLst>
            <a:ext uri="{FF2B5EF4-FFF2-40B4-BE49-F238E27FC236}">
              <a16:creationId xmlns:a16="http://schemas.microsoft.com/office/drawing/2014/main" id="{071B50CA-115B-4CE2-B290-919494A649EC}"/>
            </a:ext>
          </a:extLst>
        </xdr:cNvPr>
        <xdr:cNvSpPr/>
      </xdr:nvSpPr>
      <xdr:spPr>
        <a:xfrm rot="5400000">
          <a:off x="3747343" y="169763"/>
          <a:ext cx="262467" cy="3272788"/>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3</xdr:col>
      <xdr:colOff>956</xdr:colOff>
      <xdr:row>6</xdr:row>
      <xdr:rowOff>123824</xdr:rowOff>
    </xdr:from>
    <xdr:to>
      <xdr:col>8</xdr:col>
      <xdr:colOff>15259</xdr:colOff>
      <xdr:row>7</xdr:row>
      <xdr:rowOff>125383</xdr:rowOff>
    </xdr:to>
    <xdr:sp macro="" textlink="">
      <xdr:nvSpPr>
        <xdr:cNvPr id="9" name="提示文本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1" y="1381124"/>
          <a:ext cx="3348053"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在此处添加了</a:t>
          </a:r>
          <a:r>
            <a:rPr lang="zh-cn" sz="1100" b="1" baseline="0" noProof="0">
              <a:effectLst/>
              <a:latin typeface="Microsoft YaHei UI" panose="020B0503020204020204" pitchFamily="34" charset="-122"/>
              <a:ea typeface="Microsoft YaHei UI" panose="020B0503020204020204" pitchFamily="34" charset="-122"/>
              <a:cs typeface="Calibri" panose="020F0502020204030204" pitchFamily="34" charset="0"/>
            </a:rPr>
            <a:t>“列字段”</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，提供了五个新列...</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516255</xdr:colOff>
      <xdr:row>16</xdr:row>
      <xdr:rowOff>70063</xdr:rowOff>
    </xdr:from>
    <xdr:to>
      <xdr:col>8</xdr:col>
      <xdr:colOff>315392</xdr:colOff>
      <xdr:row>17</xdr:row>
      <xdr:rowOff>168777</xdr:rowOff>
    </xdr:to>
    <xdr:sp macro="" textlink="">
      <xdr:nvSpPr>
        <xdr:cNvPr id="10" name="提示文本 24" descr="...and the value field is broken down even further.">
          <a:extLst>
            <a:ext uri="{FF2B5EF4-FFF2-40B4-BE49-F238E27FC236}">
              <a16:creationId xmlns:a16="http://schemas.microsoft.com/office/drawing/2014/main" id="{F0F91064-DAF7-41E9-AD09-A7A90D7CA46A}"/>
            </a:ext>
          </a:extLst>
        </xdr:cNvPr>
        <xdr:cNvSpPr txBox="1"/>
      </xdr:nvSpPr>
      <xdr:spPr>
        <a:xfrm>
          <a:off x="1849755" y="3480013"/>
          <a:ext cx="4018712" cy="30826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...将进一步划分值字段。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22859</xdr:colOff>
      <xdr:row>15</xdr:row>
      <xdr:rowOff>17570</xdr:rowOff>
    </xdr:from>
    <xdr:to>
      <xdr:col>7</xdr:col>
      <xdr:colOff>628650</xdr:colOff>
      <xdr:row>16</xdr:row>
      <xdr:rowOff>70487</xdr:rowOff>
    </xdr:to>
    <xdr:sp macro="" textlink="">
      <xdr:nvSpPr>
        <xdr:cNvPr id="11" name="shp_BraceBottom">
          <a:extLst>
            <a:ext uri="{FF2B5EF4-FFF2-40B4-BE49-F238E27FC236}">
              <a16:creationId xmlns:a16="http://schemas.microsoft.com/office/drawing/2014/main" id="{F7BA2FAD-C065-43D6-9BE0-EAC92BC18787}"/>
            </a:ext>
          </a:extLst>
        </xdr:cNvPr>
        <xdr:cNvSpPr/>
      </xdr:nvSpPr>
      <xdr:spPr>
        <a:xfrm rot="16200000">
          <a:off x="3747346" y="1712808"/>
          <a:ext cx="262467" cy="327279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85343</xdr:colOff>
      <xdr:row>21</xdr:row>
      <xdr:rowOff>127063</xdr:rowOff>
    </xdr:to>
    <xdr:grpSp>
      <xdr:nvGrpSpPr>
        <xdr:cNvPr id="2" name="grp_WalkMe">
          <a:extLst>
            <a:ext uri="{FF2B5EF4-FFF2-40B4-BE49-F238E27FC236}">
              <a16:creationId xmlns:a16="http://schemas.microsoft.com/office/drawing/2014/main" id="{F75013C0-E90E-42BA-AC1B-34621962D482}"/>
            </a:ext>
          </a:extLst>
        </xdr:cNvPr>
        <xdr:cNvGrpSpPr/>
      </xdr:nvGrpSpPr>
      <xdr:grpSpPr>
        <a:xfrm>
          <a:off x="0" y="0"/>
          <a:ext cx="7781543" cy="4584763"/>
          <a:chOff x="0" y="0"/>
          <a:chExt cx="7781543" cy="469558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如果数据透视表不便于理解，请尝试：</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左侧</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阅读，然后从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顶部</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，然后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向下</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。下面的示例适用于爸爸，但也适用于康霓或妈妈。 </a:t>
            </a:r>
            <a:endParaRPr lang="en-US" sz="1500">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402807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BD296DEA-8DD2-407E-9128-9F5A7978A4B8}"/>
              </a:ext>
            </a:extLst>
          </xdr:cNvPr>
          <xdr:cNvSpPr/>
        </xdr:nvSpPr>
        <xdr:spPr>
          <a:xfrm>
            <a:off x="6172200" y="4183515"/>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8AE76C43-6AA1-402A-943E-E00EBE358635}"/>
              </a:ext>
            </a:extLst>
          </xdr:cNvPr>
          <xdr:cNvSpPr/>
        </xdr:nvSpPr>
        <xdr:spPr>
          <a:xfrm flipH="1">
            <a:off x="304800" y="4183515"/>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2</xdr:col>
      <xdr:colOff>266700</xdr:colOff>
      <xdr:row>5</xdr:row>
      <xdr:rowOff>142874</xdr:rowOff>
    </xdr:from>
    <xdr:to>
      <xdr:col>3</xdr:col>
      <xdr:colOff>447675</xdr:colOff>
      <xdr:row>6</xdr:row>
      <xdr:rowOff>201583</xdr:rowOff>
    </xdr:to>
    <xdr:sp macro="" textlink="">
      <xdr:nvSpPr>
        <xdr:cNvPr id="9" name="提示文本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600200" y="1190624"/>
          <a:ext cx="1066800"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...在食物上已花费：</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125。</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104775</xdr:colOff>
      <xdr:row>9</xdr:row>
      <xdr:rowOff>200879</xdr:rowOff>
    </xdr:from>
    <xdr:to>
      <xdr:col>1</xdr:col>
      <xdr:colOff>544449</xdr:colOff>
      <xdr:row>11</xdr:row>
      <xdr:rowOff>101819</xdr:rowOff>
    </xdr:to>
    <xdr:sp macro="" textlink="">
      <xdr:nvSpPr>
        <xdr:cNvPr id="12" name="提示文本 23" descr="This example shows how the row field...">
          <a:extLst>
            <a:ext uri="{FF2B5EF4-FFF2-40B4-BE49-F238E27FC236}">
              <a16:creationId xmlns:a16="http://schemas.microsoft.com/office/drawing/2014/main" id="{8ACDCFF1-EF53-4517-9699-D589F3E32140}"/>
            </a:ext>
          </a:extLst>
        </xdr:cNvPr>
        <xdr:cNvSpPr txBox="1"/>
      </xdr:nvSpPr>
      <xdr:spPr>
        <a:xfrm>
          <a:off x="104775" y="2143979"/>
          <a:ext cx="1106424"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爸爸...</a:t>
          </a:r>
        </a:p>
      </xdr:txBody>
    </xdr:sp>
    <xdr:clientData/>
  </xdr:twoCellAnchor>
  <xdr:twoCellAnchor editAs="absolute">
    <xdr:from>
      <xdr:col>0</xdr:col>
      <xdr:colOff>631296</xdr:colOff>
      <xdr:row>7</xdr:row>
      <xdr:rowOff>200025</xdr:rowOff>
    </xdr:from>
    <xdr:to>
      <xdr:col>1</xdr:col>
      <xdr:colOff>654613</xdr:colOff>
      <xdr:row>11</xdr:row>
      <xdr:rowOff>165921</xdr:rowOff>
    </xdr:to>
    <xdr:sp macro="" textlink="">
      <xdr:nvSpPr>
        <xdr:cNvPr id="13" name="shp_ArrowCurved">
          <a:extLst>
            <a:ext uri="{FF2B5EF4-FFF2-40B4-BE49-F238E27FC236}">
              <a16:creationId xmlns:a16="http://schemas.microsoft.com/office/drawing/2014/main" id="{E44AD35B-A032-468F-A455-B3359A4F750B}"/>
            </a:ext>
          </a:extLst>
        </xdr:cNvPr>
        <xdr:cNvSpPr/>
      </xdr:nvSpPr>
      <xdr:spPr>
        <a:xfrm rot="13532850">
          <a:off x="574282" y="178103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3</xdr:col>
      <xdr:colOff>161925</xdr:colOff>
      <xdr:row>7</xdr:row>
      <xdr:rowOff>66675</xdr:rowOff>
    </xdr:from>
    <xdr:to>
      <xdr:col>3</xdr:col>
      <xdr:colOff>161926</xdr:colOff>
      <xdr:row>8</xdr:row>
      <xdr:rowOff>145959</xdr:rowOff>
    </xdr:to>
    <xdr:cxnSp macro="">
      <xdr:nvCxnSpPr>
        <xdr:cNvPr id="14" name="shp_ArrowStraight">
          <a:extLst>
            <a:ext uri="{FF2B5EF4-FFF2-40B4-BE49-F238E27FC236}">
              <a16:creationId xmlns:a16="http://schemas.microsoft.com/office/drawing/2014/main" id="{8792D8A1-8378-4819-9CD8-EDC335A12C66}"/>
            </a:ext>
          </a:extLst>
        </xdr:cNvPr>
        <xdr:cNvCxnSpPr/>
      </xdr:nvCxnSpPr>
      <xdr:spPr>
        <a:xfrm flipH="1" flipV="1">
          <a:off x="2381250" y="159067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180975</xdr:colOff>
      <xdr:row>7</xdr:row>
      <xdr:rowOff>66675</xdr:rowOff>
    </xdr:from>
    <xdr:to>
      <xdr:col>4</xdr:col>
      <xdr:colOff>180975</xdr:colOff>
      <xdr:row>8</xdr:row>
      <xdr:rowOff>145958</xdr:rowOff>
    </xdr:to>
    <xdr:cxnSp macro="">
      <xdr:nvCxnSpPr>
        <xdr:cNvPr id="16" name="shp_ArrowStraight">
          <a:extLst>
            <a:ext uri="{FF2B5EF4-FFF2-40B4-BE49-F238E27FC236}">
              <a16:creationId xmlns:a16="http://schemas.microsoft.com/office/drawing/2014/main" id="{35B9D297-97B1-46EE-9F29-631AD20EB2B1}"/>
            </a:ext>
          </a:extLst>
        </xdr:cNvPr>
        <xdr:cNvCxnSpPr/>
      </xdr:nvCxnSpPr>
      <xdr:spPr>
        <a:xfrm flipV="1">
          <a:off x="3067050" y="159067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581024</xdr:colOff>
      <xdr:row>5</xdr:row>
      <xdr:rowOff>142874</xdr:rowOff>
    </xdr:from>
    <xdr:to>
      <xdr:col>5</xdr:col>
      <xdr:colOff>304799</xdr:colOff>
      <xdr:row>6</xdr:row>
      <xdr:rowOff>201583</xdr:rowOff>
    </xdr:to>
    <xdr:sp macro="" textlink="">
      <xdr:nvSpPr>
        <xdr:cNvPr id="21" name="提示文本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800349" y="1190624"/>
          <a:ext cx="1057275"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...在礼品上已花费：</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95。</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8</xdr:col>
      <xdr:colOff>466725</xdr:colOff>
      <xdr:row>7</xdr:row>
      <xdr:rowOff>66675</xdr:rowOff>
    </xdr:from>
    <xdr:to>
      <xdr:col>8</xdr:col>
      <xdr:colOff>466725</xdr:colOff>
      <xdr:row>8</xdr:row>
      <xdr:rowOff>145958</xdr:rowOff>
    </xdr:to>
    <xdr:cxnSp macro="">
      <xdr:nvCxnSpPr>
        <xdr:cNvPr id="22" name="shp_ArrowStraight">
          <a:extLst>
            <a:ext uri="{FF2B5EF4-FFF2-40B4-BE49-F238E27FC236}">
              <a16:creationId xmlns:a16="http://schemas.microsoft.com/office/drawing/2014/main" id="{A2A0C856-BC73-48BE-81F8-D1A9D1C4ECD0}"/>
            </a:ext>
          </a:extLst>
        </xdr:cNvPr>
        <xdr:cNvCxnSpPr/>
      </xdr:nvCxnSpPr>
      <xdr:spPr>
        <a:xfrm flipV="1">
          <a:off x="6019800" y="159067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381000</xdr:colOff>
      <xdr:row>5</xdr:row>
      <xdr:rowOff>142874</xdr:rowOff>
    </xdr:from>
    <xdr:to>
      <xdr:col>8</xdr:col>
      <xdr:colOff>714376</xdr:colOff>
      <xdr:row>6</xdr:row>
      <xdr:rowOff>201583</xdr:rowOff>
    </xdr:to>
    <xdr:sp macro="" textlink="">
      <xdr:nvSpPr>
        <xdr:cNvPr id="23" name="提示文本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5267325" y="1190624"/>
          <a:ext cx="1000126"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...总计已花费 </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220。</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35</xdr:row>
      <xdr:rowOff>162693</xdr:rowOff>
    </xdr:to>
    <xdr:grpSp>
      <xdr:nvGrpSpPr>
        <xdr:cNvPr id="2" name="grp_WalkMe">
          <a:extLst>
            <a:ext uri="{FF2B5EF4-FFF2-40B4-BE49-F238E27FC236}">
              <a16:creationId xmlns:a16="http://schemas.microsoft.com/office/drawing/2014/main" id="{A1F3A5EC-05EB-4B6E-9133-C9FA48CEBB72}"/>
            </a:ext>
          </a:extLst>
        </xdr:cNvPr>
        <xdr:cNvGrpSpPr/>
      </xdr:nvGrpSpPr>
      <xdr:grpSpPr>
        <a:xfrm>
          <a:off x="0" y="0"/>
          <a:ext cx="7781543" cy="7554093"/>
          <a:chOff x="0" y="0"/>
          <a:chExt cx="7781543" cy="7736672"/>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如何制作列字段？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我们将</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“类型”</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字段拖到“数据透视表字段”列表中的</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“列”</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区域。</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7053026"/>
            <a:ext cx="7781543" cy="68364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F515764A-427E-4809-9930-E7EFD56E953A}"/>
              </a:ext>
            </a:extLst>
          </xdr:cNvPr>
          <xdr:cNvSpPr/>
        </xdr:nvSpPr>
        <xdr:spPr>
          <a:xfrm>
            <a:off x="6172199" y="7216548"/>
            <a:ext cx="1296000"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B3B68F37-F04E-43C9-849F-667B72C5DE81}"/>
              </a:ext>
            </a:extLst>
          </xdr:cNvPr>
          <xdr:cNvSpPr/>
        </xdr:nvSpPr>
        <xdr:spPr>
          <a:xfrm flipH="1">
            <a:off x="304800" y="7216548"/>
            <a:ext cx="1296000"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oneCell">
    <xdr:from>
      <xdr:col>3</xdr:col>
      <xdr:colOff>480821</xdr:colOff>
      <xdr:row>4</xdr:row>
      <xdr:rowOff>208268</xdr:rowOff>
    </xdr:from>
    <xdr:to>
      <xdr:col>7</xdr:col>
      <xdr:colOff>271270</xdr:colOff>
      <xdr:row>28</xdr:row>
      <xdr:rowOff>197497</xdr:rowOff>
    </xdr:to>
    <xdr:pic>
      <xdr:nvPicPr>
        <xdr:cNvPr id="8" name="图片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81071" y="1046468"/>
          <a:ext cx="2457449" cy="507557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85725</xdr:rowOff>
    </xdr:from>
    <xdr:to>
      <xdr:col>10</xdr:col>
      <xdr:colOff>294893</xdr:colOff>
      <xdr:row>22</xdr:row>
      <xdr:rowOff>124587</xdr:rowOff>
    </xdr:to>
    <xdr:sp macro="" textlink="" fLocksText="0">
      <xdr:nvSpPr>
        <xdr:cNvPr id="2" name="txt_PracticeFooter">
          <a:extLst>
            <a:ext uri="{FF2B5EF4-FFF2-40B4-BE49-F238E27FC236}">
              <a16:creationId xmlns:a16="http://schemas.microsoft.com/office/drawing/2014/main" id="{7D6AC15F-391E-46D9-9202-E268E6DB08CF}"/>
            </a:ext>
          </a:extLst>
        </xdr:cNvPr>
        <xdr:cNvSpPr txBox="1"/>
      </xdr:nvSpPr>
      <xdr:spPr>
        <a:xfrm>
          <a:off x="0" y="40290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300640</xdr:colOff>
      <xdr:row>9</xdr:row>
      <xdr:rowOff>188490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 </a:t>
          </a:r>
        </a:p>
      </xdr:txBody>
    </xdr:sp>
    <xdr:clientData/>
  </xdr:twoCellAnchor>
  <xdr:twoCellAnchor editAs="absolute">
    <xdr:from>
      <xdr:col>2</xdr:col>
      <xdr:colOff>703852</xdr:colOff>
      <xdr:row>3</xdr:row>
      <xdr:rowOff>17040</xdr:rowOff>
    </xdr:from>
    <xdr:to>
      <xdr:col>4</xdr:col>
      <xdr:colOff>456202</xdr:colOff>
      <xdr:row>9</xdr:row>
      <xdr:rowOff>188490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158726</xdr:colOff>
      <xdr:row>3</xdr:row>
      <xdr:rowOff>17040</xdr:rowOff>
    </xdr:from>
    <xdr:to>
      <xdr:col>6</xdr:col>
      <xdr:colOff>739751</xdr:colOff>
      <xdr:row>8</xdr:row>
      <xdr:rowOff>180975</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116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在“数据透视表字段”列表中，将</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“类型”</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字段拖到</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“列”</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区域下方。（如上一个工作表所示。）</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358073</xdr:colOff>
      <xdr:row>3</xdr:row>
      <xdr:rowOff>17040</xdr:rowOff>
    </xdr:from>
    <xdr:to>
      <xdr:col>2</xdr:col>
      <xdr:colOff>732977</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4</xdr:col>
      <xdr:colOff>573386</xdr:colOff>
      <xdr:row>3</xdr:row>
      <xdr:rowOff>17040</xdr:rowOff>
    </xdr:from>
    <xdr:to>
      <xdr:col>5</xdr:col>
      <xdr:colOff>167240</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294893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Uighur" panose="02000000000000000000" pitchFamily="2" charset="-78"/>
              <a:ea typeface="Microsoft YaHei UI" panose="020B0503020204020204" pitchFamily="34" charset="-122"/>
              <a:cs typeface="Microsoft Uighur" panose="02000000000000000000" pitchFamily="2" charset="-78"/>
            </a:rPr>
            <a:t>练习 </a:t>
          </a:r>
          <a:endParaRPr lang="en-US" sz="1800">
            <a:solidFill>
              <a:schemeClr val="bg1"/>
            </a:solidFill>
            <a:latin typeface="Microsoft Uighur" panose="02000000000000000000" pitchFamily="2" charset="-78"/>
            <a:ea typeface="Microsoft YaHei UI" panose="020B0503020204020204" pitchFamily="34" charset="-122"/>
            <a:cs typeface="Microsoft Uighur" panose="02000000000000000000" pitchFamily="2" charset="-78"/>
          </a:endParaRPr>
        </a:p>
      </xdr:txBody>
    </xdr:sp>
    <xdr:clientData/>
  </xdr:twoCellAnchor>
  <xdr:twoCellAnchor editAs="absolute">
    <xdr:from>
      <xdr:col>8</xdr:col>
      <xdr:colOff>19050</xdr:colOff>
      <xdr:row>20</xdr:row>
      <xdr:rowOff>31623</xdr:rowOff>
    </xdr:from>
    <xdr:to>
      <xdr:col>9</xdr:col>
      <xdr:colOff>648208</xdr:colOff>
      <xdr:row>21</xdr:row>
      <xdr:rowOff>178689</xdr:rowOff>
    </xdr:to>
    <xdr:sp macro="" textlink="" fLocksText="0">
      <xdr:nvSpPr>
        <xdr:cNvPr id="11" name="txt_Practic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AF6F87C0-5DC1-4DA5-9AF2-70081C52F9FD}"/>
            </a:ext>
          </a:extLst>
        </xdr:cNvPr>
        <xdr:cNvSpPr/>
      </xdr:nvSpPr>
      <xdr:spPr>
        <a:xfrm>
          <a:off x="6172200" y="4184523"/>
          <a:ext cx="12959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304800</xdr:colOff>
      <xdr:row>20</xdr:row>
      <xdr:rowOff>31623</xdr:rowOff>
    </xdr:from>
    <xdr:to>
      <xdr:col>2</xdr:col>
      <xdr:colOff>48225</xdr:colOff>
      <xdr:row>21</xdr:row>
      <xdr:rowOff>178689</xdr:rowOff>
    </xdr:to>
    <xdr:sp macro="" textlink="" fLocksText="0">
      <xdr:nvSpPr>
        <xdr:cNvPr id="12" name="txt_Practic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56408D35-F630-454D-B0F2-2B154F6BD165}"/>
            </a:ext>
          </a:extLst>
        </xdr:cNvPr>
        <xdr:cNvSpPr/>
      </xdr:nvSpPr>
      <xdr:spPr>
        <a:xfrm flipH="1">
          <a:off x="304800" y="4184523"/>
          <a:ext cx="1296000"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editAs="absolute">
    <xdr:from>
      <xdr:col>7</xdr:col>
      <xdr:colOff>473051</xdr:colOff>
      <xdr:row>2</xdr:row>
      <xdr:rowOff>188490</xdr:rowOff>
    </xdr:from>
    <xdr:to>
      <xdr:col>10</xdr:col>
      <xdr:colOff>238125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下方数据透视表应自动展开以包含“类型”的这六列。 </a:t>
          </a:r>
        </a:p>
      </xdr:txBody>
    </xdr:sp>
    <xdr:clientData/>
  </xdr:twoCellAnchor>
  <xdr:twoCellAnchor editAs="absolute">
    <xdr:from>
      <xdr:col>7</xdr:col>
      <xdr:colOff>106661</xdr:colOff>
      <xdr:row>2</xdr:row>
      <xdr:rowOff>188490</xdr:rowOff>
    </xdr:from>
    <xdr:to>
      <xdr:col>7</xdr:col>
      <xdr:colOff>481565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21</xdr:row>
      <xdr:rowOff>120283</xdr:rowOff>
    </xdr:to>
    <xdr:grpSp>
      <xdr:nvGrpSpPr>
        <xdr:cNvPr id="2" name="grp_WalkMe">
          <a:extLst>
            <a:ext uri="{FF2B5EF4-FFF2-40B4-BE49-F238E27FC236}">
              <a16:creationId xmlns:a16="http://schemas.microsoft.com/office/drawing/2014/main" id="{DB4820E7-B077-4DE5-978E-3D5D47B92A80}"/>
            </a:ext>
          </a:extLst>
        </xdr:cNvPr>
        <xdr:cNvGrpSpPr/>
      </xdr:nvGrpSpPr>
      <xdr:grpSpPr>
        <a:xfrm>
          <a:off x="0" y="0"/>
          <a:ext cx="7781543" cy="4520833"/>
          <a:chOff x="0" y="0"/>
          <a:chExt cx="7781543" cy="4681556"/>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让我们查看刚才所做的数据透视表，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但这次我们添加了一些特殊颜色。颜色使你轻松看到行字段、列字段和值字段的位置。</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4014045"/>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单击此处转到下一个工作表"/>
            <a:extLst>
              <a:ext uri="{FF2B5EF4-FFF2-40B4-BE49-F238E27FC236}">
                <a16:creationId xmlns:a16="http://schemas.microsoft.com/office/drawing/2014/main" id="{9153B190-CA6E-4717-977E-F4F4054D66A0}"/>
              </a:ext>
            </a:extLst>
          </xdr:cNvPr>
          <xdr:cNvSpPr/>
        </xdr:nvSpPr>
        <xdr:spPr>
          <a:xfrm>
            <a:off x="6172199" y="4169497"/>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sp macro="" textlink="">
        <xdr:nvSpPr>
          <xdr:cNvPr id="6" name="txt_WalkMePrevious" descr="Previous step button, hyperlinked to previous sheet">
            <a:hlinkClick xmlns:r="http://schemas.openxmlformats.org/officeDocument/2006/relationships" r:id="rId2" tooltip="单击此处可返回到上一个工作表"/>
            <a:extLst>
              <a:ext uri="{FF2B5EF4-FFF2-40B4-BE49-F238E27FC236}">
                <a16:creationId xmlns:a16="http://schemas.microsoft.com/office/drawing/2014/main" id="{D83F06F2-D02A-4BA4-816C-3C87302E7180}"/>
              </a:ext>
            </a:extLst>
          </xdr:cNvPr>
          <xdr:cNvSpPr/>
        </xdr:nvSpPr>
        <xdr:spPr>
          <a:xfrm flipH="1">
            <a:off x="304800" y="4169497"/>
            <a:ext cx="1296000" cy="35661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grpSp>
    <xdr:clientData/>
  </xdr:twoCellAnchor>
  <xdr:twoCellAnchor editAs="absolute">
    <xdr:from>
      <xdr:col>0</xdr:col>
      <xdr:colOff>238129</xdr:colOff>
      <xdr:row>5</xdr:row>
      <xdr:rowOff>198120</xdr:rowOff>
    </xdr:from>
    <xdr:to>
      <xdr:col>2</xdr:col>
      <xdr:colOff>13337</xdr:colOff>
      <xdr:row>7</xdr:row>
      <xdr:rowOff>91094</xdr:rowOff>
    </xdr:to>
    <xdr:sp macro="" textlink="">
      <xdr:nvSpPr>
        <xdr:cNvPr id="8" name="提示文本 23" descr="The row field...">
          <a:extLst>
            <a:ext uri="{FF2B5EF4-FFF2-40B4-BE49-F238E27FC236}">
              <a16:creationId xmlns:a16="http://schemas.microsoft.com/office/drawing/2014/main" id="{25B3E6E4-AAAA-4EC1-8C01-177160C5AE2E}"/>
            </a:ext>
          </a:extLst>
        </xdr:cNvPr>
        <xdr:cNvSpPr txBox="1"/>
      </xdr:nvSpPr>
      <xdr:spPr>
        <a:xfrm>
          <a:off x="238129" y="1245870"/>
          <a:ext cx="1108708"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307426</xdr:colOff>
      <xdr:row>14</xdr:row>
      <xdr:rowOff>171452</xdr:rowOff>
    </xdr:from>
    <xdr:to>
      <xdr:col>7</xdr:col>
      <xdr:colOff>381000</xdr:colOff>
      <xdr:row>16</xdr:row>
      <xdr:rowOff>79371</xdr:rowOff>
    </xdr:to>
    <xdr:sp macro="" textlink="">
      <xdr:nvSpPr>
        <xdr:cNvPr id="9" name="提示文本 25" descr="...along with the column field you just added...">
          <a:extLst>
            <a:ext uri="{FF2B5EF4-FFF2-40B4-BE49-F238E27FC236}">
              <a16:creationId xmlns:a16="http://schemas.microsoft.com/office/drawing/2014/main" id="{0032BC7D-BDA5-45A6-A759-FE577AEE8086}"/>
            </a:ext>
          </a:extLst>
        </xdr:cNvPr>
        <xdr:cNvSpPr txBox="1"/>
      </xdr:nvSpPr>
      <xdr:spPr>
        <a:xfrm>
          <a:off x="2307676" y="3105152"/>
          <a:ext cx="2892974" cy="32701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13794</xdr:colOff>
      <xdr:row>7</xdr:row>
      <xdr:rowOff>38104</xdr:rowOff>
    </xdr:from>
    <xdr:to>
      <xdr:col>7</xdr:col>
      <xdr:colOff>732462</xdr:colOff>
      <xdr:row>7</xdr:row>
      <xdr:rowOff>200029</xdr:rowOff>
    </xdr:to>
    <xdr:sp macro="" textlink="">
      <xdr:nvSpPr>
        <xdr:cNvPr id="10" name="shp_BraceBottom">
          <a:extLst>
            <a:ext uri="{FF2B5EF4-FFF2-40B4-BE49-F238E27FC236}">
              <a16:creationId xmlns:a16="http://schemas.microsoft.com/office/drawing/2014/main" id="{BFA5DF18-9736-4CF4-B77C-4F584C447345}"/>
            </a:ext>
          </a:extLst>
        </xdr:cNvPr>
        <xdr:cNvSpPr/>
      </xdr:nvSpPr>
      <xdr:spPr>
        <a:xfrm rot="5400000">
          <a:off x="3702115" y="-183117"/>
          <a:ext cx="161925" cy="3538068"/>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3</xdr:col>
      <xdr:colOff>295044</xdr:colOff>
      <xdr:row>5</xdr:row>
      <xdr:rowOff>167640</xdr:rowOff>
    </xdr:from>
    <xdr:to>
      <xdr:col>7</xdr:col>
      <xdr:colOff>448193</xdr:colOff>
      <xdr:row>7</xdr:row>
      <xdr:rowOff>52994</xdr:rowOff>
    </xdr:to>
    <xdr:sp macro="" textlink="">
      <xdr:nvSpPr>
        <xdr:cNvPr id="11" name="提示文本 24" descr="...divide up the value field.">
          <a:extLst>
            <a:ext uri="{FF2B5EF4-FFF2-40B4-BE49-F238E27FC236}">
              <a16:creationId xmlns:a16="http://schemas.microsoft.com/office/drawing/2014/main" id="{6227EEC0-7747-4D46-B133-C9A8FA06551B}"/>
            </a:ext>
          </a:extLst>
        </xdr:cNvPr>
        <xdr:cNvSpPr txBox="1"/>
      </xdr:nvSpPr>
      <xdr:spPr>
        <a:xfrm>
          <a:off x="2295294" y="1215390"/>
          <a:ext cx="2972549" cy="30445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 </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1</xdr:col>
      <xdr:colOff>68760</xdr:colOff>
      <xdr:row>6</xdr:row>
      <xdr:rowOff>37969</xdr:rowOff>
    </xdr:from>
    <xdr:to>
      <xdr:col>3</xdr:col>
      <xdr:colOff>37709</xdr:colOff>
      <xdr:row>9</xdr:row>
      <xdr:rowOff>162519</xdr:rowOff>
    </xdr:to>
    <xdr:sp macro="" textlink="">
      <xdr:nvSpPr>
        <xdr:cNvPr id="12" name="shp_ArrowCurved">
          <a:extLst>
            <a:ext uri="{FF2B5EF4-FFF2-40B4-BE49-F238E27FC236}">
              <a16:creationId xmlns:a16="http://schemas.microsoft.com/office/drawing/2014/main" id="{8B3C6B4E-C336-44F0-9190-D37C2E550C44}"/>
            </a:ext>
          </a:extLst>
        </xdr:cNvPr>
        <xdr:cNvSpPr/>
      </xdr:nvSpPr>
      <xdr:spPr>
        <a:xfrm rot="12380056">
          <a:off x="735510" y="12952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3</xdr:col>
      <xdr:colOff>13803</xdr:colOff>
      <xdr:row>13</xdr:row>
      <xdr:rowOff>180979</xdr:rowOff>
    </xdr:from>
    <xdr:to>
      <xdr:col>7</xdr:col>
      <xdr:colOff>732470</xdr:colOff>
      <xdr:row>14</xdr:row>
      <xdr:rowOff>142879</xdr:rowOff>
    </xdr:to>
    <xdr:sp macro="" textlink="">
      <xdr:nvSpPr>
        <xdr:cNvPr id="13" name="shp_BraceBottom">
          <a:extLst>
            <a:ext uri="{FF2B5EF4-FFF2-40B4-BE49-F238E27FC236}">
              <a16:creationId xmlns:a16="http://schemas.microsoft.com/office/drawing/2014/main" id="{63EA3E57-9ED8-4BBD-915B-6665DAC7E655}"/>
            </a:ext>
          </a:extLst>
        </xdr:cNvPr>
        <xdr:cNvSpPr/>
      </xdr:nvSpPr>
      <xdr:spPr>
        <a:xfrm rot="16200000">
          <a:off x="3697362" y="1221820"/>
          <a:ext cx="171450" cy="3538067"/>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7175928" createdVersion="6" refreshedVersion="6" minRefreshableVersion="3" recordCount="48" xr:uid="{00000000-000A-0000-FFFF-FFFF00000000}">
  <cacheSource type="worksheet">
    <worksheetSource name="tbl_18.1"/>
  </cacheSource>
  <cacheFields count="4">
    <cacheField name="季度" numFmtId="0">
      <sharedItems count="4">
        <s v="冬季"/>
        <s v="春季"/>
        <s v="夏季"/>
        <s v="秋季"/>
      </sharedItems>
    </cacheField>
    <cacheField name="销售代表" numFmtId="0">
      <sharedItems count="3">
        <s v="陶湘"/>
        <s v="贾文"/>
        <s v="康迈克"/>
      </sharedItems>
    </cacheField>
    <cacheField name="产品" numFmtId="0">
      <sharedItems/>
    </cacheField>
    <cacheField name="销量"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879631" createdVersion="6" refreshedVersion="6" minRefreshableVersion="3" recordCount="21" xr:uid="{00000000-000A-0000-FFFF-FFFF09000000}">
  <cacheSource type="worksheet">
    <worksheetSource name="Expenses1281710"/>
  </cacheSource>
  <cacheFields count="4">
    <cacheField name="日期" numFmtId="182">
      <sharedItems containsSemiMixedTypes="0" containsNonDate="0" containsDate="1" containsString="0" minDate="2017-01-01T00:00:00" maxDate="2017-02-26T00:00:00"/>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111108" createdVersion="6" refreshedVersion="6" minRefreshableVersion="3" recordCount="12" xr:uid="{00000000-000A-0000-FFFF-FFFF0A000000}">
  <cacheSource type="worksheet">
    <worksheetSource name="tbl_16.1"/>
  </cacheSource>
  <cacheFields count="4">
    <cacheField name="月份" numFmtId="0">
      <sharedItems count="4">
        <s v="1 月"/>
        <s v="2 月"/>
        <s v="3 月"/>
        <s v="4 月"/>
      </sharedItems>
    </cacheField>
    <cacheField name="购买者" numFmtId="0">
      <sharedItems count="3">
        <s v="康霓"/>
        <s v="爸爸"/>
        <s v="妈妈"/>
      </sharedItems>
    </cacheField>
    <cacheField name="类型" numFmtId="0">
      <sharedItems count="2">
        <s v="食物"/>
        <s v="水电费"/>
      </sharedItems>
    </cacheField>
    <cacheField name="金额" numFmtId="183">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458331" createdVersion="6" refreshedVersion="6" minRefreshableVersion="3" recordCount="8" xr:uid="{00000000-000A-0000-FFFF-FFFF0B000000}">
  <cacheSource type="worksheet">
    <worksheetSource name="tbl_1.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689816" createdVersion="6" refreshedVersion="6" minRefreshableVersion="3" recordCount="8" xr:uid="{00000000-000A-0000-FFFF-FFFF0C000000}">
  <cacheSource type="worksheet">
    <worksheetSource name="tbl_2.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2847224" createdVersion="6" refreshedVersion="6" minRefreshableVersion="3" recordCount="8" xr:uid="{00000000-000A-0000-FFFF-FFFF0D000000}">
  <cacheSource type="worksheet">
    <worksheetSource name="tbl_3.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3310186" createdVersion="6" refreshedVersion="6" minRefreshableVersion="3" recordCount="8" xr:uid="{00000000-000A-0000-FFFF-FFFF0E000000}">
  <cacheSource type="worksheet">
    <worksheetSource name="tbl_4.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8217591" createdVersion="6" refreshedVersion="6" minRefreshableVersion="3" recordCount="48" xr:uid="{00000000-000A-0000-FFFF-FFFF01000000}">
  <cacheSource type="worksheet">
    <worksheetSource name="tbl_17.1"/>
  </cacheSource>
  <cacheFields count="4">
    <cacheField name="购买者" numFmtId="0">
      <sharedItems count="2">
        <s v="爸爸"/>
        <s v="妈妈"/>
      </sharedItems>
    </cacheField>
    <cacheField name="季度" numFmtId="0">
      <sharedItems count="4">
        <s v="冬季"/>
        <s v="春季"/>
        <s v="夏季"/>
        <s v="秋季"/>
      </sharedItems>
    </cacheField>
    <cacheField name="类型" numFmtId="0">
      <sharedItems count="3">
        <s v="保险"/>
        <s v="租金"/>
        <s v="水电费"/>
      </sharedItems>
    </cacheField>
    <cacheField name="金额"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8912037" createdVersion="6" refreshedVersion="6" minRefreshableVersion="3" recordCount="21" xr:uid="{00000000-000A-0000-FFFF-FFFF02000000}">
  <cacheSource type="worksheet">
    <worksheetSource name="tbl_15.1"/>
  </cacheSource>
  <cacheFields count="4">
    <cacheField name="日期" numFmtId="182">
      <sharedItems containsSemiMixedTypes="0" containsNonDate="0" containsDate="1" containsString="0" minDate="2017-01-01T00:00:00" maxDate="2017-02-26T00:00:00"/>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143522" createdVersion="6" refreshedVersion="6" minRefreshableVersion="3" recordCount="8" xr:uid="{00000000-000A-0000-FFFF-FFFF03000000}">
  <cacheSource type="worksheet">
    <worksheetSource name="tbl_6.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490738" createdVersion="6" refreshedVersion="6" minRefreshableVersion="3" recordCount="8" xr:uid="{00000000-000A-0000-FFFF-FFFF04000000}">
  <cacheSource type="worksheet">
    <worksheetSource name="tbl_4.116"/>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606484" createdVersion="6" refreshedVersion="6" minRefreshableVersion="3" recordCount="8" xr:uid="{00000000-000A-0000-FFFF-FFFF05000000}">
  <cacheSource type="worksheet">
    <worksheetSource name="tbl_7.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837961" createdVersion="6" refreshedVersion="6" minRefreshableVersion="3" recordCount="21" xr:uid="{00000000-000A-0000-FFFF-FFFF06000000}">
  <cacheSource type="worksheet">
    <worksheetSource name="tbl_10.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185184" createdVersion="6" refreshedVersion="6" minRefreshableVersion="3" recordCount="21" xr:uid="{00000000-000A-0000-FFFF-FFFF07000000}">
  <cacheSource type="worksheet">
    <worksheetSource name="tbl_11.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532408" createdVersion="6" refreshedVersion="6" minRefreshableVersion="3" recordCount="21" xr:uid="{00000000-000A-0000-FFFF-FFFF08000000}">
  <cacheSource type="worksheet">
    <worksheetSource name="tbl_13.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橙子"/>
    <n v="300"/>
  </r>
  <r>
    <x v="0"/>
    <x v="1"/>
    <s v="西柚"/>
    <n v="200"/>
  </r>
  <r>
    <x v="0"/>
    <x v="2"/>
    <s v="苹果"/>
    <n v="400"/>
  </r>
  <r>
    <x v="0"/>
    <x v="0"/>
    <s v="香蕉"/>
    <n v="300"/>
  </r>
  <r>
    <x v="0"/>
    <x v="1"/>
    <s v="橙子"/>
    <n v="800"/>
  </r>
  <r>
    <x v="0"/>
    <x v="2"/>
    <s v="西柚"/>
    <n v="400"/>
  </r>
  <r>
    <x v="0"/>
    <x v="0"/>
    <s v="苹果"/>
    <n v="200"/>
  </r>
  <r>
    <x v="0"/>
    <x v="1"/>
    <s v="香蕉"/>
    <n v="300"/>
  </r>
  <r>
    <x v="0"/>
    <x v="2"/>
    <s v="橙子"/>
    <n v="450"/>
  </r>
  <r>
    <x v="0"/>
    <x v="0"/>
    <s v="西柚"/>
    <n v="230"/>
  </r>
  <r>
    <x v="0"/>
    <x v="1"/>
    <s v="苹果"/>
    <n v="120"/>
  </r>
  <r>
    <x v="0"/>
    <x v="2"/>
    <s v="香蕉"/>
    <n v="400"/>
  </r>
  <r>
    <x v="1"/>
    <x v="0"/>
    <s v="甜菜"/>
    <n v="210"/>
  </r>
  <r>
    <x v="1"/>
    <x v="1"/>
    <s v="土豆"/>
    <n v="300"/>
  </r>
  <r>
    <x v="1"/>
    <x v="2"/>
    <s v="莴苣"/>
    <n v="400"/>
  </r>
  <r>
    <x v="1"/>
    <x v="0"/>
    <s v="萝卜"/>
    <n v="230"/>
  </r>
  <r>
    <x v="1"/>
    <x v="1"/>
    <s v="甜菜"/>
    <n v="900"/>
  </r>
  <r>
    <x v="1"/>
    <x v="2"/>
    <s v="土豆"/>
    <n v="300"/>
  </r>
  <r>
    <x v="1"/>
    <x v="0"/>
    <s v="莴苣"/>
    <n v="200"/>
  </r>
  <r>
    <x v="1"/>
    <x v="1"/>
    <s v="萝卜"/>
    <n v="1000"/>
  </r>
  <r>
    <x v="1"/>
    <x v="2"/>
    <s v="甜菜"/>
    <n v="220"/>
  </r>
  <r>
    <x v="1"/>
    <x v="0"/>
    <s v="土豆"/>
    <n v="400"/>
  </r>
  <r>
    <x v="1"/>
    <x v="1"/>
    <s v="莴苣"/>
    <n v="200"/>
  </r>
  <r>
    <x v="1"/>
    <x v="2"/>
    <s v="萝卜"/>
    <n v="400"/>
  </r>
  <r>
    <x v="2"/>
    <x v="0"/>
    <s v="蓝莓"/>
    <n v="100"/>
  </r>
  <r>
    <x v="2"/>
    <x v="1"/>
    <s v="草莓"/>
    <n v="30"/>
  </r>
  <r>
    <x v="2"/>
    <x v="2"/>
    <s v="葡萄"/>
    <n v="123"/>
  </r>
  <r>
    <x v="2"/>
    <x v="0"/>
    <s v="南瓜"/>
    <n v="300"/>
  </r>
  <r>
    <x v="2"/>
    <x v="1"/>
    <s v="蓝莓"/>
    <n v="350"/>
  </r>
  <r>
    <x v="2"/>
    <x v="2"/>
    <s v="草莓"/>
    <n v="230"/>
  </r>
  <r>
    <x v="2"/>
    <x v="0"/>
    <s v="葡萄"/>
    <n v="120"/>
  </r>
  <r>
    <x v="2"/>
    <x v="1"/>
    <s v="南瓜"/>
    <n v="640"/>
  </r>
  <r>
    <x v="2"/>
    <x v="2"/>
    <s v="蓝莓"/>
    <n v="530"/>
  </r>
  <r>
    <x v="2"/>
    <x v="0"/>
    <s v="草莓"/>
    <n v="560"/>
  </r>
  <r>
    <x v="2"/>
    <x v="1"/>
    <s v="葡萄"/>
    <n v="240"/>
  </r>
  <r>
    <x v="2"/>
    <x v="2"/>
    <s v="南瓜"/>
    <n v="250"/>
  </r>
  <r>
    <x v="3"/>
    <x v="0"/>
    <s v="西葫芦"/>
    <n v="62"/>
  </r>
  <r>
    <x v="3"/>
    <x v="1"/>
    <s v="胡瓜"/>
    <n v="600"/>
  </r>
  <r>
    <x v="3"/>
    <x v="2"/>
    <s v="苹果"/>
    <n v="340"/>
  </r>
  <r>
    <x v="3"/>
    <x v="0"/>
    <s v="橙子"/>
    <n v="205"/>
  </r>
  <r>
    <x v="3"/>
    <x v="1"/>
    <s v="西葫芦"/>
    <n v="500"/>
  </r>
  <r>
    <x v="3"/>
    <x v="2"/>
    <s v="胡瓜"/>
    <n v="403"/>
  </r>
  <r>
    <x v="3"/>
    <x v="0"/>
    <s v="苹果"/>
    <n v="503"/>
  </r>
  <r>
    <x v="3"/>
    <x v="1"/>
    <s v="橙子"/>
    <n v="2000"/>
  </r>
  <r>
    <x v="3"/>
    <x v="2"/>
    <s v="西葫芦"/>
    <n v="140"/>
  </r>
  <r>
    <x v="3"/>
    <x v="0"/>
    <s v="胡瓜"/>
    <n v="502"/>
  </r>
  <r>
    <x v="3"/>
    <x v="1"/>
    <s v="苹果"/>
    <n v="120"/>
  </r>
  <r>
    <x v="3"/>
    <x v="2"/>
    <s v="橙子"/>
    <n v="5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运动"/>
    <n v="1000"/>
  </r>
  <r>
    <x v="0"/>
    <x v="0"/>
    <s v="机票"/>
    <n v="500"/>
  </r>
  <r>
    <x v="0"/>
    <x v="0"/>
    <s v="税款"/>
    <n v="500"/>
  </r>
  <r>
    <x v="1"/>
    <x v="1"/>
    <s v="音乐"/>
    <n v="20"/>
  </r>
  <r>
    <x v="2"/>
    <x v="1"/>
    <s v="门票"/>
    <n v="125"/>
  </r>
  <r>
    <x v="3"/>
    <x v="1"/>
    <s v="书籍"/>
    <n v="250"/>
  </r>
  <r>
    <x v="1"/>
    <x v="1"/>
    <s v="就餐"/>
    <n v="20"/>
  </r>
  <r>
    <x v="2"/>
    <x v="1"/>
    <s v="衣物"/>
    <n v="125"/>
  </r>
  <r>
    <x v="3"/>
    <x v="1"/>
    <s v="音乐课"/>
    <n v="250"/>
  </r>
  <r>
    <x v="1"/>
    <x v="1"/>
    <s v="停车费"/>
    <n v="20"/>
  </r>
  <r>
    <x v="2"/>
    <x v="1"/>
    <s v="电子产品"/>
    <n v="125"/>
  </r>
  <r>
    <x v="4"/>
    <x v="2"/>
    <s v="油费"/>
    <n v="74"/>
  </r>
  <r>
    <x v="5"/>
    <x v="2"/>
    <s v="食物"/>
    <n v="235"/>
  </r>
  <r>
    <x v="3"/>
    <x v="2"/>
    <s v="俱乐部会费"/>
    <n v="125"/>
  </r>
  <r>
    <x v="6"/>
    <x v="2"/>
    <s v="食物"/>
    <n v="235"/>
  </r>
  <r>
    <x v="4"/>
    <x v="2"/>
    <s v="医疗"/>
    <n v="74"/>
  </r>
  <r>
    <x v="5"/>
    <x v="2"/>
    <s v="电费"/>
    <n v="70"/>
  </r>
  <r>
    <x v="6"/>
    <x v="2"/>
    <s v="牙科"/>
    <n v="235"/>
  </r>
  <r>
    <x v="4"/>
    <x v="2"/>
    <s v="车险"/>
    <n v="74"/>
  </r>
  <r>
    <x v="5"/>
    <x v="2"/>
    <s v="健康保险"/>
    <n v="70"/>
  </r>
  <r>
    <x v="6"/>
    <x v="2"/>
    <s v="家庭保险"/>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值" updatedVersion="6" minRefreshableVersion="3" itemPrintTitles="1" createdVersion="6" indent="0" compact="0" compactData="0" multipleFieldFilters="0">
  <location ref="H10:I14"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求和项:金额" fld="3" baseField="1" baseItem="2" numFmtId="181"/>
  </dataFields>
  <formats count="6">
    <format dxfId="326">
      <pivotArea type="all" dataOnly="0" outline="0" fieldPosition="0"/>
    </format>
    <format dxfId="325">
      <pivotArea outline="0" collapsedLevelsAreSubtotals="1" fieldPosition="0"/>
    </format>
    <format dxfId="324">
      <pivotArea field="1" type="button" dataOnly="0" labelOnly="1" outline="0" axis="axisRow" fieldPosition="0"/>
    </format>
    <format dxfId="323">
      <pivotArea dataOnly="0" labelOnly="1" outline="0" fieldPosition="0">
        <references count="1">
          <reference field="1" count="0"/>
        </references>
      </pivotArea>
    </format>
    <format dxfId="322">
      <pivotArea dataOnly="0" labelOnly="1" grandRow="1" outline="0" fieldPosition="0"/>
    </format>
    <format dxfId="3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2" cacheId="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178" showAll="0"/>
    <pivotField name="月份"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求和项:金额" fld="3" baseField="1" baseItem="3" numFmtId="181"/>
  </dataFields>
  <formats count="16">
    <format dxfId="138">
      <pivotArea outline="0" collapsedLevelsAreSubtotals="1"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0"/>
        </references>
      </pivotArea>
    </format>
    <format dxfId="132">
      <pivotArea dataOnly="0" labelOnly="1" grandRow="1" outline="0" fieldPosition="0"/>
    </format>
    <format dxfId="131">
      <pivotArea dataOnly="0" labelOnly="1" outline="0" axis="axisValues" fieldPosition="0"/>
    </format>
    <format dxfId="130">
      <pivotArea grandRow="1" outline="0" collapsedLevelsAreSubtotals="1" fieldPosition="0"/>
    </format>
    <format dxfId="129">
      <pivotArea outline="0" fieldPosition="0">
        <references count="1">
          <reference field="4294967294" count="1">
            <x v="0"/>
          </reference>
        </references>
      </pivotArea>
    </format>
    <format dxfId="128">
      <pivotArea type="all" dataOnly="0" outline="0" fieldPosition="0"/>
    </format>
    <format dxfId="127">
      <pivotArea outline="0" collapsedLevelsAreSubtotals="1" fieldPosition="0"/>
    </format>
    <format dxfId="126">
      <pivotArea field="1" type="button" dataOnly="0" labelOnly="1" outline="0" axis="axisRow"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16"/>
        <item x="15"/>
        <item x="12"/>
        <item x="11"/>
        <item x="14"/>
        <item x="13"/>
        <item x="5"/>
        <item x="6"/>
        <item x="10"/>
        <item x="3"/>
        <item x="9"/>
        <item x="4"/>
        <item x="7"/>
        <item x="8"/>
        <item x="0"/>
        <item x="2"/>
        <item x="1"/>
        <item x="18"/>
        <item x="19"/>
        <item t="default"/>
      </items>
    </pivotField>
    <pivotField dataField="1" numFmtId="176" showAll="0"/>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3"/>
  </dataFields>
  <formats count="11">
    <format dxfId="115">
      <pivotArea grandRow="1" outline="0" collapsedLevelsAreSubtotals="1" fieldPosition="0"/>
    </format>
    <format dxfId="114">
      <pivotArea outline="0" fieldPosition="0">
        <references count="1">
          <reference field="4294967294" count="1">
            <x v="0"/>
          </reference>
        </references>
      </pivotArea>
    </format>
    <format dxfId="113">
      <pivotArea type="all" dataOnly="0" outline="0" fieldPosition="0"/>
    </format>
    <format dxfId="112">
      <pivotArea outline="0" collapsedLevelsAreSubtotals="1" fieldPosition="0"/>
    </format>
    <format dxfId="111">
      <pivotArea field="1" type="button" dataOnly="0" labelOnly="1" outline="0" axis="axisRow" fieldPosition="0"/>
    </format>
    <format dxfId="110">
      <pivotArea dataOnly="0" labelOnly="1" fieldPosition="0">
        <references count="1">
          <reference field="1" count="0"/>
        </references>
      </pivotArea>
    </format>
    <format dxfId="109">
      <pivotArea dataOnly="0" labelOnly="1" grandRow="1" outline="0" fieldPosition="0"/>
    </format>
    <format dxfId="108">
      <pivotArea dataOnly="0" labelOnly="1" fieldPosition="0">
        <references count="2">
          <reference field="1" count="1" selected="0">
            <x v="0"/>
          </reference>
          <reference field="2" count="3">
            <x v="15"/>
            <x v="16"/>
            <x v="17"/>
          </reference>
        </references>
      </pivotArea>
    </format>
    <format dxfId="107">
      <pivotArea dataOnly="0" labelOnly="1" fieldPosition="0">
        <references count="2">
          <reference field="1" count="1" selected="0">
            <x v="1"/>
          </reference>
          <reference field="2" count="8">
            <x v="7"/>
            <x v="8"/>
            <x v="9"/>
            <x v="10"/>
            <x v="11"/>
            <x v="12"/>
            <x v="13"/>
            <x v="14"/>
          </reference>
        </references>
      </pivotArea>
    </format>
    <format dxfId="106">
      <pivotArea dataOnly="0" labelOnly="1" fieldPosition="0">
        <references count="2">
          <reference field="1" count="1" selected="0">
            <x v="2"/>
          </reference>
          <reference field="2" count="9">
            <x v="0"/>
            <x v="1"/>
            <x v="2"/>
            <x v="3"/>
            <x v="4"/>
            <x v="5"/>
            <x v="6"/>
            <x v="18"/>
            <x v="19"/>
          </reference>
        </references>
      </pivotArea>
    </format>
    <format dxfId="1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 cacheId="2"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16"/>
        <item x="15"/>
        <item x="12"/>
        <item x="11"/>
        <item x="14"/>
        <item x="13"/>
        <item x="5"/>
        <item x="6"/>
        <item x="10"/>
        <item x="3"/>
        <item x="9"/>
        <item x="4"/>
        <item x="7"/>
        <item x="8"/>
        <item x="0"/>
        <item x="2"/>
        <item x="1"/>
        <item x="18"/>
        <item x="19"/>
        <item t="default"/>
      </items>
    </pivotField>
    <pivotField dataField="1" numFmtId="176" showAll="0"/>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3"/>
  </dataFields>
  <formats count="11">
    <format dxfId="97">
      <pivotArea grandRow="1" outline="0" collapsedLevelsAreSubtotals="1" fieldPosition="0"/>
    </format>
    <format dxfId="96">
      <pivotArea outline="0" fieldPosition="0">
        <references count="1">
          <reference field="4294967294" count="1">
            <x v="0"/>
          </reference>
        </references>
      </pivotArea>
    </format>
    <format dxfId="95">
      <pivotArea type="all" dataOnly="0" outline="0" fieldPosition="0"/>
    </format>
    <format dxfId="94">
      <pivotArea outline="0" collapsedLevelsAreSubtotals="1" fieldPosition="0"/>
    </format>
    <format dxfId="93">
      <pivotArea field="1" type="button" dataOnly="0" labelOnly="1" outline="0" axis="axisRow" fieldPosition="0"/>
    </format>
    <format dxfId="92">
      <pivotArea dataOnly="0" labelOnly="1" fieldPosition="0">
        <references count="1">
          <reference field="1" count="0"/>
        </references>
      </pivotArea>
    </format>
    <format dxfId="91">
      <pivotArea dataOnly="0" labelOnly="1" grandRow="1" outline="0" fieldPosition="0"/>
    </format>
    <format dxfId="90">
      <pivotArea dataOnly="0" labelOnly="1" fieldPosition="0">
        <references count="2">
          <reference field="1" count="1" selected="0">
            <x v="0"/>
          </reference>
          <reference field="2" count="3">
            <x v="15"/>
            <x v="16"/>
            <x v="17"/>
          </reference>
        </references>
      </pivotArea>
    </format>
    <format dxfId="89">
      <pivotArea dataOnly="0" labelOnly="1" fieldPosition="0">
        <references count="2">
          <reference field="1" count="1" selected="0">
            <x v="1"/>
          </reference>
          <reference field="2" count="8">
            <x v="7"/>
            <x v="8"/>
            <x v="9"/>
            <x v="10"/>
            <x v="11"/>
            <x v="12"/>
            <x v="13"/>
            <x v="14"/>
          </reference>
        </references>
      </pivotArea>
    </format>
    <format dxfId="88">
      <pivotArea dataOnly="0" labelOnly="1" fieldPosition="0">
        <references count="2">
          <reference field="1" count="1" selected="0">
            <x v="2"/>
          </reference>
          <reference field="2" count="9">
            <x v="0"/>
            <x v="1"/>
            <x v="2"/>
            <x v="3"/>
            <x v="4"/>
            <x v="5"/>
            <x v="6"/>
            <x v="18"/>
            <x v="19"/>
          </reference>
        </references>
      </pivotArea>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176"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求和项:金额" fld="3" baseField="1" baseItem="3" numFmtId="183"/>
  </dataFields>
  <formats count="16">
    <format dxfId="79">
      <pivotArea grandRow="1" grandCol="1" outline="0" collapsedLevelsAreSubtotals="1" fieldPosition="0"/>
    </format>
    <format dxfId="78">
      <pivotArea outline="0" fieldPosition="0">
        <references count="1">
          <reference field="4294967294" count="1">
            <x v="0"/>
          </reference>
        </references>
      </pivotArea>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field="2" type="button" dataOnly="0" labelOnly="1" outline="0" axis="axisCol" fieldPosition="0"/>
    </format>
    <format dxfId="73">
      <pivotArea field="0" type="button" dataOnly="0" labelOnly="1" outline="0" axis="axisCol" fieldPosition="1"/>
    </format>
    <format dxfId="72">
      <pivotArea type="topRight" dataOnly="0" labelOnly="1" outline="0" fieldPosition="0"/>
    </format>
    <format dxfId="71">
      <pivotArea field="1" type="button" dataOnly="0" labelOnly="1" outline="0" axis="axisRow" fieldPosition="0"/>
    </format>
    <format dxfId="70">
      <pivotArea dataOnly="0" labelOnly="1" fieldPosition="0">
        <references count="1">
          <reference field="1" count="0"/>
        </references>
      </pivotArea>
    </format>
    <format dxfId="69">
      <pivotArea dataOnly="0" labelOnly="1" grandRow="1" outline="0" fieldPosition="0"/>
    </format>
    <format dxfId="68">
      <pivotArea dataOnly="0" labelOnly="1" fieldPosition="0">
        <references count="1">
          <reference field="2" count="0"/>
        </references>
      </pivotArea>
    </format>
    <format dxfId="67">
      <pivotArea dataOnly="0" labelOnly="1" fieldPosition="0">
        <references count="1">
          <reference field="2" count="0" defaultSubtotal="1"/>
        </references>
      </pivotArea>
    </format>
    <format dxfId="66">
      <pivotArea dataOnly="0" labelOnly="1" grandCol="1" outline="0" fieldPosition="0"/>
    </format>
    <format dxfId="65">
      <pivotArea dataOnly="0" labelOnly="1" fieldPosition="0">
        <references count="2">
          <reference field="0" count="0"/>
          <reference field="2" count="1" selected="0">
            <x v="0"/>
          </reference>
        </references>
      </pivotArea>
    </format>
    <format dxfId="64">
      <pivotArea dataOnly="0" labelOnly="1" fieldPosition="0">
        <references count="2">
          <reference field="0" count="0"/>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1"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求和项:金额" fld="3" baseField="1" baseItem="4" numFmtId="181"/>
  </dataFields>
  <formats count="18">
    <format dxfId="57">
      <pivotArea outline="0" collapsedLevelsAreSubtotals="1" fieldPosition="0"/>
    </format>
    <format dxfId="56">
      <pivotArea outline="0" collapsedLevelsAreSubtotals="1" fieldPosition="0"/>
    </format>
    <format dxfId="55">
      <pivotArea grandRow="1" outline="0" collapsedLevelsAreSubtotals="1" fieldPosition="0"/>
    </format>
    <format dxfId="54">
      <pivotArea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fieldPosition="0">
        <references count="2">
          <reference field="0" count="1">
            <x v="1"/>
          </reference>
          <reference field="1" count="1" selected="0">
            <x v="0"/>
          </reference>
        </references>
      </pivotArea>
    </format>
    <format dxfId="47">
      <pivotArea dataOnly="0" labelOnly="1" fieldPosition="0">
        <references count="2">
          <reference field="0" count="1">
            <x v="0"/>
          </reference>
          <reference field="1" count="1" selected="0">
            <x v="1"/>
          </reference>
        </references>
      </pivotArea>
    </format>
    <format dxfId="46">
      <pivotArea dataOnly="0" labelOnly="1" fieldPosition="0">
        <references count="2">
          <reference field="0" count="1">
            <x v="1"/>
          </reference>
          <reference field="1" count="1" selected="0">
            <x v="2"/>
          </reference>
        </references>
      </pivotArea>
    </format>
    <format dxfId="45">
      <pivotArea dataOnly="0" labelOnly="1" fieldPosition="0">
        <references count="2">
          <reference field="0" count="1">
            <x v="0"/>
          </reference>
          <reference field="1" count="1" selected="0">
            <x v="3"/>
          </reference>
        </references>
      </pivotArea>
    </format>
    <format dxfId="44">
      <pivotArea dataOnly="0" labelOnly="1" fieldPosition="0">
        <references count="3">
          <reference field="0" count="1" selected="0">
            <x v="1"/>
          </reference>
          <reference field="1" count="1" selected="0">
            <x v="0"/>
          </reference>
          <reference field="2" count="0"/>
        </references>
      </pivotArea>
    </format>
    <format dxfId="43">
      <pivotArea dataOnly="0" labelOnly="1" fieldPosition="0">
        <references count="3">
          <reference field="0" count="1" selected="0">
            <x v="0"/>
          </reference>
          <reference field="1" count="1" selected="0">
            <x v="1"/>
          </reference>
          <reference field="2" count="0"/>
        </references>
      </pivotArea>
    </format>
    <format dxfId="42">
      <pivotArea dataOnly="0" labelOnly="1" fieldPosition="0">
        <references count="3">
          <reference field="0" count="1" selected="0">
            <x v="1"/>
          </reference>
          <reference field="1" count="1" selected="0">
            <x v="2"/>
          </reference>
          <reference field="2" count="0"/>
        </references>
      </pivotArea>
    </format>
    <format dxfId="41">
      <pivotArea dataOnly="0" labelOnly="1" fieldPosition="0">
        <references count="3">
          <reference field="0" count="1" selected="0">
            <x v="0"/>
          </reference>
          <reference field="1" count="1" selected="0">
            <x v="3"/>
          </reference>
          <reference field="2" count="0"/>
        </references>
      </pivotArea>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求和项:销量" fld="3" baseField="0" baseItem="0" numFmtId="185"/>
  </dataFields>
  <formats count="7">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184"/>
  </dataFields>
  <formats count="5">
    <format dxfId="16">
      <pivotArea outline="0" collapsedLevelsAreSubtotals="1" fieldPosition="0"/>
    </format>
    <format dxfId="15">
      <pivotArea outline="0" fieldPosition="0">
        <references count="1">
          <reference field="4294967294" count="1">
            <x v="0"/>
          </reference>
        </references>
      </pivotArea>
    </format>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6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184"/>
  </dataFields>
  <formats count="5">
    <format dxfId="11">
      <pivotArea outline="0" collapsedLevelsAreSubtotals="1" fieldPosition="0"/>
    </format>
    <format dxfId="10">
      <pivotArea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R16" firstHeaderRow="1" firstDataRow="3" firstDataCol="1"/>
  <pivotFields count="4">
    <pivotField axis="axisCol" showAll="0">
      <items count="5">
        <item x="1"/>
        <item x="0"/>
        <item x="3"/>
        <item x="2"/>
        <item t="default"/>
      </items>
    </pivotField>
    <pivotField axis="axisCol" showAll="0">
      <items count="4">
        <item x="1"/>
        <item x="2"/>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求和项:销量" fld="3" baseField="0" baseItem="1" numFmtId="38"/>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38"/>
  </dataFields>
  <formats count="3">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bl_2.1" cacheId="1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3" numFmtId="181"/>
  </dataFields>
  <formats count="10">
    <format dxfId="309">
      <pivotArea outline="0" collapsedLevelsAreSubtotals="1" fieldPosition="0"/>
    </format>
    <format dxfId="308">
      <pivotArea outline="0" collapsedLevelsAreSubtotals="1" fieldPosition="0"/>
    </format>
    <format dxfId="307">
      <pivotArea grandRow="1" outline="0" collapsedLevelsAreSubtotals="1" fieldPosition="0"/>
    </format>
    <format dxfId="306">
      <pivotArea outline="0" fieldPosition="0">
        <references count="1">
          <reference field="4294967294" count="1">
            <x v="0"/>
          </reference>
        </references>
      </pivotArea>
    </format>
    <format dxfId="305">
      <pivotArea type="all" dataOnly="0" outline="0" fieldPosition="0"/>
    </format>
    <format dxfId="304">
      <pivotArea outline="0" collapsedLevelsAreSubtotals="1" fieldPosition="0"/>
    </format>
    <format dxfId="303">
      <pivotArea field="1" type="button" dataOnly="0" labelOnly="1" outline="0" axis="axisRow" fieldPosition="0"/>
    </format>
    <format dxfId="302">
      <pivotArea dataOnly="0" labelOnly="1" outline="0" fieldPosition="0">
        <references count="1">
          <reference field="1" count="0"/>
        </references>
      </pivotArea>
    </format>
    <format dxfId="301">
      <pivotArea dataOnly="0" labelOnly="1" grandRow="1" outline="0" fieldPosition="0"/>
    </format>
    <format dxfId="3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3" numFmtId="181"/>
  </dataFields>
  <formats count="10">
    <format dxfId="292">
      <pivotArea outline="0" collapsedLevelsAreSubtotals="1" fieldPosition="0"/>
    </format>
    <format dxfId="291">
      <pivotArea outline="0" collapsedLevelsAreSubtotals="1" fieldPosition="0"/>
    </format>
    <format dxfId="290">
      <pivotArea grandRow="1" outline="0" collapsedLevelsAreSubtotals="1" fieldPosition="0"/>
    </format>
    <format dxfId="289">
      <pivotArea outline="0" fieldPosition="0">
        <references count="1">
          <reference field="4294967294" count="1">
            <x v="0"/>
          </reference>
        </references>
      </pivotArea>
    </format>
    <format dxfId="288">
      <pivotArea type="all" dataOnly="0" outline="0" fieldPosition="0"/>
    </format>
    <format dxfId="287">
      <pivotArea outline="0" collapsedLevelsAreSubtotals="1" fieldPosition="0"/>
    </format>
    <format dxfId="286">
      <pivotArea field="1" type="button" dataOnly="0" labelOnly="1" outline="0" axis="axisRow" fieldPosition="0"/>
    </format>
    <format dxfId="285">
      <pivotArea dataOnly="0" labelOnly="1" outline="0" fieldPosition="0">
        <references count="1">
          <reference field="1" count="0"/>
        </references>
      </pivotArea>
    </format>
    <format dxfId="284">
      <pivotArea dataOnly="0" labelOnly="1" grandRow="1" outline="0" fieldPosition="0"/>
    </format>
    <format dxfId="2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6">
        <item x="1"/>
        <item x="3"/>
        <item x="4"/>
        <item x="2"/>
        <item x="0"/>
        <item t="default"/>
      </items>
    </pivotField>
    <pivotField dataField="1" compact="0" numFmtId="178" outline="0" subtotalTop="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3" numFmtId="181"/>
  </dataFields>
  <formats count="14">
    <format dxfId="275">
      <pivotArea outline="0" collapsedLevelsAreSubtotals="1" fieldPosition="0"/>
    </format>
    <format dxfId="274">
      <pivotArea outline="0" collapsedLevelsAreSubtotals="1" fieldPosition="0"/>
    </format>
    <format dxfId="273">
      <pivotArea grandRow="1" grandCol="1" outline="0" collapsedLevelsAreSubtotals="1" fieldPosition="0"/>
    </format>
    <format dxfId="272">
      <pivotArea outline="0" fieldPosition="0">
        <references count="1">
          <reference field="4294967294" count="1">
            <x v="0"/>
          </reference>
        </references>
      </pivotArea>
    </format>
    <format dxfId="271">
      <pivotArea type="all" dataOnly="0" outline="0" fieldPosition="0"/>
    </format>
    <format dxfId="270">
      <pivotArea outline="0" collapsedLevelsAreSubtotals="1" fieldPosition="0"/>
    </format>
    <format dxfId="269">
      <pivotArea type="origin" dataOnly="0" labelOnly="1" outline="0" fieldPosition="0"/>
    </format>
    <format dxfId="268">
      <pivotArea field="2" type="button" dataOnly="0" labelOnly="1" outline="0" axis="axisCol" fieldPosition="0"/>
    </format>
    <format dxfId="267">
      <pivotArea type="topRight" dataOnly="0" labelOnly="1" outline="0" fieldPosition="0"/>
    </format>
    <format dxfId="266">
      <pivotArea field="1" type="button" dataOnly="0" labelOnly="1" outline="0" axis="axisRow" fieldPosition="0"/>
    </format>
    <format dxfId="265">
      <pivotArea dataOnly="0" labelOnly="1" outline="0" fieldPosition="0">
        <references count="1">
          <reference field="1" count="0"/>
        </references>
      </pivotArea>
    </format>
    <format dxfId="264">
      <pivotArea dataOnly="0" labelOnly="1" grandRow="1" outline="0" fieldPosition="0"/>
    </format>
    <format dxfId="263">
      <pivotArea dataOnly="0" labelOnly="1" outline="0" fieldPosition="0">
        <references count="1">
          <reference field="2" count="0"/>
        </references>
      </pivotArea>
    </format>
    <format dxfId="2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80"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5" numFmtId="5"/>
  </dataFields>
  <formats count="12">
    <format dxfId="254">
      <pivotArea grandRow="1" grandCol="1" outline="0" collapsedLevelsAreSubtotals="1" fieldPosition="0"/>
    </format>
    <format dxfId="253">
      <pivotArea outline="0" fieldPosition="0">
        <references count="1">
          <reference field="4294967294" count="1">
            <x v="0"/>
          </reference>
        </references>
      </pivotArea>
    </format>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2" type="button" dataOnly="0" labelOnly="1" outline="0" axis="axisCol" fieldPosition="0"/>
    </format>
    <format dxfId="248">
      <pivotArea type="topRight" dataOnly="0" labelOnly="1" outline="0" fieldPosition="0"/>
    </format>
    <format dxfId="247">
      <pivotArea field="1" type="button" dataOnly="0" labelOnly="1" outline="0" axis="axisRow" fieldPosition="0"/>
    </format>
    <format dxfId="246">
      <pivotArea dataOnly="0" labelOnly="1" outline="0" fieldPosition="0">
        <references count="1">
          <reference field="1" count="0"/>
        </references>
      </pivotArea>
    </format>
    <format dxfId="245">
      <pivotArea dataOnly="0" labelOnly="1" grandRow="1" outline="0" fieldPosition="0"/>
    </format>
    <format dxfId="244">
      <pivotArea dataOnly="0" labelOnly="1" outline="0" fieldPosition="0">
        <references count="1">
          <reference field="2" count="0"/>
        </references>
      </pivotArea>
    </format>
    <format dxfId="24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 applyNumberFormats="0" applyBorderFormats="0" applyFontFormats="0" applyPatternFormats="0" applyAlignmentFormats="0" applyWidthHeightFormats="1" dataCaption="Values" grandTotalCaption="总计" updatedVersion="6"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4" numFmtId="181"/>
  </dataFields>
  <formats count="10">
    <format dxfId="236">
      <pivotArea outline="0" collapsedLevelsAreSubtotals="1" fieldPosition="0"/>
    </format>
    <format dxfId="235">
      <pivotArea outline="0" collapsedLevelsAreSubtotals="1" fieldPosition="0"/>
    </format>
    <format dxfId="234">
      <pivotArea grandRow="1" outline="0" collapsedLevelsAreSubtotals="1" fieldPosition="0"/>
    </format>
    <format dxfId="233">
      <pivotArea outline="0" fieldPosition="0">
        <references count="1">
          <reference field="4294967294" count="1">
            <x v="0"/>
          </reference>
        </references>
      </pivotArea>
    </format>
    <format dxfId="232">
      <pivotArea type="all" dataOnly="0" outline="0" fieldPosition="0"/>
    </format>
    <format dxfId="231">
      <pivotArea outline="0" collapsedLevelsAreSubtotals="1" fieldPosition="0"/>
    </format>
    <format dxfId="230">
      <pivotArea field="1" type="button" dataOnly="0" labelOnly="1" outline="0" axis="axisRow" fieldPosition="0"/>
    </format>
    <format dxfId="229">
      <pivotArea dataOnly="0" labelOnly="1" outline="0" fieldPosition="0">
        <references count="1">
          <reference field="1" count="0"/>
        </references>
      </pivotArea>
    </format>
    <format dxfId="228">
      <pivotArea dataOnly="0" labelOnly="1" grandRow="1" outline="0" fieldPosition="0"/>
    </format>
    <format dxfId="2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5"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9:I14" firstHeaderRow="1" firstDataRow="2" firstDataCol="1"/>
  <pivotFields count="4">
    <pivotField compact="0" numFmtId="180"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0" numFmtId="5"/>
  </dataFields>
  <formats count="30">
    <format dxfId="220">
      <pivotArea type="origin" dataOnly="0" labelOnly="1" outline="0" fieldPosition="0"/>
    </format>
    <format dxfId="219">
      <pivotArea type="origin" dataOnly="0" labelOnly="1" outline="0" fieldPosition="0"/>
    </format>
    <format dxfId="218">
      <pivotArea type="topRight" dataOnly="0" labelOnly="1" outline="0" offset="E1" fieldPosition="0"/>
    </format>
    <format dxfId="217">
      <pivotArea type="topRight" dataOnly="0" labelOnly="1" outline="0" offset="A1:D1" fieldPosition="0"/>
    </format>
    <format dxfId="216">
      <pivotArea field="2" type="button" dataOnly="0" labelOnly="1" outline="0" axis="axisCol" fieldPosition="0"/>
    </format>
    <format dxfId="215">
      <pivotArea dataOnly="0" labelOnly="1" outline="0" fieldPosition="0">
        <references count="1">
          <reference field="2" count="0"/>
        </references>
      </pivotArea>
    </format>
    <format dxfId="214">
      <pivotArea field="1" type="button" dataOnly="0" labelOnly="1" outline="0" axis="axisRow" fieldPosition="0"/>
    </format>
    <format dxfId="213">
      <pivotArea dataOnly="0" labelOnly="1" outline="0" fieldPosition="0">
        <references count="1">
          <reference field="1" count="0"/>
        </references>
      </pivotArea>
    </format>
    <format dxfId="212">
      <pivotArea field="2" type="button" dataOnly="0" labelOnly="1" outline="0" axis="axisCol" fieldPosition="0"/>
    </format>
    <format dxfId="211">
      <pivotArea outline="0" fieldPosition="0">
        <references count="2">
          <reference field="1" count="0" selected="0"/>
          <reference field="2" count="0" selected="0"/>
        </references>
      </pivotArea>
    </format>
    <format dxfId="210">
      <pivotArea dataOnly="0" labelOnly="1" grandCol="1" outline="0" fieldPosition="0"/>
    </format>
    <format dxfId="209">
      <pivotArea dataOnly="0" labelOnly="1" grandCol="1" outline="0" fieldPosition="0"/>
    </format>
    <format dxfId="208">
      <pivotArea field="1" grandCol="1" outline="0" axis="axisRow" fieldPosition="0">
        <references count="1">
          <reference field="1" count="0" selected="0"/>
        </references>
      </pivotArea>
    </format>
    <format dxfId="207">
      <pivotArea grandRow="1" grandCol="1" outline="0" collapsedLevelsAreSubtotals="1" fieldPosition="0"/>
    </format>
    <format dxfId="206">
      <pivotArea field="2" grandRow="1" outline="0" axis="axisCol" fieldPosition="0">
        <references count="1">
          <reference field="2" count="0" selected="0"/>
        </references>
      </pivotArea>
    </format>
    <format dxfId="205">
      <pivotArea dataOnly="0" labelOnly="1" grandRow="1" outline="0" fieldPosition="0"/>
    </format>
    <format dxfId="204">
      <pivotArea field="2" type="button" dataOnly="0" labelOnly="1" outline="0" axis="axisCol" fieldPosition="0"/>
    </format>
    <format dxfId="203">
      <pivotArea dataOnly="0" labelOnly="1" outline="0" fieldPosition="0">
        <references count="1">
          <reference field="2" count="0"/>
        </references>
      </pivotArea>
    </format>
    <format dxfId="202">
      <pivotArea grandRow="1" grandCol="1" outline="0" collapsedLevelsAreSubtotals="1" fieldPosition="0"/>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2" type="button" dataOnly="0" labelOnly="1" outline="0" axis="axisCol" fieldPosition="0"/>
    </format>
    <format dxfId="197">
      <pivotArea type="topRight" dataOnly="0" labelOnly="1" outline="0" fieldPosition="0"/>
    </format>
    <format dxfId="196">
      <pivotArea field="1" type="button" dataOnly="0" labelOnly="1" outline="0" axis="axisRow" fieldPosition="0"/>
    </format>
    <format dxfId="195">
      <pivotArea dataOnly="0" labelOnly="1" outline="0" fieldPosition="0">
        <references count="1">
          <reference field="1" count="0"/>
        </references>
      </pivotArea>
    </format>
    <format dxfId="194">
      <pivotArea dataOnly="0" labelOnly="1" grandRow="1" outline="0" fieldPosition="0"/>
    </format>
    <format dxfId="193">
      <pivotArea dataOnly="0" labelOnly="1" outline="0" fieldPosition="0">
        <references count="1">
          <reference field="2" count="0"/>
        </references>
      </pivotArea>
    </format>
    <format dxfId="192">
      <pivotArea dataOnly="0" labelOnly="1" grandCol="1" outline="0" fieldPosition="0"/>
    </format>
    <format dxfId="19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6"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178" outline="0" showAll="0"/>
    <pivotField name="月份"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求和项:金额" fld="3" baseField="1" baseItem="4" numFmtId="181"/>
  </dataFields>
  <formats count="14">
    <format dxfId="179">
      <pivotArea outline="0" collapsedLevelsAreSubtotals="1" fieldPosition="0"/>
    </format>
    <format dxfId="178">
      <pivotArea outline="0" collapsedLevelsAreSubtotals="1" fieldPosition="0"/>
    </format>
    <format dxfId="177">
      <pivotArea grandRow="1" grandCol="1" outline="0" collapsedLevelsAreSubtotals="1" fieldPosition="0"/>
    </format>
    <format dxfId="176">
      <pivotArea outline="0" fieldPosition="0">
        <references count="1">
          <reference field="4294967294" count="1">
            <x v="0"/>
          </reference>
        </references>
      </pivotArea>
    </format>
    <format dxfId="175">
      <pivotArea type="all" dataOnly="0" outline="0" fieldPosition="0"/>
    </format>
    <format dxfId="174">
      <pivotArea outline="0" collapsedLevelsAreSubtotals="1" fieldPosition="0"/>
    </format>
    <format dxfId="173">
      <pivotArea type="origin" dataOnly="0" labelOnly="1" outline="0" fieldPosition="0"/>
    </format>
    <format dxfId="172">
      <pivotArea field="2" type="button" dataOnly="0" labelOnly="1" outline="0" axis="axisCol" fieldPosition="0"/>
    </format>
    <format dxfId="171">
      <pivotArea type="topRight" dataOnly="0" labelOnly="1" outline="0" fieldPosition="0"/>
    </format>
    <format dxfId="170">
      <pivotArea field="1" type="button" dataOnly="0" labelOnly="1" outline="0" axis="axisRow" fieldPosition="0"/>
    </format>
    <format dxfId="169">
      <pivotArea dataOnly="0" labelOnly="1" outline="0" fieldPosition="0">
        <references count="1">
          <reference field="1" count="0"/>
        </references>
      </pivotArea>
    </format>
    <format dxfId="168">
      <pivotArea dataOnly="0" labelOnly="1" grandRow="1" outline="0" fieldPosition="0"/>
    </format>
    <format dxfId="167">
      <pivotArea dataOnly="0" labelOnly="1" outline="0" fieldPosition="0">
        <references count="1">
          <reference field="2" count="0"/>
        </references>
      </pivotArea>
    </format>
    <format dxfId="16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12"/>
        <item x="11"/>
        <item x="15"/>
        <item x="14"/>
        <item x="16"/>
        <item x="17"/>
        <item x="13"/>
        <item x="5"/>
        <item x="3"/>
        <item x="4"/>
        <item x="6"/>
        <item x="9"/>
        <item x="10"/>
        <item x="7"/>
        <item x="8"/>
        <item x="0"/>
        <item x="2"/>
        <item x="1"/>
        <item x="18"/>
        <item x="19"/>
      </items>
    </pivotField>
    <pivotField dataField="1" numFmtId="178" showAll="0"/>
    <pivotField name="月份"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1"/>
  </dataFields>
  <formats count="13">
    <format dxfId="158">
      <pivotArea outline="0" collapsedLevelsAreSubtotals="1" fieldPosition="0"/>
    </format>
    <format dxfId="157">
      <pivotArea outline="0" collapsedLevelsAreSubtotals="1" fieldPosition="0"/>
    </format>
    <format dxfId="156">
      <pivotArea grandRow="1" outline="0" collapsedLevelsAreSubtotals="1" fieldPosition="0"/>
    </format>
    <format dxfId="155">
      <pivotArea outline="0" fieldPosition="0">
        <references count="1">
          <reference field="4294967294" count="1">
            <x v="0"/>
          </reference>
        </references>
      </pivotArea>
    </format>
    <format dxfId="154">
      <pivotArea type="all" dataOnly="0" outline="0" fieldPosition="0"/>
    </format>
    <format dxfId="153">
      <pivotArea outline="0" collapsedLevelsAreSubtotals="1" fieldPosition="0"/>
    </format>
    <format dxfId="152">
      <pivotArea field="1" type="button" dataOnly="0" labelOnly="1" outline="0" axis="axisRow" fieldPosition="0"/>
    </format>
    <format dxfId="151">
      <pivotArea dataOnly="0" labelOnly="1" fieldPosition="0">
        <references count="1">
          <reference field="1" count="0"/>
        </references>
      </pivotArea>
    </format>
    <format dxfId="150">
      <pivotArea dataOnly="0" labelOnly="1" grandRow="1" outline="0" fieldPosition="0"/>
    </format>
    <format dxfId="149">
      <pivotArea dataOnly="0" labelOnly="1" fieldPosition="0">
        <references count="2">
          <reference field="1" count="1" selected="0">
            <x v="0"/>
          </reference>
          <reference field="2" count="3">
            <x v="15"/>
            <x v="16"/>
            <x v="17"/>
          </reference>
        </references>
      </pivotArea>
    </format>
    <format dxfId="148">
      <pivotArea dataOnly="0" labelOnly="1" fieldPosition="0">
        <references count="2">
          <reference field="1" count="1" selected="0">
            <x v="1"/>
          </reference>
          <reference field="2" count="8">
            <x v="7"/>
            <x v="8"/>
            <x v="9"/>
            <x v="10"/>
            <x v="11"/>
            <x v="12"/>
            <x v="13"/>
            <x v="14"/>
          </reference>
        </references>
      </pivotArea>
    </format>
    <format dxfId="147">
      <pivotArea dataOnly="0" labelOnly="1" fieldPosition="0">
        <references count="2">
          <reference field="1" count="1" selected="0">
            <x v="2"/>
          </reference>
          <reference field="2" count="9">
            <x v="0"/>
            <x v="1"/>
            <x v="2"/>
            <x v="3"/>
            <x v="4"/>
            <x v="5"/>
            <x v="6"/>
            <x v="18"/>
            <x v="19"/>
          </reference>
        </references>
      </pivotArea>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C49EC2-9200-4609-A646-B398EDAEA27E}" autoFormatId="16" applyNumberFormats="0" applyBorderFormats="0" applyFontFormats="0" applyPatternFormats="0" applyAlignmentFormats="0" applyWidthHeightFormats="0">
  <queryTableRefresh nextId="2">
    <queryTableFields count="1">
      <queryTableField id="1" name="Column1" tableColumnId="2"/>
    </queryTableFields>
  </queryTableRefresh>
</queryTable>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1.1" displayName="tbl_1.1" ref="B8:E16" headerRowDxfId="320" dataDxfId="319" tableBorderDxfId="318">
  <autoFilter ref="B8:E16" xr:uid="{00000000-0009-0000-0100-000001000000}">
    <filterColumn colId="0" hiddenButton="1"/>
    <filterColumn colId="1" hiddenButton="1"/>
    <filterColumn colId="2" hiddenButton="1"/>
    <filterColumn colId="3" hiddenButton="1"/>
  </autoFilter>
  <tableColumns count="4">
    <tableColumn id="1" xr3:uid="{00000000-0010-0000-0000-000001000000}" name="日期" totalsRowLabel="汇总" dataDxfId="317" totalsRowDxfId="316"/>
    <tableColumn id="2" xr3:uid="{00000000-0010-0000-0000-000002000000}" name="购买者" dataDxfId="315" totalsRowDxfId="314"/>
    <tableColumn id="3" xr3:uid="{00000000-0010-0000-0000-000003000000}" name="类型" dataDxfId="313" totalsRowDxfId="312"/>
    <tableColumn id="4" xr3:uid="{00000000-0010-0000-0000-000004000000}" name="金额" totalsRowFunction="sum" dataDxfId="311" totalsRowDxfId="31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bl_13.1" displayName="tbl_13.1" ref="B101:E122" totalsRowShown="0" headerRowDxfId="122" dataDxfId="121" tableBorderDxfId="120">
  <autoFilter ref="B101:E122" xr:uid="{00000000-0009-0000-0100-000009000000}"/>
  <sortState ref="B102:E122">
    <sortCondition ref="C101"/>
  </sortState>
  <tableColumns count="4">
    <tableColumn id="1" xr3:uid="{00000000-0010-0000-0900-000001000000}" name="日期" dataDxfId="119" dataCellStyle="Date"/>
    <tableColumn id="2" xr3:uid="{00000000-0010-0000-0900-000002000000}" name="购买者" dataDxfId="118"/>
    <tableColumn id="3" xr3:uid="{00000000-0010-0000-0900-000003000000}" name="类型" dataDxfId="117"/>
    <tableColumn id="4" xr3:uid="{00000000-0010-0000-0900-000004000000}" name="金额" dataDxfId="11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Expenses1281710" displayName="Expenses1281710" ref="B100:E121" totalsRowShown="0" headerRowDxfId="104" dataDxfId="103" tableBorderDxfId="102">
  <autoFilter ref="B100:E121" xr:uid="{00000000-0009-0000-0100-00000A000000}"/>
  <tableColumns count="4">
    <tableColumn id="1" xr3:uid="{00000000-0010-0000-0A00-000001000000}" name="日期" dataDxfId="101" dataCellStyle="Date"/>
    <tableColumn id="2" xr3:uid="{00000000-0010-0000-0A00-000002000000}" name="购买者" dataDxfId="100"/>
    <tableColumn id="3" xr3:uid="{00000000-0010-0000-0A00-000003000000}" name="类型" dataDxfId="99"/>
    <tableColumn id="4" xr3:uid="{00000000-0010-0000-0A00-000004000000}" name="金额" dataDxfId="9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bl_15.1" displayName="tbl_15.1" ref="B100:E121" totalsRowShown="0" headerRowDxfId="86" dataDxfId="85" tableBorderDxfId="84">
  <autoFilter ref="B100:E121" xr:uid="{00000000-0009-0000-0100-00000B000000}"/>
  <tableColumns count="4">
    <tableColumn id="1" xr3:uid="{00000000-0010-0000-0B00-000001000000}" name="日期" dataDxfId="83" dataCellStyle="Date"/>
    <tableColumn id="2" xr3:uid="{00000000-0010-0000-0B00-000002000000}" name="购买者" dataDxfId="82"/>
    <tableColumn id="3" xr3:uid="{00000000-0010-0000-0B00-000003000000}" name="类型" dataDxfId="81"/>
    <tableColumn id="4" xr3:uid="{00000000-0010-0000-0B00-000004000000}" name="金额" dataDxfId="8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bl_16.1" displayName="tbl_16.1" ref="B95:E107" totalsRowShown="0" headerRowDxfId="63" dataDxfId="62">
  <autoFilter ref="B95:E107" xr:uid="{00000000-0009-0000-0100-00000C000000}"/>
  <tableColumns count="4">
    <tableColumn id="1" xr3:uid="{00000000-0010-0000-0C00-000001000000}" name="月份" dataDxfId="61"/>
    <tableColumn id="2" xr3:uid="{00000000-0010-0000-0C00-000002000000}" name="购买者" dataDxfId="60"/>
    <tableColumn id="3" xr3:uid="{00000000-0010-0000-0C00-000003000000}" name="类型" dataDxfId="59"/>
    <tableColumn id="4" xr3:uid="{00000000-0010-0000-0C00-000004000000}" name="金额" dataDxfId="5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bl_17.1" displayName="tbl_17.1" ref="B98:E146" totalsRowShown="0" headerRowDxfId="39" dataDxfId="38">
  <tableColumns count="4">
    <tableColumn id="5" xr3:uid="{00000000-0010-0000-0D00-000005000000}" name="购买者" dataDxfId="37"/>
    <tableColumn id="1" xr3:uid="{00000000-0010-0000-0D00-000001000000}" name="季度" dataDxfId="36"/>
    <tableColumn id="2" xr3:uid="{00000000-0010-0000-0D00-000002000000}" name="类型" dataDxfId="35"/>
    <tableColumn id="4" xr3:uid="{00000000-0010-0000-0D00-000004000000}" name="金额" dataDxfId="34"/>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bl_18.1" displayName="tbl_18.1" ref="B7:E55" headerRowDxfId="33" dataDxfId="32">
  <tableColumns count="4">
    <tableColumn id="1" xr3:uid="{00000000-0010-0000-0E00-000001000000}" name="季度" totalsRowLabel="汇总" dataDxfId="31" totalsRowDxfId="30"/>
    <tableColumn id="2" xr3:uid="{00000000-0010-0000-0E00-000002000000}" name="销售代表" dataDxfId="29" totalsRowDxfId="28"/>
    <tableColumn id="3" xr3:uid="{00000000-0010-0000-0E00-000003000000}" name="产品" dataDxfId="27" totalsRowDxfId="26"/>
    <tableColumn id="4" xr3:uid="{00000000-0010-0000-0E00-000004000000}" name="销量" totalsRowFunction="sum" dataDxfId="25" totalsRowDxfId="24"/>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6CC333-B4EE-4859-8BF4-A6737D23801D}" name="转化文件" displayName="转化文件" ref="A1:A2490" tableType="queryTable" totalsRowShown="0">
  <autoFilter ref="A1:A2490" xr:uid="{6703B087-3B81-410D-870C-0DB31FF4831F}"/>
  <tableColumns count="1">
    <tableColumn id="2" xr3:uid="{81F7A95F-0B0B-481D-AD15-F48CF94002DA}" uniqueName="2" name="Column1"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tbl_2.1" displayName="tbl_2.1" ref="B100:E108" totalsRowShown="0" headerRowDxfId="299" dataDxfId="298" tableBorderDxfId="297">
  <autoFilter ref="B100:E108" xr:uid="{00000000-0009-0000-0100-000012000000}"/>
  <tableColumns count="4">
    <tableColumn id="1" xr3:uid="{00000000-0010-0000-0100-000001000000}" name="日期" dataDxfId="296"/>
    <tableColumn id="2" xr3:uid="{00000000-0010-0000-0100-000002000000}" name="购买者" dataDxfId="295"/>
    <tableColumn id="3" xr3:uid="{00000000-0010-0000-0100-000003000000}" name="类型" dataDxfId="294"/>
    <tableColumn id="4" xr3:uid="{00000000-0010-0000-0100-000004000000}" name="金额" dataDxfId="293"/>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2000000}" name="tbl_3.1" displayName="tbl_3.1" ref="B100:E108" totalsRowShown="0" headerRowDxfId="282" dataDxfId="281" tableBorderDxfId="280">
  <autoFilter ref="B100:E108" xr:uid="{00000000-0009-0000-0100-000013000000}"/>
  <tableColumns count="4">
    <tableColumn id="1" xr3:uid="{00000000-0010-0000-0200-000001000000}" name="日期" dataDxfId="279"/>
    <tableColumn id="2" xr3:uid="{00000000-0010-0000-0200-000002000000}" name="购买者" dataDxfId="278"/>
    <tableColumn id="3" xr3:uid="{00000000-0010-0000-0200-000003000000}" name="类型" dataDxfId="277"/>
    <tableColumn id="4" xr3:uid="{00000000-0010-0000-0200-000004000000}" name="金额" dataDxfId="276"/>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3000000}" name="tbl_4.1" displayName="tbl_4.1" ref="B100:E108" totalsRowShown="0" headerRowDxfId="261" dataDxfId="260" tableBorderDxfId="259">
  <autoFilter ref="B100:E108" xr:uid="{00000000-0009-0000-0100-000014000000}"/>
  <tableColumns count="4">
    <tableColumn id="1" xr3:uid="{00000000-0010-0000-0300-000001000000}" name="日期" dataDxfId="258"/>
    <tableColumn id="2" xr3:uid="{00000000-0010-0000-0300-000002000000}" name="购买者" dataDxfId="257"/>
    <tableColumn id="3" xr3:uid="{00000000-0010-0000-0300-000003000000}" name="类型" dataDxfId="256"/>
    <tableColumn id="4" xr3:uid="{00000000-0010-0000-0300-000004000000}" name="金额" dataDxfId="25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bl_4.116" displayName="tbl_4.116" ref="B100:E108" totalsRowShown="0" headerRowDxfId="242" dataDxfId="241">
  <autoFilter ref="B100:E108" xr:uid="{00000000-0009-0000-0100-00000F000000}"/>
  <tableColumns count="4">
    <tableColumn id="1" xr3:uid="{00000000-0010-0000-0400-000001000000}" name="日期" dataDxfId="240"/>
    <tableColumn id="2" xr3:uid="{00000000-0010-0000-0400-000002000000}" name="购买者" dataDxfId="239"/>
    <tableColumn id="3" xr3:uid="{00000000-0010-0000-0400-000003000000}" name="类型" dataDxfId="238"/>
    <tableColumn id="4" xr3:uid="{00000000-0010-0000-0400-000004000000}" name="金额" dataDxfId="237"/>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tbl_6.1" displayName="tbl_6.1" ref="B100:E108" totalsRowShown="0" headerRowDxfId="226" dataDxfId="225">
  <autoFilter ref="B100:E108" xr:uid="{00000000-0009-0000-0100-000016000000}"/>
  <tableColumns count="4">
    <tableColumn id="1" xr3:uid="{00000000-0010-0000-0500-000001000000}" name="日期" dataDxfId="224"/>
    <tableColumn id="2" xr3:uid="{00000000-0010-0000-0500-000002000000}" name="购买者" dataDxfId="223"/>
    <tableColumn id="3" xr3:uid="{00000000-0010-0000-0500-000003000000}" name="类型" dataDxfId="222"/>
    <tableColumn id="4" xr3:uid="{00000000-0010-0000-0500-000004000000}" name="金额" dataDxfId="221"/>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bl_7.1" displayName="tbl_7.1" ref="B100:E108" headerRowDxfId="190" dataDxfId="189" tableBorderDxfId="188">
  <autoFilter ref="B100:E108" xr:uid="{00000000-0009-0000-0100-000006000000}"/>
  <tableColumns count="4">
    <tableColumn id="1" xr3:uid="{00000000-0010-0000-0600-000001000000}" name="日期" totalsRowLabel="汇总" dataDxfId="187" totalsRowDxfId="186" dataCellStyle="Date 2"/>
    <tableColumn id="2" xr3:uid="{00000000-0010-0000-0600-000002000000}" name="购买者" dataDxfId="185" totalsRowDxfId="184"/>
    <tableColumn id="3" xr3:uid="{00000000-0010-0000-0600-000003000000}" name="类型" dataDxfId="183" totalsRowDxfId="182"/>
    <tableColumn id="4" xr3:uid="{00000000-0010-0000-0600-000004000000}" name="金额" totalsRowFunction="sum" dataDxfId="181" totalsRowDxfId="18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bl_10.1" displayName="tbl_10.1" ref="B100:E121" totalsRowShown="0" headerRowDxfId="165" dataDxfId="164" tableBorderDxfId="163">
  <autoFilter ref="B100:E121" xr:uid="{00000000-0009-0000-0100-000007000000}"/>
  <sortState ref="B101:E121">
    <sortCondition ref="C101"/>
  </sortState>
  <tableColumns count="4">
    <tableColumn id="1" xr3:uid="{00000000-0010-0000-0700-000001000000}" name="日期" dataDxfId="162" dataCellStyle="Date"/>
    <tableColumn id="2" xr3:uid="{00000000-0010-0000-0700-000002000000}" name="购买者" dataDxfId="161"/>
    <tableColumn id="3" xr3:uid="{00000000-0010-0000-0700-000003000000}" name="类型" dataDxfId="160"/>
    <tableColumn id="4" xr3:uid="{00000000-0010-0000-0700-000004000000}" name="金额" dataDxfId="15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bl_11.1" displayName="tbl_11.1" ref="B98:E119" totalsRowShown="0" headerRowDxfId="145" dataDxfId="144" tableBorderDxfId="143">
  <autoFilter ref="B98:E119" xr:uid="{00000000-0009-0000-0100-000008000000}"/>
  <sortState ref="B99:E119">
    <sortCondition ref="C101"/>
  </sortState>
  <tableColumns count="4">
    <tableColumn id="1" xr3:uid="{00000000-0010-0000-0800-000001000000}" name="日期" dataDxfId="142" dataCellStyle="Date"/>
    <tableColumn id="2" xr3:uid="{00000000-0010-0000-0800-000002000000}" name="购买者" dataDxfId="141"/>
    <tableColumn id="3" xr3:uid="{00000000-0010-0000-0800-000003000000}" name="类型" dataDxfId="140"/>
    <tableColumn id="4" xr3:uid="{00000000-0010-0000-0800-000004000000}" name="金额" dataDxfId="13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theme="9"/>
    <pageSetUpPr autoPageBreaks="0"/>
  </sheetPr>
  <dimension ref="A1:A5"/>
  <sheetViews>
    <sheetView showGridLines="0" showRowColHeaders="0" workbookViewId="0"/>
  </sheetViews>
  <sheetFormatPr defaultColWidth="11.1796875" defaultRowHeight="15" customHeight="1" x14ac:dyDescent="0.35"/>
  <cols>
    <col min="1" max="1" width="90.1796875" style="29" customWidth="1"/>
    <col min="2" max="2" width="3.6328125" style="29" customWidth="1"/>
    <col min="3" max="16384" width="11.1796875" style="29"/>
  </cols>
  <sheetData>
    <row r="1" spans="1:1" ht="15" customHeight="1" x14ac:dyDescent="0.35">
      <c r="A1" s="1" t="s">
        <v>132</v>
      </c>
    </row>
    <row r="2" spans="1:1" ht="59.4" x14ac:dyDescent="1.1499999999999999">
      <c r="A2" s="2" t="s">
        <v>0</v>
      </c>
    </row>
    <row r="3" spans="1:1" ht="68.400000000000006" x14ac:dyDescent="0.45">
      <c r="A3" s="3" t="s">
        <v>1</v>
      </c>
    </row>
    <row r="4" spans="1:1" ht="189.9" customHeight="1" x14ac:dyDescent="0.35">
      <c r="A4" s="4" t="s">
        <v>2</v>
      </c>
    </row>
    <row r="5" spans="1:1" ht="15" customHeight="1" x14ac:dyDescent="0.35">
      <c r="A5" s="4" t="s">
        <v>3</v>
      </c>
    </row>
  </sheetData>
  <phoneticPr fontId="2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2"/>
  <dimension ref="A1:Q18"/>
  <sheetViews>
    <sheetView showGridLines="0" zoomScaleNormal="100" workbookViewId="0"/>
  </sheetViews>
  <sheetFormatPr defaultColWidth="7.81640625" defaultRowHeight="15.6" x14ac:dyDescent="0.35"/>
  <cols>
    <col min="1" max="1" width="7.81640625" style="5"/>
    <col min="2" max="16384" width="7.81640625" style="30"/>
  </cols>
  <sheetData>
    <row r="1" spans="1:17" x14ac:dyDescent="0.35">
      <c r="A1" s="6" t="s">
        <v>37</v>
      </c>
    </row>
    <row r="2" spans="1:17" x14ac:dyDescent="0.35">
      <c r="A2" s="6" t="s">
        <v>38</v>
      </c>
    </row>
    <row r="3" spans="1:17" x14ac:dyDescent="0.35">
      <c r="A3" s="6" t="s">
        <v>5</v>
      </c>
    </row>
    <row r="4" spans="1:17" x14ac:dyDescent="0.35">
      <c r="A4" s="6"/>
      <c r="O4" s="34"/>
      <c r="P4" s="34"/>
      <c r="Q4" s="34"/>
    </row>
    <row r="5" spans="1:17" x14ac:dyDescent="0.35">
      <c r="A5" s="6"/>
      <c r="O5" s="34"/>
      <c r="P5" s="34"/>
      <c r="Q5" s="34"/>
    </row>
    <row r="6" spans="1:17" x14ac:dyDescent="0.35">
      <c r="O6" s="34"/>
      <c r="P6" s="34"/>
      <c r="Q6" s="34"/>
    </row>
    <row r="7" spans="1:17" x14ac:dyDescent="0.35">
      <c r="O7" s="34"/>
      <c r="P7" s="34"/>
      <c r="Q7" s="34"/>
    </row>
    <row r="8" spans="1:17" x14ac:dyDescent="0.35">
      <c r="O8" s="34"/>
      <c r="P8" s="34"/>
      <c r="Q8" s="34"/>
    </row>
    <row r="9" spans="1:17" x14ac:dyDescent="0.35">
      <c r="O9" s="34"/>
      <c r="P9" s="34"/>
      <c r="Q9" s="34"/>
    </row>
    <row r="10" spans="1:17" x14ac:dyDescent="0.35">
      <c r="O10" s="34"/>
      <c r="P10" s="34"/>
      <c r="Q10" s="34"/>
    </row>
    <row r="11" spans="1:17" x14ac:dyDescent="0.35">
      <c r="O11" s="34"/>
      <c r="P11" s="34"/>
      <c r="Q11" s="34"/>
    </row>
    <row r="12" spans="1:17" x14ac:dyDescent="0.35">
      <c r="O12" s="34"/>
      <c r="P12" s="34"/>
      <c r="Q12" s="34"/>
    </row>
    <row r="13" spans="1:17" x14ac:dyDescent="0.35">
      <c r="O13" s="34"/>
      <c r="P13" s="34"/>
      <c r="Q13" s="34"/>
    </row>
    <row r="14" spans="1:17" x14ac:dyDescent="0.35">
      <c r="O14" s="34"/>
      <c r="P14" s="34"/>
      <c r="Q14" s="34"/>
    </row>
    <row r="15" spans="1:17" x14ac:dyDescent="0.35">
      <c r="O15" s="34"/>
      <c r="P15" s="34"/>
      <c r="Q15" s="34"/>
    </row>
    <row r="16" spans="1:17" x14ac:dyDescent="0.35">
      <c r="O16" s="34"/>
      <c r="P16" s="34"/>
      <c r="Q16" s="34"/>
    </row>
    <row r="17" spans="15:17" x14ac:dyDescent="0.35">
      <c r="O17" s="34"/>
      <c r="P17" s="34"/>
      <c r="Q17" s="34"/>
    </row>
    <row r="18" spans="15:17" x14ac:dyDescent="0.35">
      <c r="O18" s="34"/>
      <c r="P18" s="34"/>
      <c r="Q18" s="34"/>
    </row>
  </sheetData>
  <phoneticPr fontId="27"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4"/>
  <sheetViews>
    <sheetView showGridLines="0" zoomScaleNormal="100" workbookViewId="0"/>
  </sheetViews>
  <sheetFormatPr defaultColWidth="7.81640625" defaultRowHeight="15.6" x14ac:dyDescent="0.35"/>
  <cols>
    <col min="1" max="1" width="7.81640625" style="5"/>
    <col min="2" max="16384" width="7.81640625" style="30"/>
  </cols>
  <sheetData>
    <row r="1" spans="1:1" x14ac:dyDescent="0.35">
      <c r="A1" s="5" t="s">
        <v>39</v>
      </c>
    </row>
    <row r="2" spans="1:1" x14ac:dyDescent="0.35">
      <c r="A2" s="5" t="s">
        <v>40</v>
      </c>
    </row>
    <row r="3" spans="1:1" x14ac:dyDescent="0.35">
      <c r="A3" s="6" t="s">
        <v>5</v>
      </c>
    </row>
    <row r="4" spans="1:1" x14ac:dyDescent="0.35">
      <c r="A4" s="36"/>
    </row>
  </sheetData>
  <phoneticPr fontId="27"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9"/>
  <dimension ref="A1:Y121"/>
  <sheetViews>
    <sheetView showGridLines="0" zoomScaleNormal="100" workbookViewId="0"/>
  </sheetViews>
  <sheetFormatPr defaultColWidth="7.81640625" defaultRowHeight="15.6" x14ac:dyDescent="0.35"/>
  <cols>
    <col min="1" max="1" width="7.81640625" style="5"/>
    <col min="2" max="2" width="7.81640625" style="30"/>
    <col min="3" max="24" width="9.81640625" style="30" customWidth="1"/>
    <col min="25" max="16384" width="7.81640625" style="30"/>
  </cols>
  <sheetData>
    <row r="1" spans="1:25" x14ac:dyDescent="0.35">
      <c r="A1" s="6" t="s">
        <v>41</v>
      </c>
    </row>
    <row r="2" spans="1:25" x14ac:dyDescent="0.35">
      <c r="A2" s="6" t="s">
        <v>42</v>
      </c>
    </row>
    <row r="3" spans="1:25" x14ac:dyDescent="0.35">
      <c r="A3" s="6" t="s">
        <v>5</v>
      </c>
    </row>
    <row r="4" spans="1:25" x14ac:dyDescent="0.35">
      <c r="A4" s="6"/>
    </row>
    <row r="10" spans="1:25" x14ac:dyDescent="0.35">
      <c r="C10" s="57" t="s">
        <v>133</v>
      </c>
      <c r="D10" s="57" t="s">
        <v>13</v>
      </c>
      <c r="E10" s="60"/>
      <c r="F10" s="60"/>
      <c r="G10" s="60"/>
      <c r="H10" s="60"/>
      <c r="I10" s="60"/>
      <c r="J10" s="60"/>
      <c r="K10" s="60"/>
      <c r="L10" s="60"/>
      <c r="M10" s="60"/>
      <c r="N10" s="60"/>
      <c r="O10" s="60"/>
      <c r="P10" s="60"/>
      <c r="Q10" s="60"/>
      <c r="R10" s="60"/>
      <c r="S10" s="60"/>
      <c r="T10" s="60"/>
      <c r="U10" s="60"/>
      <c r="V10" s="60"/>
      <c r="W10" s="60"/>
      <c r="X10" s="60"/>
      <c r="Y10" s="34"/>
    </row>
    <row r="11" spans="1:25" x14ac:dyDescent="0.35">
      <c r="C11" s="57" t="s">
        <v>9</v>
      </c>
      <c r="D11" s="60" t="s">
        <v>43</v>
      </c>
      <c r="E11" s="60" t="s">
        <v>15</v>
      </c>
      <c r="F11" s="60" t="s">
        <v>51</v>
      </c>
      <c r="G11" s="60" t="s">
        <v>17</v>
      </c>
      <c r="H11" s="60" t="s">
        <v>18</v>
      </c>
      <c r="I11" s="60" t="s">
        <v>16</v>
      </c>
      <c r="J11" s="60" t="s">
        <v>46</v>
      </c>
      <c r="K11" s="60" t="s">
        <v>54</v>
      </c>
      <c r="L11" s="60" t="s">
        <v>53</v>
      </c>
      <c r="M11" s="60" t="s">
        <v>55</v>
      </c>
      <c r="N11" s="60" t="s">
        <v>45</v>
      </c>
      <c r="O11" s="60" t="s">
        <v>56</v>
      </c>
      <c r="P11" s="60" t="s">
        <v>49</v>
      </c>
      <c r="Q11" s="60" t="s">
        <v>50</v>
      </c>
      <c r="R11" s="60" t="s">
        <v>44</v>
      </c>
      <c r="S11" s="60" t="s">
        <v>47</v>
      </c>
      <c r="T11" s="60" t="s">
        <v>48</v>
      </c>
      <c r="U11" s="60" t="s">
        <v>52</v>
      </c>
      <c r="V11" s="60" t="s">
        <v>57</v>
      </c>
      <c r="W11" s="60" t="s">
        <v>58</v>
      </c>
      <c r="X11" s="60" t="s">
        <v>20</v>
      </c>
      <c r="Y11" s="34"/>
    </row>
    <row r="12" spans="1:25" x14ac:dyDescent="0.35">
      <c r="C12" s="60" t="s">
        <v>10</v>
      </c>
      <c r="D12" s="63"/>
      <c r="E12" s="63"/>
      <c r="F12" s="63"/>
      <c r="G12" s="63"/>
      <c r="H12" s="63">
        <v>1000</v>
      </c>
      <c r="I12" s="63"/>
      <c r="J12" s="63"/>
      <c r="K12" s="63"/>
      <c r="L12" s="63"/>
      <c r="M12" s="63"/>
      <c r="N12" s="63">
        <v>500</v>
      </c>
      <c r="O12" s="63"/>
      <c r="P12" s="63"/>
      <c r="Q12" s="63"/>
      <c r="R12" s="63">
        <v>500</v>
      </c>
      <c r="S12" s="63"/>
      <c r="T12" s="63"/>
      <c r="U12" s="63"/>
      <c r="V12" s="63"/>
      <c r="W12" s="63"/>
      <c r="X12" s="63">
        <v>2000</v>
      </c>
      <c r="Y12" s="34"/>
    </row>
    <row r="13" spans="1:25" x14ac:dyDescent="0.35">
      <c r="C13" s="53" t="s">
        <v>12</v>
      </c>
      <c r="D13" s="63">
        <v>250</v>
      </c>
      <c r="E13" s="63"/>
      <c r="F13" s="63"/>
      <c r="G13" s="63">
        <v>20</v>
      </c>
      <c r="H13" s="63"/>
      <c r="I13" s="63">
        <v>125</v>
      </c>
      <c r="J13" s="63">
        <v>20</v>
      </c>
      <c r="K13" s="63"/>
      <c r="L13" s="63"/>
      <c r="M13" s="63"/>
      <c r="N13" s="63"/>
      <c r="O13" s="63"/>
      <c r="P13" s="63">
        <v>20</v>
      </c>
      <c r="Q13" s="63">
        <v>125</v>
      </c>
      <c r="R13" s="63"/>
      <c r="S13" s="63">
        <v>125</v>
      </c>
      <c r="T13" s="63">
        <v>250</v>
      </c>
      <c r="U13" s="63"/>
      <c r="V13" s="63"/>
      <c r="W13" s="63"/>
      <c r="X13" s="63">
        <v>935</v>
      </c>
      <c r="Y13" s="34"/>
    </row>
    <row r="14" spans="1:25" x14ac:dyDescent="0.35">
      <c r="C14" s="53" t="s">
        <v>11</v>
      </c>
      <c r="D14" s="63"/>
      <c r="E14" s="63">
        <v>470</v>
      </c>
      <c r="F14" s="63">
        <v>74</v>
      </c>
      <c r="G14" s="63"/>
      <c r="H14" s="63"/>
      <c r="I14" s="63"/>
      <c r="J14" s="63"/>
      <c r="K14" s="63">
        <v>70</v>
      </c>
      <c r="L14" s="63">
        <v>74</v>
      </c>
      <c r="M14" s="63">
        <v>235</v>
      </c>
      <c r="N14" s="63"/>
      <c r="O14" s="63">
        <v>74</v>
      </c>
      <c r="P14" s="63"/>
      <c r="Q14" s="63"/>
      <c r="R14" s="63"/>
      <c r="S14" s="63"/>
      <c r="T14" s="63"/>
      <c r="U14" s="63">
        <v>125</v>
      </c>
      <c r="V14" s="63">
        <v>70</v>
      </c>
      <c r="W14" s="63">
        <v>235</v>
      </c>
      <c r="X14" s="63">
        <v>1427</v>
      </c>
      <c r="Y14" s="34"/>
    </row>
    <row r="15" spans="1:25" x14ac:dyDescent="0.35">
      <c r="C15" s="60" t="s">
        <v>20</v>
      </c>
      <c r="D15" s="63">
        <v>250</v>
      </c>
      <c r="E15" s="63">
        <v>470</v>
      </c>
      <c r="F15" s="63">
        <v>74</v>
      </c>
      <c r="G15" s="63">
        <v>20</v>
      </c>
      <c r="H15" s="63">
        <v>1000</v>
      </c>
      <c r="I15" s="63">
        <v>125</v>
      </c>
      <c r="J15" s="63">
        <v>20</v>
      </c>
      <c r="K15" s="63">
        <v>70</v>
      </c>
      <c r="L15" s="63">
        <v>74</v>
      </c>
      <c r="M15" s="63">
        <v>235</v>
      </c>
      <c r="N15" s="63">
        <v>500</v>
      </c>
      <c r="O15" s="63">
        <v>74</v>
      </c>
      <c r="P15" s="63">
        <v>20</v>
      </c>
      <c r="Q15" s="63">
        <v>125</v>
      </c>
      <c r="R15" s="63">
        <v>500</v>
      </c>
      <c r="S15" s="63">
        <v>125</v>
      </c>
      <c r="T15" s="63">
        <v>250</v>
      </c>
      <c r="U15" s="63">
        <v>125</v>
      </c>
      <c r="V15" s="63">
        <v>70</v>
      </c>
      <c r="W15" s="63">
        <v>235</v>
      </c>
      <c r="X15" s="63">
        <v>4362</v>
      </c>
      <c r="Y15" s="34"/>
    </row>
    <row r="16" spans="1:25" x14ac:dyDescent="0.35">
      <c r="C16" s="34"/>
      <c r="D16" s="34"/>
      <c r="E16" s="34"/>
      <c r="F16" s="34"/>
      <c r="G16" s="34"/>
      <c r="H16" s="34"/>
      <c r="I16" s="34"/>
      <c r="J16" s="34"/>
      <c r="K16" s="34"/>
      <c r="L16" s="34"/>
      <c r="M16" s="34"/>
      <c r="N16" s="34"/>
      <c r="O16" s="34"/>
      <c r="P16" s="34"/>
      <c r="Q16" s="34"/>
      <c r="R16" s="34"/>
      <c r="S16" s="34"/>
      <c r="T16" s="34"/>
      <c r="U16" s="34"/>
      <c r="V16" s="34"/>
      <c r="W16" s="34"/>
      <c r="X16" s="34"/>
      <c r="Y16" s="34"/>
    </row>
    <row r="17" spans="3:25" x14ac:dyDescent="0.35">
      <c r="C17" s="34"/>
      <c r="D17" s="34"/>
      <c r="E17" s="34"/>
      <c r="F17" s="34"/>
      <c r="G17" s="34"/>
      <c r="H17" s="34"/>
      <c r="I17" s="34"/>
      <c r="J17" s="34"/>
      <c r="K17" s="34"/>
      <c r="L17" s="34"/>
      <c r="M17" s="34"/>
      <c r="N17" s="34"/>
      <c r="O17" s="34"/>
      <c r="P17" s="34"/>
      <c r="Q17" s="34"/>
      <c r="R17" s="34"/>
      <c r="S17" s="34"/>
      <c r="T17" s="34"/>
      <c r="U17" s="34"/>
      <c r="V17" s="34"/>
      <c r="W17" s="34"/>
      <c r="X17" s="34"/>
      <c r="Y17" s="34"/>
    </row>
    <row r="18" spans="3:25" x14ac:dyDescent="0.35">
      <c r="C18" s="34"/>
      <c r="D18" s="34"/>
      <c r="E18" s="34"/>
      <c r="F18" s="34"/>
      <c r="G18" s="34"/>
      <c r="H18" s="34"/>
      <c r="I18" s="34"/>
      <c r="J18" s="34"/>
      <c r="K18" s="34"/>
      <c r="L18" s="34"/>
      <c r="M18" s="34"/>
      <c r="N18" s="34"/>
      <c r="O18" s="34"/>
      <c r="P18" s="34"/>
      <c r="Q18" s="34"/>
      <c r="R18" s="34"/>
      <c r="S18" s="34"/>
      <c r="T18" s="34"/>
      <c r="U18" s="34"/>
      <c r="V18" s="34"/>
      <c r="W18" s="34"/>
      <c r="X18" s="34"/>
      <c r="Y18" s="34"/>
    </row>
    <row r="19" spans="3:25" x14ac:dyDescent="0.35">
      <c r="C19" s="34"/>
      <c r="D19" s="34"/>
      <c r="E19" s="34"/>
      <c r="F19" s="34"/>
      <c r="G19" s="34"/>
      <c r="H19" s="34"/>
      <c r="I19" s="34"/>
      <c r="J19" s="34"/>
      <c r="K19" s="34"/>
      <c r="L19" s="34"/>
      <c r="M19" s="34"/>
      <c r="N19" s="34"/>
      <c r="O19" s="34"/>
      <c r="P19" s="34"/>
      <c r="Q19" s="34"/>
      <c r="R19" s="34"/>
      <c r="S19" s="34"/>
      <c r="T19" s="34"/>
      <c r="U19" s="34"/>
      <c r="V19" s="34"/>
      <c r="W19" s="34"/>
      <c r="X19" s="34"/>
      <c r="Y19" s="34"/>
    </row>
    <row r="20" spans="3:25" x14ac:dyDescent="0.35">
      <c r="C20" s="34"/>
      <c r="D20" s="34"/>
      <c r="E20" s="34"/>
      <c r="F20" s="34"/>
      <c r="G20" s="34"/>
      <c r="H20" s="34"/>
      <c r="I20" s="34"/>
      <c r="J20" s="34"/>
      <c r="K20" s="34"/>
      <c r="L20" s="34"/>
      <c r="M20" s="34"/>
      <c r="N20" s="34"/>
      <c r="O20" s="34"/>
      <c r="P20" s="34"/>
      <c r="Q20" s="34"/>
      <c r="R20" s="34"/>
      <c r="S20" s="34"/>
      <c r="T20" s="34"/>
      <c r="U20" s="34"/>
      <c r="V20" s="34"/>
      <c r="W20" s="34"/>
      <c r="X20" s="34"/>
      <c r="Y20" s="34"/>
    </row>
    <row r="100" spans="2:5" ht="16.2" x14ac:dyDescent="0.4">
      <c r="B100" s="7" t="s">
        <v>8</v>
      </c>
      <c r="C100" s="7" t="s">
        <v>9</v>
      </c>
      <c r="D100" s="7" t="s">
        <v>13</v>
      </c>
      <c r="E100" s="7" t="s">
        <v>19</v>
      </c>
    </row>
    <row r="101" spans="2:5" x14ac:dyDescent="0.35">
      <c r="B101" s="24">
        <v>42752</v>
      </c>
      <c r="C101" s="9" t="s">
        <v>10</v>
      </c>
      <c r="D101" s="9" t="s">
        <v>18</v>
      </c>
      <c r="E101" s="32">
        <v>1000</v>
      </c>
    </row>
    <row r="102" spans="2:5" x14ac:dyDescent="0.35">
      <c r="B102" s="24">
        <v>42752</v>
      </c>
      <c r="C102" s="9" t="s">
        <v>10</v>
      </c>
      <c r="D102" s="9" t="s">
        <v>44</v>
      </c>
      <c r="E102" s="32">
        <v>500</v>
      </c>
    </row>
    <row r="103" spans="2:5" x14ac:dyDescent="0.35">
      <c r="B103" s="24">
        <v>42752</v>
      </c>
      <c r="C103" s="9" t="s">
        <v>10</v>
      </c>
      <c r="D103" s="9" t="s">
        <v>45</v>
      </c>
      <c r="E103" s="32">
        <v>500</v>
      </c>
    </row>
    <row r="104" spans="2:5" x14ac:dyDescent="0.35">
      <c r="B104" s="24">
        <v>42786</v>
      </c>
      <c r="C104" s="9" t="s">
        <v>12</v>
      </c>
      <c r="D104" s="9" t="s">
        <v>17</v>
      </c>
      <c r="E104" s="32">
        <v>20</v>
      </c>
    </row>
    <row r="105" spans="2:5" x14ac:dyDescent="0.35">
      <c r="B105" s="24">
        <v>42791</v>
      </c>
      <c r="C105" s="9" t="s">
        <v>12</v>
      </c>
      <c r="D105" s="9" t="s">
        <v>16</v>
      </c>
      <c r="E105" s="32">
        <v>125</v>
      </c>
    </row>
    <row r="106" spans="2:5" x14ac:dyDescent="0.35">
      <c r="B106" s="24">
        <v>42756</v>
      </c>
      <c r="C106" s="9" t="s">
        <v>12</v>
      </c>
      <c r="D106" s="9" t="s">
        <v>43</v>
      </c>
      <c r="E106" s="32">
        <v>250</v>
      </c>
    </row>
    <row r="107" spans="2:5" x14ac:dyDescent="0.35">
      <c r="B107" s="24">
        <v>42786</v>
      </c>
      <c r="C107" s="9" t="s">
        <v>12</v>
      </c>
      <c r="D107" s="9" t="s">
        <v>46</v>
      </c>
      <c r="E107" s="32">
        <v>20</v>
      </c>
    </row>
    <row r="108" spans="2:5" x14ac:dyDescent="0.35">
      <c r="B108" s="24">
        <v>42791</v>
      </c>
      <c r="C108" s="9" t="s">
        <v>12</v>
      </c>
      <c r="D108" s="9" t="s">
        <v>47</v>
      </c>
      <c r="E108" s="32">
        <v>125</v>
      </c>
    </row>
    <row r="109" spans="2:5" x14ac:dyDescent="0.35">
      <c r="B109" s="24">
        <v>42756</v>
      </c>
      <c r="C109" s="9" t="s">
        <v>12</v>
      </c>
      <c r="D109" s="9" t="s">
        <v>48</v>
      </c>
      <c r="E109" s="32">
        <v>250</v>
      </c>
    </row>
    <row r="110" spans="2:5" x14ac:dyDescent="0.35">
      <c r="B110" s="24">
        <v>42786</v>
      </c>
      <c r="C110" s="9" t="s">
        <v>12</v>
      </c>
      <c r="D110" s="9" t="s">
        <v>49</v>
      </c>
      <c r="E110" s="32">
        <v>20</v>
      </c>
    </row>
    <row r="111" spans="2:5" x14ac:dyDescent="0.35">
      <c r="B111" s="24">
        <v>42791</v>
      </c>
      <c r="C111" s="9" t="s">
        <v>12</v>
      </c>
      <c r="D111" s="9" t="s">
        <v>50</v>
      </c>
      <c r="E111" s="32">
        <v>125</v>
      </c>
    </row>
    <row r="112" spans="2:5" x14ac:dyDescent="0.35">
      <c r="B112" s="24">
        <v>42736</v>
      </c>
      <c r="C112" s="9" t="s">
        <v>11</v>
      </c>
      <c r="D112" s="9" t="s">
        <v>51</v>
      </c>
      <c r="E112" s="32">
        <v>74</v>
      </c>
    </row>
    <row r="113" spans="2:24" x14ac:dyDescent="0.35">
      <c r="B113" s="24">
        <v>42750</v>
      </c>
      <c r="C113" s="9" t="s">
        <v>11</v>
      </c>
      <c r="D113" s="9" t="s">
        <v>15</v>
      </c>
      <c r="E113" s="32">
        <v>235</v>
      </c>
    </row>
    <row r="114" spans="2:24" x14ac:dyDescent="0.35">
      <c r="B114" s="24">
        <v>42756</v>
      </c>
      <c r="C114" s="9" t="s">
        <v>11</v>
      </c>
      <c r="D114" s="9" t="s">
        <v>52</v>
      </c>
      <c r="E114" s="32">
        <v>125</v>
      </c>
    </row>
    <row r="115" spans="2:24" x14ac:dyDescent="0.35">
      <c r="B115" s="24">
        <v>42768</v>
      </c>
      <c r="C115" s="9" t="s">
        <v>11</v>
      </c>
      <c r="D115" s="9" t="s">
        <v>15</v>
      </c>
      <c r="E115" s="32">
        <v>235</v>
      </c>
    </row>
    <row r="116" spans="2:24" x14ac:dyDescent="0.35">
      <c r="B116" s="24">
        <v>42736</v>
      </c>
      <c r="C116" s="9" t="s">
        <v>11</v>
      </c>
      <c r="D116" s="9" t="s">
        <v>53</v>
      </c>
      <c r="E116" s="32">
        <v>74</v>
      </c>
    </row>
    <row r="117" spans="2:24" x14ac:dyDescent="0.35">
      <c r="B117" s="24">
        <v>42750</v>
      </c>
      <c r="C117" s="9" t="s">
        <v>11</v>
      </c>
      <c r="D117" s="9" t="s">
        <v>54</v>
      </c>
      <c r="E117" s="32">
        <v>70</v>
      </c>
    </row>
    <row r="118" spans="2:24" x14ac:dyDescent="0.35">
      <c r="B118" s="24">
        <v>42768</v>
      </c>
      <c r="C118" s="9" t="s">
        <v>11</v>
      </c>
      <c r="D118" s="9" t="s">
        <v>55</v>
      </c>
      <c r="E118" s="32">
        <v>235</v>
      </c>
    </row>
    <row r="119" spans="2:24" x14ac:dyDescent="0.35">
      <c r="B119" s="24">
        <v>42736</v>
      </c>
      <c r="C119" s="9" t="s">
        <v>11</v>
      </c>
      <c r="D119" s="9" t="s">
        <v>56</v>
      </c>
      <c r="E119" s="32">
        <v>74</v>
      </c>
    </row>
    <row r="120" spans="2:24" x14ac:dyDescent="0.35">
      <c r="B120" s="24">
        <v>42750</v>
      </c>
      <c r="C120" s="9" t="s">
        <v>11</v>
      </c>
      <c r="D120" s="9" t="s">
        <v>57</v>
      </c>
      <c r="E120" s="32">
        <v>70</v>
      </c>
    </row>
    <row r="121" spans="2:24" x14ac:dyDescent="0.35">
      <c r="B121" s="24">
        <v>42768</v>
      </c>
      <c r="C121" s="9" t="s">
        <v>11</v>
      </c>
      <c r="D121" s="9" t="s">
        <v>58</v>
      </c>
      <c r="E121" s="32">
        <v>235</v>
      </c>
      <c r="X121" s="16"/>
    </row>
  </sheetData>
  <phoneticPr fontId="27" type="noConversion"/>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0"/>
  <dimension ref="A1:E119"/>
  <sheetViews>
    <sheetView showGridLines="0" zoomScaleNormal="100" workbookViewId="0"/>
  </sheetViews>
  <sheetFormatPr defaultColWidth="7.81640625" defaultRowHeight="15.6" x14ac:dyDescent="0.35"/>
  <cols>
    <col min="1" max="1" width="7.81640625" style="5"/>
    <col min="2" max="3" width="7.81640625" style="30"/>
    <col min="4" max="4" width="13.81640625" style="30" bestFit="1" customWidth="1"/>
    <col min="5" max="5" width="10.36328125" style="30" bestFit="1" customWidth="1"/>
    <col min="6" max="16384" width="7.81640625" style="30"/>
  </cols>
  <sheetData>
    <row r="1" spans="1:5" x14ac:dyDescent="0.35">
      <c r="A1" s="6" t="s">
        <v>59</v>
      </c>
    </row>
    <row r="2" spans="1:5" x14ac:dyDescent="0.35">
      <c r="A2" s="6" t="s">
        <v>141</v>
      </c>
    </row>
    <row r="3" spans="1:5" x14ac:dyDescent="0.35">
      <c r="A3" s="6" t="s">
        <v>60</v>
      </c>
    </row>
    <row r="4" spans="1:5" x14ac:dyDescent="0.35">
      <c r="A4" s="6" t="s">
        <v>61</v>
      </c>
    </row>
    <row r="5" spans="1:5" x14ac:dyDescent="0.35">
      <c r="A5" s="6" t="s">
        <v>5</v>
      </c>
    </row>
    <row r="6" spans="1:5" x14ac:dyDescent="0.35">
      <c r="A6" s="6"/>
    </row>
    <row r="8" spans="1:5" x14ac:dyDescent="0.35">
      <c r="D8" s="57" t="s">
        <v>62</v>
      </c>
      <c r="E8" s="60" t="s">
        <v>133</v>
      </c>
    </row>
    <row r="9" spans="1:5" x14ac:dyDescent="0.35">
      <c r="D9" s="59" t="s">
        <v>10</v>
      </c>
      <c r="E9" s="63">
        <v>2000</v>
      </c>
    </row>
    <row r="10" spans="1:5" x14ac:dyDescent="0.35">
      <c r="D10" s="64" t="s">
        <v>18</v>
      </c>
      <c r="E10" s="63">
        <v>1000</v>
      </c>
    </row>
    <row r="11" spans="1:5" x14ac:dyDescent="0.35">
      <c r="D11" s="55" t="s">
        <v>45</v>
      </c>
      <c r="E11" s="63">
        <v>500</v>
      </c>
    </row>
    <row r="12" spans="1:5" x14ac:dyDescent="0.35">
      <c r="D12" s="55" t="s">
        <v>44</v>
      </c>
      <c r="E12" s="63">
        <v>500</v>
      </c>
    </row>
    <row r="13" spans="1:5" x14ac:dyDescent="0.35">
      <c r="D13" s="54" t="s">
        <v>12</v>
      </c>
      <c r="E13" s="63">
        <v>935</v>
      </c>
    </row>
    <row r="14" spans="1:5" x14ac:dyDescent="0.35">
      <c r="D14" s="64" t="s">
        <v>43</v>
      </c>
      <c r="E14" s="63">
        <v>250</v>
      </c>
    </row>
    <row r="15" spans="1:5" x14ac:dyDescent="0.35">
      <c r="D15" s="55" t="s">
        <v>17</v>
      </c>
      <c r="E15" s="63">
        <v>20</v>
      </c>
    </row>
    <row r="16" spans="1:5" x14ac:dyDescent="0.35">
      <c r="D16" s="55" t="s">
        <v>16</v>
      </c>
      <c r="E16" s="63">
        <v>125</v>
      </c>
    </row>
    <row r="17" spans="4:5" x14ac:dyDescent="0.35">
      <c r="D17" s="55" t="s">
        <v>46</v>
      </c>
      <c r="E17" s="63">
        <v>20</v>
      </c>
    </row>
    <row r="18" spans="4:5" x14ac:dyDescent="0.35">
      <c r="D18" s="55" t="s">
        <v>49</v>
      </c>
      <c r="E18" s="63">
        <v>20</v>
      </c>
    </row>
    <row r="19" spans="4:5" x14ac:dyDescent="0.35">
      <c r="D19" s="55" t="s">
        <v>50</v>
      </c>
      <c r="E19" s="63">
        <v>125</v>
      </c>
    </row>
    <row r="20" spans="4:5" x14ac:dyDescent="0.35">
      <c r="D20" s="55" t="s">
        <v>47</v>
      </c>
      <c r="E20" s="63">
        <v>125</v>
      </c>
    </row>
    <row r="21" spans="4:5" x14ac:dyDescent="0.35">
      <c r="D21" s="55" t="s">
        <v>48</v>
      </c>
      <c r="E21" s="63">
        <v>250</v>
      </c>
    </row>
    <row r="22" spans="4:5" x14ac:dyDescent="0.35">
      <c r="D22" s="54" t="s">
        <v>11</v>
      </c>
      <c r="E22" s="63">
        <v>1427</v>
      </c>
    </row>
    <row r="23" spans="4:5" x14ac:dyDescent="0.35">
      <c r="D23" s="64" t="s">
        <v>15</v>
      </c>
      <c r="E23" s="63">
        <v>470</v>
      </c>
    </row>
    <row r="24" spans="4:5" x14ac:dyDescent="0.35">
      <c r="D24" s="55" t="s">
        <v>51</v>
      </c>
      <c r="E24" s="63">
        <v>74</v>
      </c>
    </row>
    <row r="25" spans="4:5" x14ac:dyDescent="0.35">
      <c r="D25" s="55" t="s">
        <v>54</v>
      </c>
      <c r="E25" s="63">
        <v>70</v>
      </c>
    </row>
    <row r="26" spans="4:5" x14ac:dyDescent="0.35">
      <c r="D26" s="55" t="s">
        <v>53</v>
      </c>
      <c r="E26" s="63">
        <v>74</v>
      </c>
    </row>
    <row r="27" spans="4:5" x14ac:dyDescent="0.35">
      <c r="D27" s="55" t="s">
        <v>55</v>
      </c>
      <c r="E27" s="63">
        <v>235</v>
      </c>
    </row>
    <row r="28" spans="4:5" x14ac:dyDescent="0.35">
      <c r="D28" s="55" t="s">
        <v>56</v>
      </c>
      <c r="E28" s="63">
        <v>74</v>
      </c>
    </row>
    <row r="29" spans="4:5" x14ac:dyDescent="0.35">
      <c r="D29" s="55" t="s">
        <v>52</v>
      </c>
      <c r="E29" s="63">
        <v>125</v>
      </c>
    </row>
    <row r="30" spans="4:5" x14ac:dyDescent="0.35">
      <c r="D30" s="55" t="s">
        <v>57</v>
      </c>
      <c r="E30" s="63">
        <v>70</v>
      </c>
    </row>
    <row r="31" spans="4:5" x14ac:dyDescent="0.35">
      <c r="D31" s="55" t="s">
        <v>58</v>
      </c>
      <c r="E31" s="63">
        <v>235</v>
      </c>
    </row>
    <row r="32" spans="4:5" x14ac:dyDescent="0.35">
      <c r="D32" s="59" t="s">
        <v>20</v>
      </c>
      <c r="E32" s="63">
        <v>4362</v>
      </c>
    </row>
    <row r="33" spans="4:5" x14ac:dyDescent="0.35">
      <c r="D33" s="34"/>
      <c r="E33" s="34"/>
    </row>
    <row r="34" spans="4:5" x14ac:dyDescent="0.35">
      <c r="D34" s="34"/>
      <c r="E34" s="34"/>
    </row>
    <row r="35" spans="4:5" x14ac:dyDescent="0.35">
      <c r="D35" s="34"/>
      <c r="E35" s="34"/>
    </row>
    <row r="36" spans="4:5" x14ac:dyDescent="0.35">
      <c r="D36" s="34"/>
      <c r="E36" s="34"/>
    </row>
    <row r="37" spans="4:5" x14ac:dyDescent="0.35">
      <c r="D37" s="34"/>
      <c r="E37" s="34"/>
    </row>
    <row r="38" spans="4:5" x14ac:dyDescent="0.35">
      <c r="D38" s="34"/>
      <c r="E38" s="34"/>
    </row>
    <row r="39" spans="4:5" x14ac:dyDescent="0.35">
      <c r="D39" s="34"/>
      <c r="E39" s="34"/>
    </row>
    <row r="40" spans="4:5" x14ac:dyDescent="0.35">
      <c r="D40" s="34"/>
      <c r="E40" s="34"/>
    </row>
    <row r="41" spans="4:5" x14ac:dyDescent="0.35">
      <c r="D41" s="34"/>
      <c r="E41" s="34"/>
    </row>
    <row r="42" spans="4:5" x14ac:dyDescent="0.35">
      <c r="D42" s="34"/>
      <c r="E42" s="34"/>
    </row>
    <row r="43" spans="4:5" x14ac:dyDescent="0.35">
      <c r="D43" s="34"/>
      <c r="E43" s="34"/>
    </row>
    <row r="44" spans="4:5" x14ac:dyDescent="0.35">
      <c r="D44" s="34"/>
      <c r="E44" s="34"/>
    </row>
    <row r="45" spans="4:5" x14ac:dyDescent="0.35">
      <c r="D45" s="34"/>
      <c r="E45" s="34"/>
    </row>
    <row r="46" spans="4:5" x14ac:dyDescent="0.35">
      <c r="D46" s="34"/>
      <c r="E46" s="34"/>
    </row>
    <row r="47" spans="4:5" x14ac:dyDescent="0.35">
      <c r="D47" s="34"/>
      <c r="E47" s="34"/>
    </row>
    <row r="48" spans="4:5" x14ac:dyDescent="0.35">
      <c r="D48" s="34"/>
      <c r="E48" s="34"/>
    </row>
    <row r="49" spans="4:5" x14ac:dyDescent="0.35">
      <c r="D49" s="34"/>
      <c r="E49" s="34"/>
    </row>
    <row r="50" spans="4:5" x14ac:dyDescent="0.35">
      <c r="D50" s="34"/>
      <c r="E50" s="34"/>
    </row>
    <row r="51" spans="4:5" x14ac:dyDescent="0.35">
      <c r="D51" s="34"/>
      <c r="E51" s="34"/>
    </row>
    <row r="52" spans="4:5" x14ac:dyDescent="0.35">
      <c r="D52" s="34"/>
      <c r="E52" s="34"/>
    </row>
    <row r="53" spans="4:5" x14ac:dyDescent="0.35">
      <c r="D53" s="34"/>
      <c r="E53" s="34"/>
    </row>
    <row r="98" spans="2:5" ht="16.2" x14ac:dyDescent="0.4">
      <c r="B98" s="7" t="s">
        <v>8</v>
      </c>
      <c r="C98" s="7" t="s">
        <v>9</v>
      </c>
      <c r="D98" s="7" t="s">
        <v>13</v>
      </c>
      <c r="E98" s="7" t="s">
        <v>19</v>
      </c>
    </row>
    <row r="99" spans="2:5" x14ac:dyDescent="0.35">
      <c r="B99" s="24">
        <v>42752</v>
      </c>
      <c r="C99" s="9" t="s">
        <v>10</v>
      </c>
      <c r="D99" s="9" t="s">
        <v>18</v>
      </c>
      <c r="E99" s="32">
        <v>1000</v>
      </c>
    </row>
    <row r="100" spans="2:5" x14ac:dyDescent="0.35">
      <c r="B100" s="24">
        <v>42752</v>
      </c>
      <c r="C100" s="9" t="s">
        <v>10</v>
      </c>
      <c r="D100" s="9" t="s">
        <v>44</v>
      </c>
      <c r="E100" s="32">
        <v>500</v>
      </c>
    </row>
    <row r="101" spans="2:5" x14ac:dyDescent="0.35">
      <c r="B101" s="24">
        <v>42752</v>
      </c>
      <c r="C101" s="9" t="s">
        <v>10</v>
      </c>
      <c r="D101" s="9" t="s">
        <v>45</v>
      </c>
      <c r="E101" s="32">
        <v>500</v>
      </c>
    </row>
    <row r="102" spans="2:5" x14ac:dyDescent="0.35">
      <c r="B102" s="24">
        <v>42786</v>
      </c>
      <c r="C102" s="9" t="s">
        <v>12</v>
      </c>
      <c r="D102" s="9" t="s">
        <v>17</v>
      </c>
      <c r="E102" s="32">
        <v>20</v>
      </c>
    </row>
    <row r="103" spans="2:5" x14ac:dyDescent="0.35">
      <c r="B103" s="24">
        <v>42791</v>
      </c>
      <c r="C103" s="9" t="s">
        <v>12</v>
      </c>
      <c r="D103" s="9" t="s">
        <v>16</v>
      </c>
      <c r="E103" s="32">
        <v>125</v>
      </c>
    </row>
    <row r="104" spans="2:5" x14ac:dyDescent="0.35">
      <c r="B104" s="24">
        <v>42756</v>
      </c>
      <c r="C104" s="9" t="s">
        <v>12</v>
      </c>
      <c r="D104" s="9" t="s">
        <v>43</v>
      </c>
      <c r="E104" s="32">
        <v>250</v>
      </c>
    </row>
    <row r="105" spans="2:5" x14ac:dyDescent="0.35">
      <c r="B105" s="24">
        <v>42786</v>
      </c>
      <c r="C105" s="9" t="s">
        <v>12</v>
      </c>
      <c r="D105" s="9" t="s">
        <v>46</v>
      </c>
      <c r="E105" s="32">
        <v>20</v>
      </c>
    </row>
    <row r="106" spans="2:5" x14ac:dyDescent="0.35">
      <c r="B106" s="24">
        <v>42791</v>
      </c>
      <c r="C106" s="9" t="s">
        <v>12</v>
      </c>
      <c r="D106" s="9" t="s">
        <v>47</v>
      </c>
      <c r="E106" s="32">
        <v>125</v>
      </c>
    </row>
    <row r="107" spans="2:5" x14ac:dyDescent="0.35">
      <c r="B107" s="24">
        <v>42756</v>
      </c>
      <c r="C107" s="9" t="s">
        <v>12</v>
      </c>
      <c r="D107" s="9" t="s">
        <v>48</v>
      </c>
      <c r="E107" s="32">
        <v>250</v>
      </c>
    </row>
    <row r="108" spans="2:5" x14ac:dyDescent="0.35">
      <c r="B108" s="24">
        <v>42786</v>
      </c>
      <c r="C108" s="9" t="s">
        <v>12</v>
      </c>
      <c r="D108" s="9" t="s">
        <v>49</v>
      </c>
      <c r="E108" s="32">
        <v>20</v>
      </c>
    </row>
    <row r="109" spans="2:5" x14ac:dyDescent="0.35">
      <c r="B109" s="24">
        <v>42791</v>
      </c>
      <c r="C109" s="9" t="s">
        <v>12</v>
      </c>
      <c r="D109" s="9" t="s">
        <v>50</v>
      </c>
      <c r="E109" s="32">
        <v>125</v>
      </c>
    </row>
    <row r="110" spans="2:5" x14ac:dyDescent="0.35">
      <c r="B110" s="24">
        <v>42736</v>
      </c>
      <c r="C110" s="9" t="s">
        <v>11</v>
      </c>
      <c r="D110" s="9" t="s">
        <v>51</v>
      </c>
      <c r="E110" s="32">
        <v>74</v>
      </c>
    </row>
    <row r="111" spans="2:5" x14ac:dyDescent="0.35">
      <c r="B111" s="24">
        <v>42750</v>
      </c>
      <c r="C111" s="9" t="s">
        <v>11</v>
      </c>
      <c r="D111" s="9" t="s">
        <v>15</v>
      </c>
      <c r="E111" s="32">
        <v>235</v>
      </c>
    </row>
    <row r="112" spans="2:5" x14ac:dyDescent="0.35">
      <c r="B112" s="24">
        <v>42756</v>
      </c>
      <c r="C112" s="9" t="s">
        <v>11</v>
      </c>
      <c r="D112" s="9" t="s">
        <v>52</v>
      </c>
      <c r="E112" s="32">
        <v>125</v>
      </c>
    </row>
    <row r="113" spans="2:5" x14ac:dyDescent="0.35">
      <c r="B113" s="24">
        <v>42768</v>
      </c>
      <c r="C113" s="9" t="s">
        <v>11</v>
      </c>
      <c r="D113" s="9" t="s">
        <v>15</v>
      </c>
      <c r="E113" s="32">
        <v>235</v>
      </c>
    </row>
    <row r="114" spans="2:5" x14ac:dyDescent="0.35">
      <c r="B114" s="24">
        <v>42736</v>
      </c>
      <c r="C114" s="9" t="s">
        <v>11</v>
      </c>
      <c r="D114" s="9" t="s">
        <v>53</v>
      </c>
      <c r="E114" s="32">
        <v>74</v>
      </c>
    </row>
    <row r="115" spans="2:5" x14ac:dyDescent="0.35">
      <c r="B115" s="24">
        <v>42750</v>
      </c>
      <c r="C115" s="9" t="s">
        <v>11</v>
      </c>
      <c r="D115" s="9" t="s">
        <v>54</v>
      </c>
      <c r="E115" s="32">
        <v>70</v>
      </c>
    </row>
    <row r="116" spans="2:5" x14ac:dyDescent="0.35">
      <c r="B116" s="24">
        <v>42768</v>
      </c>
      <c r="C116" s="9" t="s">
        <v>11</v>
      </c>
      <c r="D116" s="9" t="s">
        <v>55</v>
      </c>
      <c r="E116" s="32">
        <v>235</v>
      </c>
    </row>
    <row r="117" spans="2:5" x14ac:dyDescent="0.35">
      <c r="B117" s="24">
        <v>42736</v>
      </c>
      <c r="C117" s="9" t="s">
        <v>11</v>
      </c>
      <c r="D117" s="9" t="s">
        <v>56</v>
      </c>
      <c r="E117" s="32">
        <v>74</v>
      </c>
    </row>
    <row r="118" spans="2:5" x14ac:dyDescent="0.35">
      <c r="B118" s="24">
        <v>42750</v>
      </c>
      <c r="C118" s="9" t="s">
        <v>11</v>
      </c>
      <c r="D118" s="9" t="s">
        <v>57</v>
      </c>
      <c r="E118" s="32">
        <v>70</v>
      </c>
    </row>
    <row r="119" spans="2:5" x14ac:dyDescent="0.35">
      <c r="B119" s="24">
        <v>42768</v>
      </c>
      <c r="C119" s="9" t="s">
        <v>11</v>
      </c>
      <c r="D119" s="9" t="s">
        <v>58</v>
      </c>
      <c r="E119" s="32">
        <v>235</v>
      </c>
    </row>
  </sheetData>
  <phoneticPr fontId="27" type="noConversion"/>
  <pageMargins left="0.7" right="0.7" top="0.75" bottom="0.75" header="0.3" footer="0.3"/>
  <pageSetup paperSize="9"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A4"/>
  <sheetViews>
    <sheetView showGridLines="0" workbookViewId="0"/>
  </sheetViews>
  <sheetFormatPr defaultColWidth="7.81640625" defaultRowHeight="15.6" x14ac:dyDescent="0.35"/>
  <cols>
    <col min="1" max="1" width="7.81640625" style="5"/>
    <col min="2" max="16384" width="7.81640625" style="30"/>
  </cols>
  <sheetData>
    <row r="1" spans="1:1" x14ac:dyDescent="0.35">
      <c r="A1" s="6" t="s">
        <v>63</v>
      </c>
    </row>
    <row r="2" spans="1:1" x14ac:dyDescent="0.35">
      <c r="A2" s="6" t="s">
        <v>64</v>
      </c>
    </row>
    <row r="3" spans="1:1" x14ac:dyDescent="0.35">
      <c r="A3" s="6" t="s">
        <v>5</v>
      </c>
    </row>
    <row r="4" spans="1:1" x14ac:dyDescent="0.35">
      <c r="A4" s="6"/>
    </row>
  </sheetData>
  <phoneticPr fontId="27"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K122"/>
  <sheetViews>
    <sheetView showGridLines="0" workbookViewId="0"/>
  </sheetViews>
  <sheetFormatPr defaultColWidth="7.81640625" defaultRowHeight="15.6" x14ac:dyDescent="0.35"/>
  <cols>
    <col min="1" max="1" width="7.81640625" style="17"/>
    <col min="2" max="2" width="7.81640625" style="38"/>
    <col min="3" max="3" width="10.36328125" style="38" bestFit="1" customWidth="1"/>
    <col min="4" max="4" width="9.90625" style="38" bestFit="1" customWidth="1"/>
    <col min="5" max="16384" width="7.81640625" style="38"/>
  </cols>
  <sheetData>
    <row r="1" spans="1:11" ht="15" customHeight="1" x14ac:dyDescent="0.35">
      <c r="A1" s="37" t="s">
        <v>65</v>
      </c>
    </row>
    <row r="2" spans="1:11" ht="15" customHeight="1" x14ac:dyDescent="0.35">
      <c r="A2" s="17" t="s">
        <v>30</v>
      </c>
    </row>
    <row r="3" spans="1:11" ht="15" customHeight="1" x14ac:dyDescent="0.35">
      <c r="A3" s="17" t="s">
        <v>66</v>
      </c>
    </row>
    <row r="4" spans="1:11" ht="15" customHeight="1" x14ac:dyDescent="0.35">
      <c r="A4" s="17" t="s">
        <v>67</v>
      </c>
    </row>
    <row r="5" spans="1:11" ht="20.100000000000001" customHeight="1" x14ac:dyDescent="0.45">
      <c r="A5" s="6" t="s">
        <v>5</v>
      </c>
      <c r="I5" s="18" t="str">
        <f>IF(AND($B$15="机票",$C$36=74),"干得好！已向数据"," ")</f>
        <v xml:space="preserve"> </v>
      </c>
    </row>
    <row r="6" spans="1:11" ht="20.100000000000001" customHeight="1" x14ac:dyDescent="0.45">
      <c r="A6" s="6"/>
      <c r="I6" s="18" t="str">
        <f>IF(AND($B$15="机票",$C$36=74),"透视表​​添加第二行"," ")</f>
        <v xml:space="preserve"> </v>
      </c>
    </row>
    <row r="7" spans="1:11" ht="20.100000000000001" customHeight="1" x14ac:dyDescent="0.45">
      <c r="I7" s="18" t="str">
        <f>IF(AND($B$15="机票",$C$36=74),"字段。向下滚动并"," ")</f>
        <v xml:space="preserve"> </v>
      </c>
    </row>
    <row r="8" spans="1:11" ht="20.100000000000001" customHeight="1" x14ac:dyDescent="0.45">
      <c r="I8" s="18" t="str">
        <f>IF(AND($B$15="机票",$C$36=74),"单击“下一步”…"," ")</f>
        <v xml:space="preserve"> </v>
      </c>
    </row>
    <row r="9" spans="1:11" ht="15" customHeight="1" x14ac:dyDescent="0.45">
      <c r="K9" s="18"/>
    </row>
    <row r="10" spans="1:11" ht="15" customHeight="1" x14ac:dyDescent="0.35"/>
    <row r="11" spans="1:11" ht="15" customHeight="1" x14ac:dyDescent="0.35"/>
    <row r="12" spans="1:11" ht="15" customHeight="1" x14ac:dyDescent="0.35"/>
    <row r="13" spans="1:11" x14ac:dyDescent="0.35">
      <c r="B13" s="68" t="s">
        <v>62</v>
      </c>
      <c r="C13" s="70" t="s">
        <v>133</v>
      </c>
    </row>
    <row r="14" spans="1:11" x14ac:dyDescent="0.35">
      <c r="B14" s="59" t="s">
        <v>10</v>
      </c>
      <c r="C14" s="69">
        <v>2000</v>
      </c>
    </row>
    <row r="15" spans="1:11" x14ac:dyDescent="0.35">
      <c r="B15" s="54" t="s">
        <v>12</v>
      </c>
      <c r="C15" s="69">
        <v>935</v>
      </c>
    </row>
    <row r="16" spans="1:11" x14ac:dyDescent="0.35">
      <c r="B16" s="54" t="s">
        <v>11</v>
      </c>
      <c r="C16" s="69">
        <v>1427</v>
      </c>
    </row>
    <row r="17" spans="2:3" x14ac:dyDescent="0.35">
      <c r="B17" s="59" t="s">
        <v>20</v>
      </c>
      <c r="C17" s="69">
        <v>4362</v>
      </c>
    </row>
    <row r="18" spans="2:3" x14ac:dyDescent="0.35">
      <c r="B18"/>
      <c r="C18"/>
    </row>
    <row r="19" spans="2:3" x14ac:dyDescent="0.35">
      <c r="B19"/>
      <c r="C19"/>
    </row>
    <row r="20" spans="2:3" x14ac:dyDescent="0.35">
      <c r="B20"/>
      <c r="C20"/>
    </row>
    <row r="21" spans="2:3" x14ac:dyDescent="0.35">
      <c r="B21"/>
      <c r="C21"/>
    </row>
    <row r="22" spans="2:3" x14ac:dyDescent="0.35">
      <c r="B22"/>
      <c r="C22"/>
    </row>
    <row r="23" spans="2:3" x14ac:dyDescent="0.35">
      <c r="B23"/>
      <c r="C23"/>
    </row>
    <row r="24" spans="2:3" x14ac:dyDescent="0.35">
      <c r="B24"/>
      <c r="C24"/>
    </row>
    <row r="25" spans="2:3" x14ac:dyDescent="0.35">
      <c r="B25"/>
      <c r="C25"/>
    </row>
    <row r="26" spans="2:3" x14ac:dyDescent="0.35">
      <c r="B26"/>
      <c r="C26"/>
    </row>
    <row r="27" spans="2:3" x14ac:dyDescent="0.35">
      <c r="B27"/>
      <c r="C27"/>
    </row>
    <row r="28" spans="2:3" x14ac:dyDescent="0.35">
      <c r="B28"/>
      <c r="C28"/>
    </row>
    <row r="29" spans="2:3" x14ac:dyDescent="0.35">
      <c r="B29"/>
      <c r="C29"/>
    </row>
    <row r="30" spans="2:3" x14ac:dyDescent="0.35">
      <c r="B30"/>
      <c r="C30"/>
    </row>
    <row r="31" spans="2:3" x14ac:dyDescent="0.35">
      <c r="B31"/>
      <c r="C31"/>
    </row>
    <row r="32" spans="2:3"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101" spans="2:5" ht="16.2" x14ac:dyDescent="0.4">
      <c r="B101" s="19" t="s">
        <v>8</v>
      </c>
      <c r="C101" s="19" t="s">
        <v>9</v>
      </c>
      <c r="D101" s="19" t="s">
        <v>13</v>
      </c>
      <c r="E101" s="19" t="s">
        <v>19</v>
      </c>
    </row>
    <row r="102" spans="2:5" x14ac:dyDescent="0.35">
      <c r="B102" s="24">
        <v>42752</v>
      </c>
      <c r="C102" s="20" t="s">
        <v>10</v>
      </c>
      <c r="D102" s="20" t="s">
        <v>18</v>
      </c>
      <c r="E102" s="39">
        <v>1000</v>
      </c>
    </row>
    <row r="103" spans="2:5" x14ac:dyDescent="0.35">
      <c r="B103" s="24">
        <v>42752</v>
      </c>
      <c r="C103" s="20" t="s">
        <v>10</v>
      </c>
      <c r="D103" s="20" t="s">
        <v>44</v>
      </c>
      <c r="E103" s="39">
        <v>500</v>
      </c>
    </row>
    <row r="104" spans="2:5" x14ac:dyDescent="0.35">
      <c r="B104" s="24">
        <v>42752</v>
      </c>
      <c r="C104" s="20" t="s">
        <v>10</v>
      </c>
      <c r="D104" s="20" t="s">
        <v>45</v>
      </c>
      <c r="E104" s="39">
        <v>500</v>
      </c>
    </row>
    <row r="105" spans="2:5" x14ac:dyDescent="0.35">
      <c r="B105" s="24">
        <v>42786</v>
      </c>
      <c r="C105" s="20" t="s">
        <v>12</v>
      </c>
      <c r="D105" s="20" t="s">
        <v>17</v>
      </c>
      <c r="E105" s="39">
        <v>20</v>
      </c>
    </row>
    <row r="106" spans="2:5" x14ac:dyDescent="0.35">
      <c r="B106" s="24">
        <v>42791</v>
      </c>
      <c r="C106" s="20" t="s">
        <v>12</v>
      </c>
      <c r="D106" s="20" t="s">
        <v>16</v>
      </c>
      <c r="E106" s="39">
        <v>125</v>
      </c>
    </row>
    <row r="107" spans="2:5" x14ac:dyDescent="0.35">
      <c r="B107" s="24">
        <v>42756</v>
      </c>
      <c r="C107" s="20" t="s">
        <v>12</v>
      </c>
      <c r="D107" s="20" t="s">
        <v>43</v>
      </c>
      <c r="E107" s="39">
        <v>250</v>
      </c>
    </row>
    <row r="108" spans="2:5" x14ac:dyDescent="0.35">
      <c r="B108" s="24">
        <v>42786</v>
      </c>
      <c r="C108" s="20" t="s">
        <v>12</v>
      </c>
      <c r="D108" s="20" t="s">
        <v>46</v>
      </c>
      <c r="E108" s="39">
        <v>20</v>
      </c>
    </row>
    <row r="109" spans="2:5" x14ac:dyDescent="0.35">
      <c r="B109" s="24">
        <v>42791</v>
      </c>
      <c r="C109" s="20" t="s">
        <v>12</v>
      </c>
      <c r="D109" s="20" t="s">
        <v>47</v>
      </c>
      <c r="E109" s="39">
        <v>125</v>
      </c>
    </row>
    <row r="110" spans="2:5" x14ac:dyDescent="0.35">
      <c r="B110" s="24">
        <v>42756</v>
      </c>
      <c r="C110" s="20" t="s">
        <v>12</v>
      </c>
      <c r="D110" s="20" t="s">
        <v>48</v>
      </c>
      <c r="E110" s="39">
        <v>250</v>
      </c>
    </row>
    <row r="111" spans="2:5" x14ac:dyDescent="0.35">
      <c r="B111" s="24">
        <v>42786</v>
      </c>
      <c r="C111" s="20" t="s">
        <v>12</v>
      </c>
      <c r="D111" s="20" t="s">
        <v>49</v>
      </c>
      <c r="E111" s="39">
        <v>20</v>
      </c>
    </row>
    <row r="112" spans="2:5" x14ac:dyDescent="0.35">
      <c r="B112" s="24">
        <v>42791</v>
      </c>
      <c r="C112" s="20" t="s">
        <v>12</v>
      </c>
      <c r="D112" s="20" t="s">
        <v>50</v>
      </c>
      <c r="E112" s="39">
        <v>125</v>
      </c>
    </row>
    <row r="113" spans="2:11" x14ac:dyDescent="0.35">
      <c r="B113" s="24">
        <v>42736</v>
      </c>
      <c r="C113" s="20" t="s">
        <v>11</v>
      </c>
      <c r="D113" s="20" t="s">
        <v>51</v>
      </c>
      <c r="E113" s="39">
        <v>74</v>
      </c>
    </row>
    <row r="114" spans="2:11" x14ac:dyDescent="0.35">
      <c r="B114" s="24">
        <v>42750</v>
      </c>
      <c r="C114" s="20" t="s">
        <v>11</v>
      </c>
      <c r="D114" s="20" t="s">
        <v>15</v>
      </c>
      <c r="E114" s="39">
        <v>235</v>
      </c>
    </row>
    <row r="115" spans="2:11" x14ac:dyDescent="0.35">
      <c r="B115" s="24">
        <v>42756</v>
      </c>
      <c r="C115" s="20" t="s">
        <v>11</v>
      </c>
      <c r="D115" s="20" t="s">
        <v>52</v>
      </c>
      <c r="E115" s="39">
        <v>125</v>
      </c>
    </row>
    <row r="116" spans="2:11" x14ac:dyDescent="0.35">
      <c r="B116" s="24">
        <v>42768</v>
      </c>
      <c r="C116" s="20" t="s">
        <v>11</v>
      </c>
      <c r="D116" s="20" t="s">
        <v>15</v>
      </c>
      <c r="E116" s="39">
        <v>235</v>
      </c>
    </row>
    <row r="117" spans="2:11" x14ac:dyDescent="0.35">
      <c r="B117" s="24">
        <v>42736</v>
      </c>
      <c r="C117" s="20" t="s">
        <v>11</v>
      </c>
      <c r="D117" s="20" t="s">
        <v>53</v>
      </c>
      <c r="E117" s="39">
        <v>74</v>
      </c>
    </row>
    <row r="118" spans="2:11" x14ac:dyDescent="0.35">
      <c r="B118" s="24">
        <v>42750</v>
      </c>
      <c r="C118" s="20" t="s">
        <v>11</v>
      </c>
      <c r="D118" s="20" t="s">
        <v>54</v>
      </c>
      <c r="E118" s="39">
        <v>70</v>
      </c>
    </row>
    <row r="119" spans="2:11" x14ac:dyDescent="0.35">
      <c r="B119" s="24">
        <v>42768</v>
      </c>
      <c r="C119" s="20" t="s">
        <v>11</v>
      </c>
      <c r="D119" s="20" t="s">
        <v>55</v>
      </c>
      <c r="E119" s="39">
        <v>235</v>
      </c>
    </row>
    <row r="120" spans="2:11" x14ac:dyDescent="0.35">
      <c r="B120" s="24">
        <v>42736</v>
      </c>
      <c r="C120" s="20" t="s">
        <v>11</v>
      </c>
      <c r="D120" s="20" t="s">
        <v>56</v>
      </c>
      <c r="E120" s="39">
        <v>74</v>
      </c>
    </row>
    <row r="121" spans="2:11" x14ac:dyDescent="0.35">
      <c r="B121" s="24">
        <v>42750</v>
      </c>
      <c r="C121" s="20" t="s">
        <v>11</v>
      </c>
      <c r="D121" s="20" t="s">
        <v>57</v>
      </c>
      <c r="E121" s="39">
        <v>70</v>
      </c>
    </row>
    <row r="122" spans="2:11" x14ac:dyDescent="0.35">
      <c r="B122" s="24">
        <v>42768</v>
      </c>
      <c r="C122" s="20" t="s">
        <v>11</v>
      </c>
      <c r="D122" s="20" t="s">
        <v>58</v>
      </c>
      <c r="E122" s="39">
        <v>235</v>
      </c>
      <c r="K122" s="21"/>
    </row>
  </sheetData>
  <phoneticPr fontId="27" type="noConversion"/>
  <pageMargins left="0.7" right="0.7" top="0.75" bottom="0.75" header="0.3" footer="0.3"/>
  <pageSetup paperSize="9"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I121"/>
  <sheetViews>
    <sheetView showGridLines="0" workbookViewId="0"/>
  </sheetViews>
  <sheetFormatPr defaultColWidth="7.81640625" defaultRowHeight="15.6" x14ac:dyDescent="0.35"/>
  <cols>
    <col min="1" max="1" width="7.81640625" style="5"/>
    <col min="2" max="3" width="7.81640625" style="30"/>
    <col min="4" max="4" width="9.90625" style="30" bestFit="1" customWidth="1"/>
    <col min="5" max="5" width="7.81640625" style="30"/>
    <col min="6" max="6" width="13.81640625" style="30" bestFit="1" customWidth="1"/>
    <col min="7" max="7" width="10.36328125" style="30" bestFit="1" customWidth="1"/>
    <col min="8" max="16384" width="7.81640625" style="30"/>
  </cols>
  <sheetData>
    <row r="1" spans="1:9" x14ac:dyDescent="0.35">
      <c r="A1" s="6" t="s">
        <v>68</v>
      </c>
    </row>
    <row r="2" spans="1:9" x14ac:dyDescent="0.35">
      <c r="A2" s="6" t="s">
        <v>142</v>
      </c>
    </row>
    <row r="3" spans="1:9" x14ac:dyDescent="0.35">
      <c r="A3" s="6" t="s">
        <v>5</v>
      </c>
    </row>
    <row r="4" spans="1:9" x14ac:dyDescent="0.35">
      <c r="A4" s="6"/>
    </row>
    <row r="6" spans="1:9" ht="20.399999999999999" x14ac:dyDescent="0.45">
      <c r="F6" s="14" t="str">
        <f>IF(AND($F$9="康霓",$G$9=935),"很好！"," ")</f>
        <v xml:space="preserve"> </v>
      </c>
    </row>
    <row r="7" spans="1:9" x14ac:dyDescent="0.35">
      <c r="F7" s="57" t="s">
        <v>62</v>
      </c>
      <c r="G7" s="60" t="s">
        <v>133</v>
      </c>
    </row>
    <row r="8" spans="1:9" ht="20.399999999999999" x14ac:dyDescent="0.45">
      <c r="F8" s="59" t="s">
        <v>10</v>
      </c>
      <c r="G8" s="66">
        <v>2000</v>
      </c>
      <c r="I8" s="14"/>
    </row>
    <row r="9" spans="1:9" ht="20.399999999999999" x14ac:dyDescent="0.45">
      <c r="F9" s="64" t="s">
        <v>18</v>
      </c>
      <c r="G9" s="66">
        <v>1000</v>
      </c>
      <c r="I9" s="14"/>
    </row>
    <row r="10" spans="1:9" x14ac:dyDescent="0.35">
      <c r="F10" s="55" t="s">
        <v>45</v>
      </c>
      <c r="G10" s="66">
        <v>500</v>
      </c>
    </row>
    <row r="11" spans="1:9" x14ac:dyDescent="0.35">
      <c r="F11" s="55" t="s">
        <v>44</v>
      </c>
      <c r="G11" s="66">
        <v>500</v>
      </c>
    </row>
    <row r="12" spans="1:9" x14ac:dyDescent="0.35">
      <c r="F12" s="54" t="s">
        <v>12</v>
      </c>
      <c r="G12" s="66">
        <v>935</v>
      </c>
    </row>
    <row r="13" spans="1:9" x14ac:dyDescent="0.35">
      <c r="F13" s="64" t="s">
        <v>43</v>
      </c>
      <c r="G13" s="66">
        <v>250</v>
      </c>
    </row>
    <row r="14" spans="1:9" x14ac:dyDescent="0.35">
      <c r="F14" s="55" t="s">
        <v>46</v>
      </c>
      <c r="G14" s="66">
        <v>20</v>
      </c>
    </row>
    <row r="15" spans="1:9" x14ac:dyDescent="0.35">
      <c r="F15" s="55" t="s">
        <v>50</v>
      </c>
      <c r="G15" s="66">
        <v>125</v>
      </c>
    </row>
    <row r="16" spans="1:9" x14ac:dyDescent="0.35">
      <c r="F16" s="55" t="s">
        <v>17</v>
      </c>
      <c r="G16" s="66">
        <v>20</v>
      </c>
    </row>
    <row r="17" spans="6:7" x14ac:dyDescent="0.35">
      <c r="F17" s="55" t="s">
        <v>49</v>
      </c>
      <c r="G17" s="66">
        <v>20</v>
      </c>
    </row>
    <row r="18" spans="6:7" x14ac:dyDescent="0.35">
      <c r="F18" s="55" t="s">
        <v>16</v>
      </c>
      <c r="G18" s="66">
        <v>125</v>
      </c>
    </row>
    <row r="19" spans="6:7" x14ac:dyDescent="0.35">
      <c r="F19" s="55" t="s">
        <v>47</v>
      </c>
      <c r="G19" s="66">
        <v>125</v>
      </c>
    </row>
    <row r="20" spans="6:7" x14ac:dyDescent="0.35">
      <c r="F20" s="55" t="s">
        <v>48</v>
      </c>
      <c r="G20" s="66">
        <v>250</v>
      </c>
    </row>
    <row r="21" spans="6:7" x14ac:dyDescent="0.35">
      <c r="F21" s="54" t="s">
        <v>11</v>
      </c>
      <c r="G21" s="66">
        <v>1427</v>
      </c>
    </row>
    <row r="22" spans="6:7" x14ac:dyDescent="0.35">
      <c r="F22" s="64" t="s">
        <v>56</v>
      </c>
      <c r="G22" s="66">
        <v>74</v>
      </c>
    </row>
    <row r="23" spans="6:7" x14ac:dyDescent="0.35">
      <c r="F23" s="55" t="s">
        <v>55</v>
      </c>
      <c r="G23" s="66">
        <v>235</v>
      </c>
    </row>
    <row r="24" spans="6:7" x14ac:dyDescent="0.35">
      <c r="F24" s="55" t="s">
        <v>54</v>
      </c>
      <c r="G24" s="66">
        <v>70</v>
      </c>
    </row>
    <row r="25" spans="6:7" x14ac:dyDescent="0.35">
      <c r="F25" s="55" t="s">
        <v>15</v>
      </c>
      <c r="G25" s="66">
        <v>470</v>
      </c>
    </row>
    <row r="26" spans="6:7" x14ac:dyDescent="0.35">
      <c r="F26" s="55" t="s">
        <v>51</v>
      </c>
      <c r="G26" s="66">
        <v>74</v>
      </c>
    </row>
    <row r="27" spans="6:7" x14ac:dyDescent="0.35">
      <c r="F27" s="55" t="s">
        <v>53</v>
      </c>
      <c r="G27" s="66">
        <v>74</v>
      </c>
    </row>
    <row r="28" spans="6:7" x14ac:dyDescent="0.35">
      <c r="F28" s="55" t="s">
        <v>52</v>
      </c>
      <c r="G28" s="66">
        <v>125</v>
      </c>
    </row>
    <row r="29" spans="6:7" x14ac:dyDescent="0.35">
      <c r="F29" s="55" t="s">
        <v>57</v>
      </c>
      <c r="G29" s="66">
        <v>70</v>
      </c>
    </row>
    <row r="30" spans="6:7" x14ac:dyDescent="0.35">
      <c r="F30" s="55" t="s">
        <v>58</v>
      </c>
      <c r="G30" s="66">
        <v>235</v>
      </c>
    </row>
    <row r="31" spans="6:7" x14ac:dyDescent="0.35">
      <c r="F31" s="59" t="s">
        <v>20</v>
      </c>
      <c r="G31" s="66">
        <v>4362</v>
      </c>
    </row>
    <row r="100" spans="2:5" ht="16.2" x14ac:dyDescent="0.4">
      <c r="B100" s="7" t="s">
        <v>8</v>
      </c>
      <c r="C100" s="7" t="s">
        <v>9</v>
      </c>
      <c r="D100" s="7" t="s">
        <v>13</v>
      </c>
      <c r="E100" s="7" t="s">
        <v>19</v>
      </c>
    </row>
    <row r="101" spans="2:5" x14ac:dyDescent="0.35">
      <c r="B101" s="24">
        <v>42752</v>
      </c>
      <c r="C101" s="9" t="s">
        <v>10</v>
      </c>
      <c r="D101" s="9" t="s">
        <v>18</v>
      </c>
      <c r="E101" s="32">
        <v>1000</v>
      </c>
    </row>
    <row r="102" spans="2:5" x14ac:dyDescent="0.35">
      <c r="B102" s="24">
        <v>42752</v>
      </c>
      <c r="C102" s="9" t="s">
        <v>10</v>
      </c>
      <c r="D102" s="9" t="s">
        <v>44</v>
      </c>
      <c r="E102" s="32">
        <v>500</v>
      </c>
    </row>
    <row r="103" spans="2:5" x14ac:dyDescent="0.35">
      <c r="B103" s="24">
        <v>42752</v>
      </c>
      <c r="C103" s="9" t="s">
        <v>10</v>
      </c>
      <c r="D103" s="9" t="s">
        <v>45</v>
      </c>
      <c r="E103" s="32">
        <v>500</v>
      </c>
    </row>
    <row r="104" spans="2:5" x14ac:dyDescent="0.35">
      <c r="B104" s="24">
        <v>42786</v>
      </c>
      <c r="C104" s="9" t="s">
        <v>12</v>
      </c>
      <c r="D104" s="9" t="s">
        <v>17</v>
      </c>
      <c r="E104" s="32">
        <v>20</v>
      </c>
    </row>
    <row r="105" spans="2:5" x14ac:dyDescent="0.35">
      <c r="B105" s="24">
        <v>42791</v>
      </c>
      <c r="C105" s="9" t="s">
        <v>12</v>
      </c>
      <c r="D105" s="9" t="s">
        <v>16</v>
      </c>
      <c r="E105" s="32">
        <v>125</v>
      </c>
    </row>
    <row r="106" spans="2:5" x14ac:dyDescent="0.35">
      <c r="B106" s="24">
        <v>42756</v>
      </c>
      <c r="C106" s="9" t="s">
        <v>12</v>
      </c>
      <c r="D106" s="9" t="s">
        <v>43</v>
      </c>
      <c r="E106" s="32">
        <v>250</v>
      </c>
    </row>
    <row r="107" spans="2:5" x14ac:dyDescent="0.35">
      <c r="B107" s="24">
        <v>42786</v>
      </c>
      <c r="C107" s="9" t="s">
        <v>12</v>
      </c>
      <c r="D107" s="9" t="s">
        <v>46</v>
      </c>
      <c r="E107" s="32">
        <v>20</v>
      </c>
    </row>
    <row r="108" spans="2:5" x14ac:dyDescent="0.35">
      <c r="B108" s="24">
        <v>42791</v>
      </c>
      <c r="C108" s="9" t="s">
        <v>12</v>
      </c>
      <c r="D108" s="9" t="s">
        <v>47</v>
      </c>
      <c r="E108" s="32">
        <v>125</v>
      </c>
    </row>
    <row r="109" spans="2:5" x14ac:dyDescent="0.35">
      <c r="B109" s="24">
        <v>42756</v>
      </c>
      <c r="C109" s="9" t="s">
        <v>12</v>
      </c>
      <c r="D109" s="9" t="s">
        <v>48</v>
      </c>
      <c r="E109" s="32">
        <v>250</v>
      </c>
    </row>
    <row r="110" spans="2:5" x14ac:dyDescent="0.35">
      <c r="B110" s="24">
        <v>42786</v>
      </c>
      <c r="C110" s="9" t="s">
        <v>12</v>
      </c>
      <c r="D110" s="9" t="s">
        <v>49</v>
      </c>
      <c r="E110" s="32">
        <v>20</v>
      </c>
    </row>
    <row r="111" spans="2:5" x14ac:dyDescent="0.35">
      <c r="B111" s="24">
        <v>42791</v>
      </c>
      <c r="C111" s="9" t="s">
        <v>12</v>
      </c>
      <c r="D111" s="9" t="s">
        <v>50</v>
      </c>
      <c r="E111" s="32">
        <v>125</v>
      </c>
    </row>
    <row r="112" spans="2:5" x14ac:dyDescent="0.35">
      <c r="B112" s="24">
        <v>42736</v>
      </c>
      <c r="C112" s="9" t="s">
        <v>11</v>
      </c>
      <c r="D112" s="9" t="s">
        <v>51</v>
      </c>
      <c r="E112" s="32">
        <v>74</v>
      </c>
    </row>
    <row r="113" spans="2:9" x14ac:dyDescent="0.35">
      <c r="B113" s="24">
        <v>42750</v>
      </c>
      <c r="C113" s="9" t="s">
        <v>11</v>
      </c>
      <c r="D113" s="9" t="s">
        <v>15</v>
      </c>
      <c r="E113" s="32">
        <v>235</v>
      </c>
    </row>
    <row r="114" spans="2:9" x14ac:dyDescent="0.35">
      <c r="B114" s="24">
        <v>42756</v>
      </c>
      <c r="C114" s="9" t="s">
        <v>11</v>
      </c>
      <c r="D114" s="9" t="s">
        <v>52</v>
      </c>
      <c r="E114" s="32">
        <v>125</v>
      </c>
    </row>
    <row r="115" spans="2:9" x14ac:dyDescent="0.35">
      <c r="B115" s="24">
        <v>42768</v>
      </c>
      <c r="C115" s="9" t="s">
        <v>11</v>
      </c>
      <c r="D115" s="9" t="s">
        <v>15</v>
      </c>
      <c r="E115" s="32">
        <v>235</v>
      </c>
    </row>
    <row r="116" spans="2:9" x14ac:dyDescent="0.35">
      <c r="B116" s="24">
        <v>42736</v>
      </c>
      <c r="C116" s="9" t="s">
        <v>11</v>
      </c>
      <c r="D116" s="9" t="s">
        <v>53</v>
      </c>
      <c r="E116" s="32">
        <v>74</v>
      </c>
    </row>
    <row r="117" spans="2:9" x14ac:dyDescent="0.35">
      <c r="B117" s="24">
        <v>42750</v>
      </c>
      <c r="C117" s="9" t="s">
        <v>11</v>
      </c>
      <c r="D117" s="9" t="s">
        <v>54</v>
      </c>
      <c r="E117" s="32">
        <v>70</v>
      </c>
    </row>
    <row r="118" spans="2:9" x14ac:dyDescent="0.35">
      <c r="B118" s="24">
        <v>42768</v>
      </c>
      <c r="C118" s="9" t="s">
        <v>11</v>
      </c>
      <c r="D118" s="9" t="s">
        <v>55</v>
      </c>
      <c r="E118" s="32">
        <v>235</v>
      </c>
    </row>
    <row r="119" spans="2:9" x14ac:dyDescent="0.35">
      <c r="B119" s="24">
        <v>42736</v>
      </c>
      <c r="C119" s="9" t="s">
        <v>11</v>
      </c>
      <c r="D119" s="9" t="s">
        <v>56</v>
      </c>
      <c r="E119" s="32">
        <v>74</v>
      </c>
    </row>
    <row r="120" spans="2:9" x14ac:dyDescent="0.35">
      <c r="B120" s="24">
        <v>42750</v>
      </c>
      <c r="C120" s="9" t="s">
        <v>11</v>
      </c>
      <c r="D120" s="9" t="s">
        <v>57</v>
      </c>
      <c r="E120" s="32">
        <v>70</v>
      </c>
    </row>
    <row r="121" spans="2:9" x14ac:dyDescent="0.35">
      <c r="B121" s="24">
        <v>42768</v>
      </c>
      <c r="C121" s="9" t="s">
        <v>11</v>
      </c>
      <c r="D121" s="9" t="s">
        <v>58</v>
      </c>
      <c r="E121" s="32">
        <v>235</v>
      </c>
      <c r="I121" s="21"/>
    </row>
  </sheetData>
  <phoneticPr fontId="27" type="noConversion"/>
  <pageMargins left="0.7" right="0.7" top="0.75" bottom="0.75" header="0.3" footer="0.3"/>
  <pageSetup paperSize="9"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I121"/>
  <sheetViews>
    <sheetView showGridLines="0" workbookViewId="0"/>
  </sheetViews>
  <sheetFormatPr defaultColWidth="7.81640625" defaultRowHeight="15.6" x14ac:dyDescent="0.35"/>
  <cols>
    <col min="1" max="1" width="7.81640625" style="5"/>
    <col min="2" max="2" width="7.81640625" style="30" customWidth="1"/>
    <col min="3" max="3" width="7.81640625" style="30"/>
    <col min="4" max="4" width="9.90625" style="30" bestFit="1" customWidth="1"/>
    <col min="5" max="5" width="7.81640625" style="30"/>
    <col min="6" max="6" width="13.81640625" style="30" bestFit="1" customWidth="1"/>
    <col min="7" max="7" width="10.36328125" style="30" bestFit="1" customWidth="1"/>
    <col min="8" max="16384" width="7.81640625" style="30"/>
  </cols>
  <sheetData>
    <row r="1" spans="1:9" x14ac:dyDescent="0.35">
      <c r="A1" s="6" t="s">
        <v>69</v>
      </c>
    </row>
    <row r="2" spans="1:9" x14ac:dyDescent="0.35">
      <c r="A2" s="6" t="s">
        <v>70</v>
      </c>
    </row>
    <row r="3" spans="1:9" x14ac:dyDescent="0.35">
      <c r="A3" s="6" t="s">
        <v>71</v>
      </c>
    </row>
    <row r="4" spans="1:9" x14ac:dyDescent="0.35">
      <c r="A4" s="6" t="s">
        <v>5</v>
      </c>
    </row>
    <row r="5" spans="1:9" x14ac:dyDescent="0.35">
      <c r="A5" s="6"/>
    </row>
    <row r="6" spans="1:9" ht="20.399999999999999" x14ac:dyDescent="0.45">
      <c r="F6" s="14" t="str">
        <f>IF(AND($F$9="康霓",$G$9=935),"好极了！"," ")</f>
        <v xml:space="preserve"> </v>
      </c>
    </row>
    <row r="7" spans="1:9" x14ac:dyDescent="0.35">
      <c r="F7" s="57" t="s">
        <v>62</v>
      </c>
      <c r="G7" s="60" t="s">
        <v>133</v>
      </c>
    </row>
    <row r="8" spans="1:9" ht="20.399999999999999" x14ac:dyDescent="0.45">
      <c r="F8" s="59" t="s">
        <v>10</v>
      </c>
      <c r="G8" s="66">
        <v>2000</v>
      </c>
      <c r="I8" s="14"/>
    </row>
    <row r="9" spans="1:9" ht="20.399999999999999" x14ac:dyDescent="0.45">
      <c r="F9" s="64" t="s">
        <v>18</v>
      </c>
      <c r="G9" s="66">
        <v>1000</v>
      </c>
      <c r="I9" s="14"/>
    </row>
    <row r="10" spans="1:9" x14ac:dyDescent="0.35">
      <c r="F10" s="55" t="s">
        <v>45</v>
      </c>
      <c r="G10" s="66">
        <v>500</v>
      </c>
    </row>
    <row r="11" spans="1:9" x14ac:dyDescent="0.35">
      <c r="F11" s="55" t="s">
        <v>44</v>
      </c>
      <c r="G11" s="66">
        <v>500</v>
      </c>
    </row>
    <row r="12" spans="1:9" x14ac:dyDescent="0.35">
      <c r="F12" s="54" t="s">
        <v>12</v>
      </c>
      <c r="G12" s="66">
        <v>935</v>
      </c>
    </row>
    <row r="13" spans="1:9" x14ac:dyDescent="0.35">
      <c r="F13" s="64" t="s">
        <v>43</v>
      </c>
      <c r="G13" s="66">
        <v>250</v>
      </c>
    </row>
    <row r="14" spans="1:9" x14ac:dyDescent="0.35">
      <c r="F14" s="55" t="s">
        <v>46</v>
      </c>
      <c r="G14" s="66">
        <v>20</v>
      </c>
    </row>
    <row r="15" spans="1:9" x14ac:dyDescent="0.35">
      <c r="F15" s="55" t="s">
        <v>50</v>
      </c>
      <c r="G15" s="66">
        <v>125</v>
      </c>
    </row>
    <row r="16" spans="1:9" x14ac:dyDescent="0.35">
      <c r="F16" s="55" t="s">
        <v>17</v>
      </c>
      <c r="G16" s="66">
        <v>20</v>
      </c>
    </row>
    <row r="17" spans="6:7" x14ac:dyDescent="0.35">
      <c r="F17" s="55" t="s">
        <v>49</v>
      </c>
      <c r="G17" s="66">
        <v>20</v>
      </c>
    </row>
    <row r="18" spans="6:7" x14ac:dyDescent="0.35">
      <c r="F18" s="55" t="s">
        <v>16</v>
      </c>
      <c r="G18" s="66">
        <v>125</v>
      </c>
    </row>
    <row r="19" spans="6:7" x14ac:dyDescent="0.35">
      <c r="F19" s="55" t="s">
        <v>47</v>
      </c>
      <c r="G19" s="66">
        <v>125</v>
      </c>
    </row>
    <row r="20" spans="6:7" x14ac:dyDescent="0.35">
      <c r="F20" s="55" t="s">
        <v>48</v>
      </c>
      <c r="G20" s="66">
        <v>250</v>
      </c>
    </row>
    <row r="21" spans="6:7" x14ac:dyDescent="0.35">
      <c r="F21" s="54" t="s">
        <v>11</v>
      </c>
      <c r="G21" s="66">
        <v>1427</v>
      </c>
    </row>
    <row r="22" spans="6:7" x14ac:dyDescent="0.35">
      <c r="F22" s="64" t="s">
        <v>56</v>
      </c>
      <c r="G22" s="66">
        <v>74</v>
      </c>
    </row>
    <row r="23" spans="6:7" x14ac:dyDescent="0.35">
      <c r="F23" s="55" t="s">
        <v>55</v>
      </c>
      <c r="G23" s="66">
        <v>235</v>
      </c>
    </row>
    <row r="24" spans="6:7" x14ac:dyDescent="0.35">
      <c r="F24" s="55" t="s">
        <v>54</v>
      </c>
      <c r="G24" s="66">
        <v>70</v>
      </c>
    </row>
    <row r="25" spans="6:7" x14ac:dyDescent="0.35">
      <c r="F25" s="55" t="s">
        <v>15</v>
      </c>
      <c r="G25" s="66">
        <v>470</v>
      </c>
    </row>
    <row r="26" spans="6:7" x14ac:dyDescent="0.35">
      <c r="F26" s="55" t="s">
        <v>51</v>
      </c>
      <c r="G26" s="66">
        <v>74</v>
      </c>
    </row>
    <row r="27" spans="6:7" x14ac:dyDescent="0.35">
      <c r="F27" s="55" t="s">
        <v>53</v>
      </c>
      <c r="G27" s="66">
        <v>74</v>
      </c>
    </row>
    <row r="28" spans="6:7" x14ac:dyDescent="0.35">
      <c r="F28" s="55" t="s">
        <v>52</v>
      </c>
      <c r="G28" s="66">
        <v>125</v>
      </c>
    </row>
    <row r="29" spans="6:7" x14ac:dyDescent="0.35">
      <c r="F29" s="55" t="s">
        <v>57</v>
      </c>
      <c r="G29" s="66">
        <v>70</v>
      </c>
    </row>
    <row r="30" spans="6:7" x14ac:dyDescent="0.35">
      <c r="F30" s="55" t="s">
        <v>58</v>
      </c>
      <c r="G30" s="66">
        <v>235</v>
      </c>
    </row>
    <row r="31" spans="6:7" x14ac:dyDescent="0.35">
      <c r="F31" s="59" t="s">
        <v>20</v>
      </c>
      <c r="G31" s="66">
        <v>4362</v>
      </c>
    </row>
    <row r="100" spans="2:5" ht="16.2" x14ac:dyDescent="0.4">
      <c r="B100" s="7" t="s">
        <v>8</v>
      </c>
      <c r="C100" s="7" t="s">
        <v>9</v>
      </c>
      <c r="D100" s="7" t="s">
        <v>13</v>
      </c>
      <c r="E100" s="7" t="s">
        <v>19</v>
      </c>
    </row>
    <row r="101" spans="2:5" x14ac:dyDescent="0.35">
      <c r="B101" s="24">
        <v>42752</v>
      </c>
      <c r="C101" s="9" t="s">
        <v>10</v>
      </c>
      <c r="D101" s="9" t="s">
        <v>18</v>
      </c>
      <c r="E101" s="32">
        <v>1000</v>
      </c>
    </row>
    <row r="102" spans="2:5" x14ac:dyDescent="0.35">
      <c r="B102" s="24">
        <v>42752</v>
      </c>
      <c r="C102" s="9" t="s">
        <v>10</v>
      </c>
      <c r="D102" s="9" t="s">
        <v>44</v>
      </c>
      <c r="E102" s="32">
        <v>500</v>
      </c>
    </row>
    <row r="103" spans="2:5" x14ac:dyDescent="0.35">
      <c r="B103" s="24">
        <v>42752</v>
      </c>
      <c r="C103" s="9" t="s">
        <v>10</v>
      </c>
      <c r="D103" s="9" t="s">
        <v>45</v>
      </c>
      <c r="E103" s="32">
        <v>500</v>
      </c>
    </row>
    <row r="104" spans="2:5" x14ac:dyDescent="0.35">
      <c r="B104" s="24">
        <v>42786</v>
      </c>
      <c r="C104" s="9" t="s">
        <v>12</v>
      </c>
      <c r="D104" s="9" t="s">
        <v>17</v>
      </c>
      <c r="E104" s="32">
        <v>20</v>
      </c>
    </row>
    <row r="105" spans="2:5" x14ac:dyDescent="0.35">
      <c r="B105" s="24">
        <v>42791</v>
      </c>
      <c r="C105" s="9" t="s">
        <v>12</v>
      </c>
      <c r="D105" s="9" t="s">
        <v>16</v>
      </c>
      <c r="E105" s="32">
        <v>125</v>
      </c>
    </row>
    <row r="106" spans="2:5" x14ac:dyDescent="0.35">
      <c r="B106" s="24">
        <v>42756</v>
      </c>
      <c r="C106" s="9" t="s">
        <v>12</v>
      </c>
      <c r="D106" s="9" t="s">
        <v>43</v>
      </c>
      <c r="E106" s="32">
        <v>250</v>
      </c>
    </row>
    <row r="107" spans="2:5" x14ac:dyDescent="0.35">
      <c r="B107" s="24">
        <v>42786</v>
      </c>
      <c r="C107" s="9" t="s">
        <v>12</v>
      </c>
      <c r="D107" s="9" t="s">
        <v>46</v>
      </c>
      <c r="E107" s="32">
        <v>20</v>
      </c>
    </row>
    <row r="108" spans="2:5" x14ac:dyDescent="0.35">
      <c r="B108" s="24">
        <v>42791</v>
      </c>
      <c r="C108" s="9" t="s">
        <v>12</v>
      </c>
      <c r="D108" s="9" t="s">
        <v>47</v>
      </c>
      <c r="E108" s="32">
        <v>125</v>
      </c>
    </row>
    <row r="109" spans="2:5" x14ac:dyDescent="0.35">
      <c r="B109" s="24">
        <v>42756</v>
      </c>
      <c r="C109" s="9" t="s">
        <v>12</v>
      </c>
      <c r="D109" s="9" t="s">
        <v>48</v>
      </c>
      <c r="E109" s="32">
        <v>250</v>
      </c>
    </row>
    <row r="110" spans="2:5" x14ac:dyDescent="0.35">
      <c r="B110" s="24">
        <v>42786</v>
      </c>
      <c r="C110" s="9" t="s">
        <v>12</v>
      </c>
      <c r="D110" s="9" t="s">
        <v>49</v>
      </c>
      <c r="E110" s="32">
        <v>20</v>
      </c>
    </row>
    <row r="111" spans="2:5" x14ac:dyDescent="0.35">
      <c r="B111" s="24">
        <v>42791</v>
      </c>
      <c r="C111" s="9" t="s">
        <v>12</v>
      </c>
      <c r="D111" s="9" t="s">
        <v>50</v>
      </c>
      <c r="E111" s="32">
        <v>125</v>
      </c>
    </row>
    <row r="112" spans="2:5" x14ac:dyDescent="0.35">
      <c r="B112" s="24">
        <v>42736</v>
      </c>
      <c r="C112" s="9" t="s">
        <v>11</v>
      </c>
      <c r="D112" s="9" t="s">
        <v>51</v>
      </c>
      <c r="E112" s="32">
        <v>74</v>
      </c>
    </row>
    <row r="113" spans="2:5" x14ac:dyDescent="0.35">
      <c r="B113" s="24">
        <v>42750</v>
      </c>
      <c r="C113" s="9" t="s">
        <v>11</v>
      </c>
      <c r="D113" s="9" t="s">
        <v>15</v>
      </c>
      <c r="E113" s="32">
        <v>235</v>
      </c>
    </row>
    <row r="114" spans="2:5" x14ac:dyDescent="0.35">
      <c r="B114" s="24">
        <v>42756</v>
      </c>
      <c r="C114" s="9" t="s">
        <v>11</v>
      </c>
      <c r="D114" s="9" t="s">
        <v>52</v>
      </c>
      <c r="E114" s="32">
        <v>125</v>
      </c>
    </row>
    <row r="115" spans="2:5" x14ac:dyDescent="0.35">
      <c r="B115" s="24">
        <v>42768</v>
      </c>
      <c r="C115" s="9" t="s">
        <v>11</v>
      </c>
      <c r="D115" s="9" t="s">
        <v>15</v>
      </c>
      <c r="E115" s="32">
        <v>235</v>
      </c>
    </row>
    <row r="116" spans="2:5" x14ac:dyDescent="0.35">
      <c r="B116" s="24">
        <v>42736</v>
      </c>
      <c r="C116" s="9" t="s">
        <v>11</v>
      </c>
      <c r="D116" s="9" t="s">
        <v>53</v>
      </c>
      <c r="E116" s="32">
        <v>74</v>
      </c>
    </row>
    <row r="117" spans="2:5" x14ac:dyDescent="0.35">
      <c r="B117" s="24">
        <v>42750</v>
      </c>
      <c r="C117" s="9" t="s">
        <v>11</v>
      </c>
      <c r="D117" s="9" t="s">
        <v>54</v>
      </c>
      <c r="E117" s="32">
        <v>70</v>
      </c>
    </row>
    <row r="118" spans="2:5" x14ac:dyDescent="0.35">
      <c r="B118" s="24">
        <v>42768</v>
      </c>
      <c r="C118" s="9" t="s">
        <v>11</v>
      </c>
      <c r="D118" s="9" t="s">
        <v>55</v>
      </c>
      <c r="E118" s="32">
        <v>235</v>
      </c>
    </row>
    <row r="119" spans="2:5" x14ac:dyDescent="0.35">
      <c r="B119" s="24">
        <v>42736</v>
      </c>
      <c r="C119" s="9" t="s">
        <v>11</v>
      </c>
      <c r="D119" s="9" t="s">
        <v>56</v>
      </c>
      <c r="E119" s="32">
        <v>74</v>
      </c>
    </row>
    <row r="120" spans="2:5" x14ac:dyDescent="0.35">
      <c r="B120" s="24">
        <v>42750</v>
      </c>
      <c r="C120" s="9" t="s">
        <v>11</v>
      </c>
      <c r="D120" s="9" t="s">
        <v>57</v>
      </c>
      <c r="E120" s="32">
        <v>70</v>
      </c>
    </row>
    <row r="121" spans="2:5" x14ac:dyDescent="0.35">
      <c r="B121" s="24">
        <v>42768</v>
      </c>
      <c r="C121" s="9" t="s">
        <v>11</v>
      </c>
      <c r="D121" s="9" t="s">
        <v>58</v>
      </c>
      <c r="E121" s="32">
        <v>235</v>
      </c>
    </row>
  </sheetData>
  <phoneticPr fontId="27" type="noConversion"/>
  <pageMargins left="0.7" right="0.7" top="0.75" bottom="0.75" header="0.3" footer="0.3"/>
  <pageSetup paperSize="9"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M107"/>
  <sheetViews>
    <sheetView showGridLines="0" workbookViewId="0"/>
  </sheetViews>
  <sheetFormatPr defaultColWidth="7.81640625" defaultRowHeight="15.6" x14ac:dyDescent="0.35"/>
  <cols>
    <col min="1" max="1" width="7.81640625" style="5"/>
    <col min="2" max="2" width="10.36328125" style="30" bestFit="1" customWidth="1"/>
    <col min="3" max="11" width="7.81640625" style="30"/>
    <col min="12" max="12" width="10.36328125" style="30" bestFit="1" customWidth="1"/>
    <col min="13" max="16384" width="7.81640625" style="30"/>
  </cols>
  <sheetData>
    <row r="1" spans="1:13" x14ac:dyDescent="0.35">
      <c r="A1" s="6" t="s">
        <v>72</v>
      </c>
    </row>
    <row r="2" spans="1:13" x14ac:dyDescent="0.35">
      <c r="A2" s="6" t="s">
        <v>143</v>
      </c>
    </row>
    <row r="3" spans="1:13" ht="14.4" customHeight="1" x14ac:dyDescent="0.35">
      <c r="A3" s="6" t="s">
        <v>73</v>
      </c>
    </row>
    <row r="4" spans="1:13" x14ac:dyDescent="0.35">
      <c r="A4" s="6" t="s">
        <v>5</v>
      </c>
    </row>
    <row r="5" spans="1:13" x14ac:dyDescent="0.35">
      <c r="A5" s="6"/>
    </row>
    <row r="12" spans="1:13" ht="20.399999999999999" x14ac:dyDescent="0.45">
      <c r="C12" s="14" t="str">
        <f>IF(AND($C$16=398,$D$15="1 月"),"做得好！"," ")</f>
        <v xml:space="preserve"> </v>
      </c>
    </row>
    <row r="13" spans="1:13" x14ac:dyDescent="0.35">
      <c r="B13" s="57" t="s">
        <v>133</v>
      </c>
      <c r="C13" s="57" t="s">
        <v>79</v>
      </c>
      <c r="D13" s="60"/>
      <c r="E13" s="60"/>
      <c r="F13" s="60"/>
      <c r="G13" s="60"/>
      <c r="H13" s="60"/>
      <c r="I13" s="60"/>
      <c r="J13" s="60"/>
      <c r="K13" s="60"/>
      <c r="L13" s="60"/>
      <c r="M13" s="60"/>
    </row>
    <row r="14" spans="1:13" x14ac:dyDescent="0.35">
      <c r="B14" s="53"/>
      <c r="C14" s="60" t="s">
        <v>15</v>
      </c>
      <c r="D14" s="53"/>
      <c r="E14" s="53"/>
      <c r="F14" s="53"/>
      <c r="G14" s="60" t="s">
        <v>130</v>
      </c>
      <c r="H14" s="53" t="s">
        <v>80</v>
      </c>
      <c r="I14" s="53"/>
      <c r="J14" s="53"/>
      <c r="K14" s="53"/>
      <c r="L14" s="53" t="s">
        <v>131</v>
      </c>
      <c r="M14" s="60" t="s">
        <v>20</v>
      </c>
    </row>
    <row r="15" spans="1:13" x14ac:dyDescent="0.35">
      <c r="B15" s="57" t="s">
        <v>62</v>
      </c>
      <c r="C15" s="60" t="s">
        <v>75</v>
      </c>
      <c r="D15" s="53" t="s">
        <v>76</v>
      </c>
      <c r="E15" s="53" t="s">
        <v>77</v>
      </c>
      <c r="F15" s="53" t="s">
        <v>78</v>
      </c>
      <c r="G15" s="53"/>
      <c r="H15" s="60" t="s">
        <v>75</v>
      </c>
      <c r="I15" s="53" t="s">
        <v>76</v>
      </c>
      <c r="J15" s="53" t="s">
        <v>77</v>
      </c>
      <c r="K15" s="53" t="s">
        <v>78</v>
      </c>
      <c r="L15" s="53"/>
      <c r="M15" s="53"/>
    </row>
    <row r="16" spans="1:13" x14ac:dyDescent="0.35">
      <c r="B16" s="59" t="s">
        <v>12</v>
      </c>
      <c r="C16" s="66">
        <v>74</v>
      </c>
      <c r="D16" s="66">
        <v>74</v>
      </c>
      <c r="E16" s="66">
        <v>125</v>
      </c>
      <c r="F16" s="66">
        <v>125</v>
      </c>
      <c r="G16" s="66">
        <v>398</v>
      </c>
      <c r="H16" s="66"/>
      <c r="I16" s="66"/>
      <c r="J16" s="66"/>
      <c r="K16" s="66"/>
      <c r="L16" s="66"/>
      <c r="M16" s="66">
        <v>398</v>
      </c>
    </row>
    <row r="17" spans="2:13" x14ac:dyDescent="0.35">
      <c r="B17" s="54" t="s">
        <v>10</v>
      </c>
      <c r="C17" s="66">
        <v>235</v>
      </c>
      <c r="D17" s="66">
        <v>235</v>
      </c>
      <c r="E17" s="66">
        <v>235</v>
      </c>
      <c r="F17" s="66">
        <v>74</v>
      </c>
      <c r="G17" s="66">
        <v>779</v>
      </c>
      <c r="H17" s="66"/>
      <c r="I17" s="66"/>
      <c r="J17" s="66"/>
      <c r="K17" s="66"/>
      <c r="L17" s="66"/>
      <c r="M17" s="66">
        <v>779</v>
      </c>
    </row>
    <row r="18" spans="2:13" x14ac:dyDescent="0.35">
      <c r="B18" s="54" t="s">
        <v>11</v>
      </c>
      <c r="C18" s="66"/>
      <c r="D18" s="66"/>
      <c r="E18" s="66"/>
      <c r="F18" s="66"/>
      <c r="G18" s="66"/>
      <c r="H18" s="66">
        <v>1000</v>
      </c>
      <c r="I18" s="66">
        <v>1000</v>
      </c>
      <c r="J18" s="66">
        <v>20</v>
      </c>
      <c r="K18" s="66">
        <v>70</v>
      </c>
      <c r="L18" s="66">
        <v>2090</v>
      </c>
      <c r="M18" s="66">
        <v>2090</v>
      </c>
    </row>
    <row r="19" spans="2:13" x14ac:dyDescent="0.35">
      <c r="B19" s="59" t="s">
        <v>20</v>
      </c>
      <c r="C19" s="66">
        <v>309</v>
      </c>
      <c r="D19" s="66">
        <v>309</v>
      </c>
      <c r="E19" s="66">
        <v>360</v>
      </c>
      <c r="F19" s="66">
        <v>199</v>
      </c>
      <c r="G19" s="66">
        <v>1177</v>
      </c>
      <c r="H19" s="66">
        <v>1000</v>
      </c>
      <c r="I19" s="66">
        <v>1000</v>
      </c>
      <c r="J19" s="66">
        <v>20</v>
      </c>
      <c r="K19" s="66">
        <v>70</v>
      </c>
      <c r="L19" s="66">
        <v>2090</v>
      </c>
      <c r="M19" s="66">
        <v>3267</v>
      </c>
    </row>
    <row r="20" spans="2:13" ht="20.399999999999999" x14ac:dyDescent="0.45">
      <c r="C20" s="14"/>
    </row>
    <row r="21" spans="2:13" ht="20.399999999999999" x14ac:dyDescent="0.45">
      <c r="B21" s="14"/>
    </row>
    <row r="23" spans="2:13" ht="20.399999999999999" x14ac:dyDescent="0.45">
      <c r="B23" s="14"/>
    </row>
    <row r="24" spans="2:13" ht="20.399999999999999" x14ac:dyDescent="0.45">
      <c r="B24" s="14"/>
    </row>
    <row r="95" spans="2:5" x14ac:dyDescent="0.35">
      <c r="B95" s="30" t="s">
        <v>74</v>
      </c>
      <c r="C95" s="30" t="s">
        <v>9</v>
      </c>
      <c r="D95" s="30" t="s">
        <v>13</v>
      </c>
      <c r="E95" s="30" t="s">
        <v>19</v>
      </c>
    </row>
    <row r="96" spans="2:5" x14ac:dyDescent="0.35">
      <c r="B96" s="30" t="s">
        <v>75</v>
      </c>
      <c r="C96" s="30" t="s">
        <v>12</v>
      </c>
      <c r="D96" s="30" t="s">
        <v>15</v>
      </c>
      <c r="E96" s="40">
        <v>74</v>
      </c>
    </row>
    <row r="97" spans="2:13" x14ac:dyDescent="0.35">
      <c r="B97" s="30" t="s">
        <v>75</v>
      </c>
      <c r="C97" s="30" t="s">
        <v>10</v>
      </c>
      <c r="D97" s="30" t="s">
        <v>15</v>
      </c>
      <c r="E97" s="40">
        <v>235</v>
      </c>
    </row>
    <row r="98" spans="2:13" x14ac:dyDescent="0.35">
      <c r="B98" s="30" t="s">
        <v>75</v>
      </c>
      <c r="C98" s="30" t="s">
        <v>11</v>
      </c>
      <c r="D98" s="30" t="s">
        <v>80</v>
      </c>
      <c r="E98" s="40">
        <v>1000</v>
      </c>
    </row>
    <row r="99" spans="2:13" x14ac:dyDescent="0.35">
      <c r="B99" s="30" t="s">
        <v>76</v>
      </c>
      <c r="C99" s="30" t="s">
        <v>12</v>
      </c>
      <c r="D99" s="30" t="s">
        <v>15</v>
      </c>
      <c r="E99" s="40">
        <v>74</v>
      </c>
    </row>
    <row r="100" spans="2:13" x14ac:dyDescent="0.35">
      <c r="B100" s="30" t="s">
        <v>76</v>
      </c>
      <c r="C100" s="30" t="s">
        <v>10</v>
      </c>
      <c r="D100" s="30" t="s">
        <v>15</v>
      </c>
      <c r="E100" s="40">
        <v>235</v>
      </c>
    </row>
    <row r="101" spans="2:13" x14ac:dyDescent="0.35">
      <c r="B101" s="30" t="s">
        <v>76</v>
      </c>
      <c r="C101" s="30" t="s">
        <v>11</v>
      </c>
      <c r="D101" s="30" t="s">
        <v>80</v>
      </c>
      <c r="E101" s="40">
        <v>1000</v>
      </c>
    </row>
    <row r="102" spans="2:13" x14ac:dyDescent="0.35">
      <c r="B102" s="30" t="s">
        <v>77</v>
      </c>
      <c r="C102" s="30" t="s">
        <v>12</v>
      </c>
      <c r="D102" s="30" t="s">
        <v>15</v>
      </c>
      <c r="E102" s="40">
        <v>125</v>
      </c>
    </row>
    <row r="103" spans="2:13" x14ac:dyDescent="0.35">
      <c r="B103" s="30" t="s">
        <v>77</v>
      </c>
      <c r="C103" s="30" t="s">
        <v>10</v>
      </c>
      <c r="D103" s="30" t="s">
        <v>15</v>
      </c>
      <c r="E103" s="40">
        <v>235</v>
      </c>
    </row>
    <row r="104" spans="2:13" x14ac:dyDescent="0.35">
      <c r="B104" s="30" t="s">
        <v>77</v>
      </c>
      <c r="C104" s="30" t="s">
        <v>11</v>
      </c>
      <c r="D104" s="30" t="s">
        <v>80</v>
      </c>
      <c r="E104" s="40">
        <v>20</v>
      </c>
    </row>
    <row r="105" spans="2:13" x14ac:dyDescent="0.35">
      <c r="B105" s="30" t="s">
        <v>78</v>
      </c>
      <c r="C105" s="30" t="s">
        <v>12</v>
      </c>
      <c r="D105" s="30" t="s">
        <v>15</v>
      </c>
      <c r="E105" s="40">
        <v>125</v>
      </c>
    </row>
    <row r="106" spans="2:13" x14ac:dyDescent="0.35">
      <c r="B106" s="30" t="s">
        <v>78</v>
      </c>
      <c r="C106" s="30" t="s">
        <v>10</v>
      </c>
      <c r="D106" s="30" t="s">
        <v>15</v>
      </c>
      <c r="E106" s="40">
        <v>74</v>
      </c>
    </row>
    <row r="107" spans="2:13" ht="16.2" x14ac:dyDescent="0.4">
      <c r="B107" s="30" t="s">
        <v>78</v>
      </c>
      <c r="C107" s="30" t="s">
        <v>11</v>
      </c>
      <c r="D107" s="30" t="s">
        <v>80</v>
      </c>
      <c r="E107" s="40">
        <v>70</v>
      </c>
      <c r="M107" s="22"/>
    </row>
  </sheetData>
  <phoneticPr fontId="27" type="noConversion"/>
  <pageMargins left="0.7" right="0.7" top="0.75" bottom="0.75" header="0.3" footer="0.3"/>
  <pageSetup paperSize="9"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3"/>
  <dimension ref="A1:E146"/>
  <sheetViews>
    <sheetView showGridLines="0" zoomScaleNormal="100" workbookViewId="0"/>
  </sheetViews>
  <sheetFormatPr defaultColWidth="7.81640625" defaultRowHeight="15.6" x14ac:dyDescent="0.35"/>
  <cols>
    <col min="1" max="1" width="7.81640625" style="5"/>
    <col min="2" max="3" width="7.81640625" style="30"/>
    <col min="4" max="4" width="12.1796875" style="30" bestFit="1" customWidth="1"/>
    <col min="5" max="5" width="10.36328125" style="30" bestFit="1" customWidth="1"/>
    <col min="6" max="16384" width="7.81640625" style="30"/>
  </cols>
  <sheetData>
    <row r="1" spans="1:5" x14ac:dyDescent="0.35">
      <c r="A1" s="6" t="s">
        <v>81</v>
      </c>
    </row>
    <row r="2" spans="1:5" x14ac:dyDescent="0.35">
      <c r="A2" s="6" t="s">
        <v>134</v>
      </c>
    </row>
    <row r="3" spans="1:5" x14ac:dyDescent="0.35">
      <c r="A3" s="37" t="s">
        <v>82</v>
      </c>
    </row>
    <row r="4" spans="1:5" x14ac:dyDescent="0.35">
      <c r="A4" s="6" t="s">
        <v>5</v>
      </c>
    </row>
    <row r="5" spans="1:5" x14ac:dyDescent="0.35">
      <c r="A5" s="6"/>
    </row>
    <row r="8" spans="1:5" x14ac:dyDescent="0.35">
      <c r="D8" s="57" t="s">
        <v>62</v>
      </c>
      <c r="E8" s="60" t="s">
        <v>133</v>
      </c>
    </row>
    <row r="9" spans="1:5" x14ac:dyDescent="0.35">
      <c r="D9" s="59" t="s">
        <v>87</v>
      </c>
      <c r="E9" s="63">
        <v>5425</v>
      </c>
    </row>
    <row r="10" spans="1:5" x14ac:dyDescent="0.35">
      <c r="D10" s="64" t="s">
        <v>11</v>
      </c>
      <c r="E10" s="63">
        <v>5425</v>
      </c>
    </row>
    <row r="11" spans="1:5" x14ac:dyDescent="0.35">
      <c r="D11" s="65" t="s">
        <v>88</v>
      </c>
      <c r="E11" s="63">
        <v>1272</v>
      </c>
    </row>
    <row r="12" spans="1:5" x14ac:dyDescent="0.35">
      <c r="D12" s="56" t="s">
        <v>89</v>
      </c>
      <c r="E12" s="63">
        <v>3220</v>
      </c>
    </row>
    <row r="13" spans="1:5" x14ac:dyDescent="0.35">
      <c r="D13" s="56" t="s">
        <v>80</v>
      </c>
      <c r="E13" s="63">
        <v>933</v>
      </c>
    </row>
    <row r="14" spans="1:5" x14ac:dyDescent="0.35">
      <c r="D14" s="54" t="s">
        <v>85</v>
      </c>
      <c r="E14" s="63">
        <v>4760</v>
      </c>
    </row>
    <row r="15" spans="1:5" x14ac:dyDescent="0.35">
      <c r="D15" s="64" t="s">
        <v>10</v>
      </c>
      <c r="E15" s="63">
        <v>4760</v>
      </c>
    </row>
    <row r="16" spans="1:5" x14ac:dyDescent="0.35">
      <c r="D16" s="65" t="s">
        <v>88</v>
      </c>
      <c r="E16" s="63">
        <v>1040</v>
      </c>
    </row>
    <row r="17" spans="4:5" x14ac:dyDescent="0.35">
      <c r="D17" s="56" t="s">
        <v>89</v>
      </c>
      <c r="E17" s="63">
        <v>2400</v>
      </c>
    </row>
    <row r="18" spans="4:5" x14ac:dyDescent="0.35">
      <c r="D18" s="56" t="s">
        <v>80</v>
      </c>
      <c r="E18" s="63">
        <v>1320</v>
      </c>
    </row>
    <row r="19" spans="4:5" x14ac:dyDescent="0.35">
      <c r="D19" s="54" t="s">
        <v>86</v>
      </c>
      <c r="E19" s="63">
        <v>3473</v>
      </c>
    </row>
    <row r="20" spans="4:5" x14ac:dyDescent="0.35">
      <c r="D20" s="64" t="s">
        <v>11</v>
      </c>
      <c r="E20" s="63">
        <v>3473</v>
      </c>
    </row>
    <row r="21" spans="4:5" x14ac:dyDescent="0.35">
      <c r="D21" s="65" t="s">
        <v>88</v>
      </c>
      <c r="E21" s="63">
        <v>1080</v>
      </c>
    </row>
    <row r="22" spans="4:5" x14ac:dyDescent="0.35">
      <c r="D22" s="56" t="s">
        <v>89</v>
      </c>
      <c r="E22" s="63">
        <v>1260</v>
      </c>
    </row>
    <row r="23" spans="4:5" x14ac:dyDescent="0.35">
      <c r="D23" s="56" t="s">
        <v>80</v>
      </c>
      <c r="E23" s="63">
        <v>1133</v>
      </c>
    </row>
    <row r="24" spans="4:5" x14ac:dyDescent="0.35">
      <c r="D24" s="54" t="s">
        <v>84</v>
      </c>
      <c r="E24" s="63">
        <v>4100</v>
      </c>
    </row>
    <row r="25" spans="4:5" x14ac:dyDescent="0.35">
      <c r="D25" s="64" t="s">
        <v>10</v>
      </c>
      <c r="E25" s="63">
        <v>4100</v>
      </c>
    </row>
    <row r="26" spans="4:5" x14ac:dyDescent="0.35">
      <c r="D26" s="65" t="s">
        <v>88</v>
      </c>
      <c r="E26" s="63">
        <v>1030</v>
      </c>
    </row>
    <row r="27" spans="4:5" x14ac:dyDescent="0.35">
      <c r="D27" s="56" t="s">
        <v>89</v>
      </c>
      <c r="E27" s="63">
        <v>1420</v>
      </c>
    </row>
    <row r="28" spans="4:5" x14ac:dyDescent="0.35">
      <c r="D28" s="56" t="s">
        <v>80</v>
      </c>
      <c r="E28" s="63">
        <v>1650</v>
      </c>
    </row>
    <row r="29" spans="4:5" x14ac:dyDescent="0.35">
      <c r="D29" s="59" t="s">
        <v>20</v>
      </c>
      <c r="E29" s="63">
        <v>17758</v>
      </c>
    </row>
    <row r="98" spans="2:5" x14ac:dyDescent="0.35">
      <c r="B98" s="30" t="s">
        <v>9</v>
      </c>
      <c r="C98" s="30" t="s">
        <v>83</v>
      </c>
      <c r="D98" s="30" t="s">
        <v>13</v>
      </c>
      <c r="E98" s="41" t="s">
        <v>19</v>
      </c>
    </row>
    <row r="99" spans="2:5" x14ac:dyDescent="0.35">
      <c r="B99" s="30" t="s">
        <v>10</v>
      </c>
      <c r="C99" s="30" t="s">
        <v>84</v>
      </c>
      <c r="D99" s="30" t="s">
        <v>88</v>
      </c>
      <c r="E99" s="40">
        <v>300</v>
      </c>
    </row>
    <row r="100" spans="2:5" x14ac:dyDescent="0.35">
      <c r="B100" s="30" t="s">
        <v>10</v>
      </c>
      <c r="C100" s="30" t="s">
        <v>84</v>
      </c>
      <c r="D100" s="30" t="s">
        <v>89</v>
      </c>
      <c r="E100" s="40">
        <v>200</v>
      </c>
    </row>
    <row r="101" spans="2:5" x14ac:dyDescent="0.35">
      <c r="B101" s="30" t="s">
        <v>10</v>
      </c>
      <c r="C101" s="30" t="s">
        <v>84</v>
      </c>
      <c r="D101" s="30" t="s">
        <v>80</v>
      </c>
      <c r="E101" s="40">
        <v>400</v>
      </c>
    </row>
    <row r="102" spans="2:5" x14ac:dyDescent="0.35">
      <c r="B102" s="30" t="s">
        <v>10</v>
      </c>
      <c r="C102" s="30" t="s">
        <v>84</v>
      </c>
      <c r="D102" s="30" t="s">
        <v>88</v>
      </c>
      <c r="E102" s="40">
        <v>300</v>
      </c>
    </row>
    <row r="103" spans="2:5" x14ac:dyDescent="0.35">
      <c r="B103" s="30" t="s">
        <v>10</v>
      </c>
      <c r="C103" s="30" t="s">
        <v>84</v>
      </c>
      <c r="D103" s="30" t="s">
        <v>89</v>
      </c>
      <c r="E103" s="40">
        <v>800</v>
      </c>
    </row>
    <row r="104" spans="2:5" x14ac:dyDescent="0.35">
      <c r="B104" s="30" t="s">
        <v>10</v>
      </c>
      <c r="C104" s="30" t="s">
        <v>84</v>
      </c>
      <c r="D104" s="30" t="s">
        <v>80</v>
      </c>
      <c r="E104" s="40">
        <v>400</v>
      </c>
    </row>
    <row r="105" spans="2:5" x14ac:dyDescent="0.35">
      <c r="B105" s="30" t="s">
        <v>10</v>
      </c>
      <c r="C105" s="30" t="s">
        <v>84</v>
      </c>
      <c r="D105" s="30" t="s">
        <v>88</v>
      </c>
      <c r="E105" s="40">
        <v>200</v>
      </c>
    </row>
    <row r="106" spans="2:5" x14ac:dyDescent="0.35">
      <c r="B106" s="30" t="s">
        <v>10</v>
      </c>
      <c r="C106" s="30" t="s">
        <v>84</v>
      </c>
      <c r="D106" s="30" t="s">
        <v>89</v>
      </c>
      <c r="E106" s="40">
        <v>300</v>
      </c>
    </row>
    <row r="107" spans="2:5" x14ac:dyDescent="0.35">
      <c r="B107" s="30" t="s">
        <v>10</v>
      </c>
      <c r="C107" s="30" t="s">
        <v>84</v>
      </c>
      <c r="D107" s="30" t="s">
        <v>80</v>
      </c>
      <c r="E107" s="40">
        <v>450</v>
      </c>
    </row>
    <row r="108" spans="2:5" x14ac:dyDescent="0.35">
      <c r="B108" s="30" t="s">
        <v>10</v>
      </c>
      <c r="C108" s="30" t="s">
        <v>84</v>
      </c>
      <c r="D108" s="30" t="s">
        <v>88</v>
      </c>
      <c r="E108" s="40">
        <v>230</v>
      </c>
    </row>
    <row r="109" spans="2:5" x14ac:dyDescent="0.35">
      <c r="B109" s="30" t="s">
        <v>10</v>
      </c>
      <c r="C109" s="30" t="s">
        <v>84</v>
      </c>
      <c r="D109" s="30" t="s">
        <v>89</v>
      </c>
      <c r="E109" s="40">
        <v>120</v>
      </c>
    </row>
    <row r="110" spans="2:5" x14ac:dyDescent="0.35">
      <c r="B110" s="30" t="s">
        <v>10</v>
      </c>
      <c r="C110" s="30" t="s">
        <v>84</v>
      </c>
      <c r="D110" s="30" t="s">
        <v>80</v>
      </c>
      <c r="E110" s="40">
        <v>400</v>
      </c>
    </row>
    <row r="111" spans="2:5" x14ac:dyDescent="0.35">
      <c r="B111" s="30" t="s">
        <v>10</v>
      </c>
      <c r="C111" s="30" t="s">
        <v>85</v>
      </c>
      <c r="D111" s="30" t="s">
        <v>88</v>
      </c>
      <c r="E111" s="40">
        <v>210</v>
      </c>
    </row>
    <row r="112" spans="2:5" x14ac:dyDescent="0.35">
      <c r="B112" s="30" t="s">
        <v>10</v>
      </c>
      <c r="C112" s="30" t="s">
        <v>85</v>
      </c>
      <c r="D112" s="30" t="s">
        <v>89</v>
      </c>
      <c r="E112" s="40">
        <v>300</v>
      </c>
    </row>
    <row r="113" spans="2:5" x14ac:dyDescent="0.35">
      <c r="B113" s="30" t="s">
        <v>10</v>
      </c>
      <c r="C113" s="30" t="s">
        <v>85</v>
      </c>
      <c r="D113" s="30" t="s">
        <v>80</v>
      </c>
      <c r="E113" s="40">
        <v>400</v>
      </c>
    </row>
    <row r="114" spans="2:5" x14ac:dyDescent="0.35">
      <c r="B114" s="30" t="s">
        <v>10</v>
      </c>
      <c r="C114" s="30" t="s">
        <v>85</v>
      </c>
      <c r="D114" s="30" t="s">
        <v>88</v>
      </c>
      <c r="E114" s="40">
        <v>230</v>
      </c>
    </row>
    <row r="115" spans="2:5" x14ac:dyDescent="0.35">
      <c r="B115" s="30" t="s">
        <v>10</v>
      </c>
      <c r="C115" s="30" t="s">
        <v>85</v>
      </c>
      <c r="D115" s="30" t="s">
        <v>89</v>
      </c>
      <c r="E115" s="40">
        <v>900</v>
      </c>
    </row>
    <row r="116" spans="2:5" x14ac:dyDescent="0.35">
      <c r="B116" s="30" t="s">
        <v>10</v>
      </c>
      <c r="C116" s="30" t="s">
        <v>85</v>
      </c>
      <c r="D116" s="30" t="s">
        <v>80</v>
      </c>
      <c r="E116" s="40">
        <v>300</v>
      </c>
    </row>
    <row r="117" spans="2:5" x14ac:dyDescent="0.35">
      <c r="B117" s="30" t="s">
        <v>10</v>
      </c>
      <c r="C117" s="30" t="s">
        <v>85</v>
      </c>
      <c r="D117" s="30" t="s">
        <v>88</v>
      </c>
      <c r="E117" s="40">
        <v>200</v>
      </c>
    </row>
    <row r="118" spans="2:5" x14ac:dyDescent="0.35">
      <c r="B118" s="30" t="s">
        <v>10</v>
      </c>
      <c r="C118" s="30" t="s">
        <v>85</v>
      </c>
      <c r="D118" s="30" t="s">
        <v>89</v>
      </c>
      <c r="E118" s="40">
        <v>1000</v>
      </c>
    </row>
    <row r="119" spans="2:5" x14ac:dyDescent="0.35">
      <c r="B119" s="30" t="s">
        <v>10</v>
      </c>
      <c r="C119" s="30" t="s">
        <v>85</v>
      </c>
      <c r="D119" s="30" t="s">
        <v>80</v>
      </c>
      <c r="E119" s="40">
        <v>220</v>
      </c>
    </row>
    <row r="120" spans="2:5" x14ac:dyDescent="0.35">
      <c r="B120" s="30" t="s">
        <v>10</v>
      </c>
      <c r="C120" s="30" t="s">
        <v>85</v>
      </c>
      <c r="D120" s="30" t="s">
        <v>88</v>
      </c>
      <c r="E120" s="40">
        <v>400</v>
      </c>
    </row>
    <row r="121" spans="2:5" x14ac:dyDescent="0.35">
      <c r="B121" s="30" t="s">
        <v>10</v>
      </c>
      <c r="C121" s="30" t="s">
        <v>85</v>
      </c>
      <c r="D121" s="30" t="s">
        <v>89</v>
      </c>
      <c r="E121" s="40">
        <v>200</v>
      </c>
    </row>
    <row r="122" spans="2:5" x14ac:dyDescent="0.35">
      <c r="B122" s="30" t="s">
        <v>10</v>
      </c>
      <c r="C122" s="30" t="s">
        <v>85</v>
      </c>
      <c r="D122" s="30" t="s">
        <v>80</v>
      </c>
      <c r="E122" s="40">
        <v>400</v>
      </c>
    </row>
    <row r="123" spans="2:5" x14ac:dyDescent="0.35">
      <c r="B123" s="30" t="s">
        <v>11</v>
      </c>
      <c r="C123" s="30" t="s">
        <v>86</v>
      </c>
      <c r="D123" s="30" t="s">
        <v>88</v>
      </c>
      <c r="E123" s="40">
        <v>100</v>
      </c>
    </row>
    <row r="124" spans="2:5" x14ac:dyDescent="0.35">
      <c r="B124" s="30" t="s">
        <v>11</v>
      </c>
      <c r="C124" s="30" t="s">
        <v>86</v>
      </c>
      <c r="D124" s="30" t="s">
        <v>89</v>
      </c>
      <c r="E124" s="40">
        <v>30</v>
      </c>
    </row>
    <row r="125" spans="2:5" x14ac:dyDescent="0.35">
      <c r="B125" s="30" t="s">
        <v>11</v>
      </c>
      <c r="C125" s="30" t="s">
        <v>86</v>
      </c>
      <c r="D125" s="30" t="s">
        <v>80</v>
      </c>
      <c r="E125" s="40">
        <v>123</v>
      </c>
    </row>
    <row r="126" spans="2:5" x14ac:dyDescent="0.35">
      <c r="B126" s="30" t="s">
        <v>11</v>
      </c>
      <c r="C126" s="30" t="s">
        <v>86</v>
      </c>
      <c r="D126" s="30" t="s">
        <v>88</v>
      </c>
      <c r="E126" s="40">
        <v>300</v>
      </c>
    </row>
    <row r="127" spans="2:5" x14ac:dyDescent="0.35">
      <c r="B127" s="30" t="s">
        <v>11</v>
      </c>
      <c r="C127" s="30" t="s">
        <v>86</v>
      </c>
      <c r="D127" s="30" t="s">
        <v>89</v>
      </c>
      <c r="E127" s="40">
        <v>350</v>
      </c>
    </row>
    <row r="128" spans="2:5" x14ac:dyDescent="0.35">
      <c r="B128" s="30" t="s">
        <v>11</v>
      </c>
      <c r="C128" s="30" t="s">
        <v>86</v>
      </c>
      <c r="D128" s="30" t="s">
        <v>80</v>
      </c>
      <c r="E128" s="40">
        <v>230</v>
      </c>
    </row>
    <row r="129" spans="2:5" x14ac:dyDescent="0.35">
      <c r="B129" s="30" t="s">
        <v>11</v>
      </c>
      <c r="C129" s="30" t="s">
        <v>86</v>
      </c>
      <c r="D129" s="30" t="s">
        <v>88</v>
      </c>
      <c r="E129" s="40">
        <v>120</v>
      </c>
    </row>
    <row r="130" spans="2:5" x14ac:dyDescent="0.35">
      <c r="B130" s="30" t="s">
        <v>11</v>
      </c>
      <c r="C130" s="30" t="s">
        <v>86</v>
      </c>
      <c r="D130" s="30" t="s">
        <v>89</v>
      </c>
      <c r="E130" s="40">
        <v>640</v>
      </c>
    </row>
    <row r="131" spans="2:5" x14ac:dyDescent="0.35">
      <c r="B131" s="30" t="s">
        <v>11</v>
      </c>
      <c r="C131" s="30" t="s">
        <v>86</v>
      </c>
      <c r="D131" s="30" t="s">
        <v>80</v>
      </c>
      <c r="E131" s="40">
        <v>530</v>
      </c>
    </row>
    <row r="132" spans="2:5" x14ac:dyDescent="0.35">
      <c r="B132" s="30" t="s">
        <v>11</v>
      </c>
      <c r="C132" s="30" t="s">
        <v>86</v>
      </c>
      <c r="D132" s="30" t="s">
        <v>88</v>
      </c>
      <c r="E132" s="40">
        <v>560</v>
      </c>
    </row>
    <row r="133" spans="2:5" x14ac:dyDescent="0.35">
      <c r="B133" s="30" t="s">
        <v>11</v>
      </c>
      <c r="C133" s="30" t="s">
        <v>86</v>
      </c>
      <c r="D133" s="30" t="s">
        <v>89</v>
      </c>
      <c r="E133" s="40">
        <v>240</v>
      </c>
    </row>
    <row r="134" spans="2:5" x14ac:dyDescent="0.35">
      <c r="B134" s="30" t="s">
        <v>11</v>
      </c>
      <c r="C134" s="30" t="s">
        <v>86</v>
      </c>
      <c r="D134" s="30" t="s">
        <v>80</v>
      </c>
      <c r="E134" s="40">
        <v>250</v>
      </c>
    </row>
    <row r="135" spans="2:5" x14ac:dyDescent="0.35">
      <c r="B135" s="30" t="s">
        <v>11</v>
      </c>
      <c r="C135" s="30" t="s">
        <v>87</v>
      </c>
      <c r="D135" s="30" t="s">
        <v>88</v>
      </c>
      <c r="E135" s="40">
        <v>62</v>
      </c>
    </row>
    <row r="136" spans="2:5" x14ac:dyDescent="0.35">
      <c r="B136" s="30" t="s">
        <v>11</v>
      </c>
      <c r="C136" s="30" t="s">
        <v>87</v>
      </c>
      <c r="D136" s="30" t="s">
        <v>89</v>
      </c>
      <c r="E136" s="40">
        <v>600</v>
      </c>
    </row>
    <row r="137" spans="2:5" x14ac:dyDescent="0.35">
      <c r="B137" s="30" t="s">
        <v>11</v>
      </c>
      <c r="C137" s="30" t="s">
        <v>87</v>
      </c>
      <c r="D137" s="30" t="s">
        <v>80</v>
      </c>
      <c r="E137" s="40">
        <v>340</v>
      </c>
    </row>
    <row r="138" spans="2:5" x14ac:dyDescent="0.35">
      <c r="B138" s="30" t="s">
        <v>11</v>
      </c>
      <c r="C138" s="30" t="s">
        <v>87</v>
      </c>
      <c r="D138" s="30" t="s">
        <v>88</v>
      </c>
      <c r="E138" s="40">
        <v>205</v>
      </c>
    </row>
    <row r="139" spans="2:5" x14ac:dyDescent="0.35">
      <c r="B139" s="30" t="s">
        <v>11</v>
      </c>
      <c r="C139" s="30" t="s">
        <v>87</v>
      </c>
      <c r="D139" s="30" t="s">
        <v>89</v>
      </c>
      <c r="E139" s="40">
        <v>500</v>
      </c>
    </row>
    <row r="140" spans="2:5" x14ac:dyDescent="0.35">
      <c r="B140" s="30" t="s">
        <v>11</v>
      </c>
      <c r="C140" s="30" t="s">
        <v>87</v>
      </c>
      <c r="D140" s="30" t="s">
        <v>80</v>
      </c>
      <c r="E140" s="40">
        <v>403</v>
      </c>
    </row>
    <row r="141" spans="2:5" x14ac:dyDescent="0.35">
      <c r="B141" s="30" t="s">
        <v>11</v>
      </c>
      <c r="C141" s="30" t="s">
        <v>87</v>
      </c>
      <c r="D141" s="30" t="s">
        <v>88</v>
      </c>
      <c r="E141" s="40">
        <v>503</v>
      </c>
    </row>
    <row r="142" spans="2:5" x14ac:dyDescent="0.35">
      <c r="B142" s="30" t="s">
        <v>11</v>
      </c>
      <c r="C142" s="30" t="s">
        <v>87</v>
      </c>
      <c r="D142" s="30" t="s">
        <v>89</v>
      </c>
      <c r="E142" s="40">
        <v>2000</v>
      </c>
    </row>
    <row r="143" spans="2:5" x14ac:dyDescent="0.35">
      <c r="B143" s="30" t="s">
        <v>11</v>
      </c>
      <c r="C143" s="30" t="s">
        <v>87</v>
      </c>
      <c r="D143" s="30" t="s">
        <v>80</v>
      </c>
      <c r="E143" s="40">
        <v>140</v>
      </c>
    </row>
    <row r="144" spans="2:5" x14ac:dyDescent="0.35">
      <c r="B144" s="30" t="s">
        <v>11</v>
      </c>
      <c r="C144" s="30" t="s">
        <v>87</v>
      </c>
      <c r="D144" s="30" t="s">
        <v>88</v>
      </c>
      <c r="E144" s="40">
        <v>502</v>
      </c>
    </row>
    <row r="145" spans="2:5" x14ac:dyDescent="0.35">
      <c r="B145" s="30" t="s">
        <v>11</v>
      </c>
      <c r="C145" s="30" t="s">
        <v>87</v>
      </c>
      <c r="D145" s="30" t="s">
        <v>89</v>
      </c>
      <c r="E145" s="40">
        <v>120</v>
      </c>
    </row>
    <row r="146" spans="2:5" x14ac:dyDescent="0.35">
      <c r="B146" s="30" t="s">
        <v>11</v>
      </c>
      <c r="C146" s="30" t="s">
        <v>87</v>
      </c>
      <c r="D146" s="30" t="s">
        <v>80</v>
      </c>
      <c r="E146" s="42">
        <v>50</v>
      </c>
    </row>
  </sheetData>
  <phoneticPr fontId="27" type="noConversion"/>
  <pageMargins left="0.7" right="0.7" top="0.75" bottom="0.75" header="0.3" footer="0.3"/>
  <pageSetup paperSize="9"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7"/>
  <sheetViews>
    <sheetView showGridLines="0" workbookViewId="0"/>
  </sheetViews>
  <sheetFormatPr defaultColWidth="7.81640625" defaultRowHeight="15.6" x14ac:dyDescent="0.35"/>
  <cols>
    <col min="1" max="1" width="7.81640625" style="5"/>
    <col min="2" max="8" width="7.81640625" style="30"/>
    <col min="9" max="9" width="10.36328125" style="30" bestFit="1" customWidth="1"/>
    <col min="10" max="16384" width="7.81640625" style="30"/>
  </cols>
  <sheetData>
    <row r="1" spans="1:19" x14ac:dyDescent="0.35">
      <c r="A1" s="5" t="s">
        <v>4</v>
      </c>
    </row>
    <row r="2" spans="1:19" x14ac:dyDescent="0.35">
      <c r="A2" s="6" t="s">
        <v>135</v>
      </c>
    </row>
    <row r="3" spans="1:19" x14ac:dyDescent="0.35">
      <c r="A3" s="6" t="s">
        <v>5</v>
      </c>
    </row>
    <row r="4" spans="1:19" x14ac:dyDescent="0.35">
      <c r="A4" s="31"/>
    </row>
    <row r="8" spans="1:19" ht="16.2" x14ac:dyDescent="0.4">
      <c r="B8" s="7" t="s">
        <v>8</v>
      </c>
      <c r="C8" s="7" t="s">
        <v>9</v>
      </c>
      <c r="D8" s="7" t="s">
        <v>13</v>
      </c>
      <c r="E8" s="7" t="s">
        <v>19</v>
      </c>
    </row>
    <row r="9" spans="1:19" x14ac:dyDescent="0.35">
      <c r="A9" s="5" t="s">
        <v>6</v>
      </c>
      <c r="B9" s="8">
        <v>42736</v>
      </c>
      <c r="C9" s="9" t="s">
        <v>10</v>
      </c>
      <c r="D9" s="9" t="s">
        <v>14</v>
      </c>
      <c r="E9" s="32">
        <v>95</v>
      </c>
    </row>
    <row r="10" spans="1:19" x14ac:dyDescent="0.35">
      <c r="A10" s="5" t="s">
        <v>7</v>
      </c>
      <c r="B10" s="10">
        <v>42750</v>
      </c>
      <c r="C10" s="11" t="s">
        <v>11</v>
      </c>
      <c r="D10" s="11" t="s">
        <v>15</v>
      </c>
      <c r="E10" s="33">
        <v>325</v>
      </c>
      <c r="H10" s="57" t="s">
        <v>9</v>
      </c>
      <c r="I10" s="60" t="s">
        <v>133</v>
      </c>
      <c r="J10" s="34"/>
    </row>
    <row r="11" spans="1:19" x14ac:dyDescent="0.35">
      <c r="B11" s="8">
        <v>42752</v>
      </c>
      <c r="C11" s="9" t="s">
        <v>11</v>
      </c>
      <c r="D11" s="9" t="s">
        <v>16</v>
      </c>
      <c r="E11" s="32">
        <v>250</v>
      </c>
      <c r="H11" s="60" t="s">
        <v>10</v>
      </c>
      <c r="I11" s="63">
        <v>220</v>
      </c>
      <c r="J11" s="34"/>
      <c r="P11" s="34"/>
      <c r="Q11" s="34"/>
      <c r="R11" s="34"/>
      <c r="S11" s="34"/>
    </row>
    <row r="12" spans="1:19" x14ac:dyDescent="0.35">
      <c r="B12" s="10">
        <v>42756</v>
      </c>
      <c r="C12" s="11" t="s">
        <v>10</v>
      </c>
      <c r="D12" s="11" t="s">
        <v>15</v>
      </c>
      <c r="E12" s="33">
        <v>125</v>
      </c>
      <c r="H12" s="53" t="s">
        <v>12</v>
      </c>
      <c r="I12" s="63">
        <v>270</v>
      </c>
      <c r="J12" s="34"/>
      <c r="P12" s="34"/>
      <c r="Q12" s="34"/>
      <c r="R12" s="34"/>
      <c r="S12" s="34"/>
    </row>
    <row r="13" spans="1:19" x14ac:dyDescent="0.35">
      <c r="B13" s="8">
        <v>42768</v>
      </c>
      <c r="C13" s="9" t="s">
        <v>11</v>
      </c>
      <c r="D13" s="9" t="s">
        <v>15</v>
      </c>
      <c r="E13" s="32">
        <v>235</v>
      </c>
      <c r="H13" s="53" t="s">
        <v>11</v>
      </c>
      <c r="I13" s="63">
        <v>810</v>
      </c>
      <c r="J13" s="34"/>
      <c r="P13" s="34"/>
      <c r="Q13" s="34"/>
      <c r="R13" s="34"/>
      <c r="S13" s="34"/>
    </row>
    <row r="14" spans="1:19" x14ac:dyDescent="0.35">
      <c r="B14" s="10">
        <v>42786</v>
      </c>
      <c r="C14" s="11" t="s">
        <v>12</v>
      </c>
      <c r="D14" s="11" t="s">
        <v>17</v>
      </c>
      <c r="E14" s="33">
        <v>20</v>
      </c>
      <c r="H14" s="60" t="s">
        <v>20</v>
      </c>
      <c r="I14" s="63">
        <v>1300</v>
      </c>
      <c r="J14" s="34"/>
      <c r="P14" s="34"/>
      <c r="Q14" s="34"/>
      <c r="R14" s="34"/>
      <c r="S14" s="34"/>
    </row>
    <row r="15" spans="1:19" x14ac:dyDescent="0.35">
      <c r="B15" s="8">
        <v>42791</v>
      </c>
      <c r="C15" s="9" t="s">
        <v>12</v>
      </c>
      <c r="D15" s="9" t="s">
        <v>16</v>
      </c>
      <c r="E15" s="32">
        <v>125</v>
      </c>
      <c r="H15" s="34"/>
      <c r="I15" s="34"/>
      <c r="J15" s="34"/>
      <c r="P15" s="34"/>
      <c r="Q15" s="34"/>
      <c r="R15" s="34"/>
      <c r="S15" s="34"/>
    </row>
    <row r="16" spans="1:19" x14ac:dyDescent="0.35">
      <c r="B16" s="10">
        <v>42791</v>
      </c>
      <c r="C16" s="34" t="s">
        <v>12</v>
      </c>
      <c r="D16" s="34" t="s">
        <v>18</v>
      </c>
      <c r="E16" s="33">
        <v>125</v>
      </c>
      <c r="H16" s="34"/>
      <c r="I16" s="34"/>
      <c r="J16" s="34"/>
      <c r="P16" s="34"/>
      <c r="Q16" s="34"/>
      <c r="R16" s="34"/>
      <c r="S16" s="34"/>
    </row>
    <row r="17" spans="8:19" x14ac:dyDescent="0.35">
      <c r="H17" s="34"/>
      <c r="I17" s="34"/>
      <c r="J17" s="34"/>
      <c r="P17" s="34"/>
      <c r="Q17" s="34"/>
      <c r="R17" s="34"/>
      <c r="S17" s="34"/>
    </row>
    <row r="18" spans="8:19" x14ac:dyDescent="0.35">
      <c r="H18" s="34"/>
      <c r="I18" s="34"/>
      <c r="J18" s="34"/>
      <c r="P18" s="34"/>
      <c r="Q18" s="34"/>
      <c r="R18" s="34"/>
      <c r="S18" s="34"/>
    </row>
    <row r="19" spans="8:19" x14ac:dyDescent="0.35">
      <c r="H19" s="34"/>
      <c r="I19" s="34"/>
      <c r="J19" s="34"/>
      <c r="P19" s="34"/>
      <c r="Q19" s="34"/>
      <c r="R19" s="34"/>
      <c r="S19" s="34"/>
    </row>
    <row r="20" spans="8:19" x14ac:dyDescent="0.35">
      <c r="H20" s="34"/>
      <c r="I20" s="34"/>
      <c r="J20" s="34"/>
    </row>
    <row r="21" spans="8:19" x14ac:dyDescent="0.35">
      <c r="H21" s="34"/>
      <c r="I21" s="34"/>
      <c r="J21" s="34"/>
    </row>
    <row r="22" spans="8:19" x14ac:dyDescent="0.35">
      <c r="H22" s="34"/>
      <c r="I22" s="34"/>
      <c r="J22" s="34"/>
    </row>
    <row r="23" spans="8:19" x14ac:dyDescent="0.35">
      <c r="H23" s="34"/>
      <c r="I23" s="34"/>
      <c r="J23" s="34"/>
    </row>
    <row r="24" spans="8:19" x14ac:dyDescent="0.35">
      <c r="H24" s="34"/>
      <c r="I24" s="34"/>
      <c r="J24" s="34"/>
    </row>
    <row r="25" spans="8:19" x14ac:dyDescent="0.35">
      <c r="H25" s="34"/>
      <c r="I25" s="34"/>
      <c r="J25" s="34"/>
    </row>
    <row r="26" spans="8:19" x14ac:dyDescent="0.35">
      <c r="H26" s="34"/>
      <c r="I26" s="34"/>
      <c r="J26" s="34"/>
    </row>
    <row r="27" spans="8:19" x14ac:dyDescent="0.35">
      <c r="H27" s="34"/>
      <c r="I27" s="34"/>
      <c r="J27" s="34"/>
    </row>
  </sheetData>
  <phoneticPr fontId="27" type="noConversion"/>
  <pageMargins left="0.7" right="0.7" top="0.75" bottom="0.75" header="0.3" footer="0.3"/>
  <pageSetup paperSize="9"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E55"/>
  <sheetViews>
    <sheetView showGridLines="0" workbookViewId="0"/>
  </sheetViews>
  <sheetFormatPr defaultColWidth="7.81640625" defaultRowHeight="15.6" x14ac:dyDescent="0.35"/>
  <cols>
    <col min="1" max="1" width="7.81640625" style="5"/>
    <col min="2" max="16384" width="7.81640625" style="30"/>
  </cols>
  <sheetData>
    <row r="1" spans="1:5" x14ac:dyDescent="0.35">
      <c r="A1" s="6" t="s">
        <v>90</v>
      </c>
    </row>
    <row r="2" spans="1:5" x14ac:dyDescent="0.35">
      <c r="A2" s="6" t="s">
        <v>91</v>
      </c>
    </row>
    <row r="3" spans="1:5" x14ac:dyDescent="0.35">
      <c r="A3" s="6" t="s">
        <v>5</v>
      </c>
    </row>
    <row r="4" spans="1:5" x14ac:dyDescent="0.35">
      <c r="A4" s="6"/>
    </row>
    <row r="7" spans="1:5" x14ac:dyDescent="0.35">
      <c r="B7" s="30" t="s">
        <v>83</v>
      </c>
      <c r="C7" s="30" t="s">
        <v>92</v>
      </c>
      <c r="D7" s="30" t="s">
        <v>96</v>
      </c>
      <c r="E7" s="30" t="s">
        <v>111</v>
      </c>
    </row>
    <row r="8" spans="1:5" x14ac:dyDescent="0.35">
      <c r="B8" s="30" t="s">
        <v>84</v>
      </c>
      <c r="C8" s="30" t="s">
        <v>93</v>
      </c>
      <c r="D8" s="30" t="s">
        <v>97</v>
      </c>
      <c r="E8" s="30">
        <v>300</v>
      </c>
    </row>
    <row r="9" spans="1:5" x14ac:dyDescent="0.35">
      <c r="B9" s="30" t="s">
        <v>84</v>
      </c>
      <c r="C9" s="30" t="s">
        <v>94</v>
      </c>
      <c r="D9" s="30" t="s">
        <v>98</v>
      </c>
      <c r="E9" s="30">
        <v>200</v>
      </c>
    </row>
    <row r="10" spans="1:5" x14ac:dyDescent="0.35">
      <c r="B10" s="30" t="s">
        <v>84</v>
      </c>
      <c r="C10" s="30" t="s">
        <v>95</v>
      </c>
      <c r="D10" s="30" t="s">
        <v>99</v>
      </c>
      <c r="E10" s="30">
        <v>400</v>
      </c>
    </row>
    <row r="11" spans="1:5" x14ac:dyDescent="0.35">
      <c r="B11" s="30" t="s">
        <v>84</v>
      </c>
      <c r="C11" s="30" t="s">
        <v>93</v>
      </c>
      <c r="D11" s="30" t="s">
        <v>100</v>
      </c>
      <c r="E11" s="30">
        <v>300</v>
      </c>
    </row>
    <row r="12" spans="1:5" x14ac:dyDescent="0.35">
      <c r="B12" s="30" t="s">
        <v>84</v>
      </c>
      <c r="C12" s="30" t="s">
        <v>94</v>
      </c>
      <c r="D12" s="30" t="s">
        <v>97</v>
      </c>
      <c r="E12" s="30">
        <v>800</v>
      </c>
    </row>
    <row r="13" spans="1:5" x14ac:dyDescent="0.35">
      <c r="B13" s="30" t="s">
        <v>84</v>
      </c>
      <c r="C13" s="30" t="s">
        <v>95</v>
      </c>
      <c r="D13" s="30" t="s">
        <v>98</v>
      </c>
      <c r="E13" s="30">
        <v>400</v>
      </c>
    </row>
    <row r="14" spans="1:5" x14ac:dyDescent="0.35">
      <c r="B14" s="30" t="s">
        <v>84</v>
      </c>
      <c r="C14" s="30" t="s">
        <v>93</v>
      </c>
      <c r="D14" s="30" t="s">
        <v>99</v>
      </c>
      <c r="E14" s="30">
        <v>200</v>
      </c>
    </row>
    <row r="15" spans="1:5" x14ac:dyDescent="0.35">
      <c r="B15" s="30" t="s">
        <v>84</v>
      </c>
      <c r="C15" s="30" t="s">
        <v>94</v>
      </c>
      <c r="D15" s="30" t="s">
        <v>100</v>
      </c>
      <c r="E15" s="30">
        <v>300</v>
      </c>
    </row>
    <row r="16" spans="1:5" x14ac:dyDescent="0.35">
      <c r="B16" s="30" t="s">
        <v>84</v>
      </c>
      <c r="C16" s="30" t="s">
        <v>95</v>
      </c>
      <c r="D16" s="30" t="s">
        <v>97</v>
      </c>
      <c r="E16" s="30">
        <v>450</v>
      </c>
    </row>
    <row r="17" spans="2:5" x14ac:dyDescent="0.35">
      <c r="B17" s="30" t="s">
        <v>84</v>
      </c>
      <c r="C17" s="30" t="s">
        <v>93</v>
      </c>
      <c r="D17" s="30" t="s">
        <v>98</v>
      </c>
      <c r="E17" s="30">
        <v>230</v>
      </c>
    </row>
    <row r="18" spans="2:5" x14ac:dyDescent="0.35">
      <c r="B18" s="30" t="s">
        <v>84</v>
      </c>
      <c r="C18" s="30" t="s">
        <v>94</v>
      </c>
      <c r="D18" s="30" t="s">
        <v>99</v>
      </c>
      <c r="E18" s="30">
        <v>120</v>
      </c>
    </row>
    <row r="19" spans="2:5" x14ac:dyDescent="0.35">
      <c r="B19" s="30" t="s">
        <v>84</v>
      </c>
      <c r="C19" s="30" t="s">
        <v>95</v>
      </c>
      <c r="D19" s="30" t="s">
        <v>100</v>
      </c>
      <c r="E19" s="30">
        <v>400</v>
      </c>
    </row>
    <row r="20" spans="2:5" x14ac:dyDescent="0.35">
      <c r="B20" s="30" t="s">
        <v>85</v>
      </c>
      <c r="C20" s="30" t="s">
        <v>93</v>
      </c>
      <c r="D20" s="30" t="s">
        <v>101</v>
      </c>
      <c r="E20" s="30">
        <v>210</v>
      </c>
    </row>
    <row r="21" spans="2:5" x14ac:dyDescent="0.35">
      <c r="B21" s="30" t="s">
        <v>85</v>
      </c>
      <c r="C21" s="30" t="s">
        <v>94</v>
      </c>
      <c r="D21" s="30" t="s">
        <v>102</v>
      </c>
      <c r="E21" s="30">
        <v>300</v>
      </c>
    </row>
    <row r="22" spans="2:5" x14ac:dyDescent="0.35">
      <c r="B22" s="30" t="s">
        <v>85</v>
      </c>
      <c r="C22" s="30" t="s">
        <v>95</v>
      </c>
      <c r="D22" s="30" t="s">
        <v>103</v>
      </c>
      <c r="E22" s="30">
        <v>400</v>
      </c>
    </row>
    <row r="23" spans="2:5" x14ac:dyDescent="0.35">
      <c r="B23" s="30" t="s">
        <v>85</v>
      </c>
      <c r="C23" s="30" t="s">
        <v>93</v>
      </c>
      <c r="D23" s="30" t="s">
        <v>104</v>
      </c>
      <c r="E23" s="30">
        <v>230</v>
      </c>
    </row>
    <row r="24" spans="2:5" x14ac:dyDescent="0.35">
      <c r="B24" s="30" t="s">
        <v>85</v>
      </c>
      <c r="C24" s="30" t="s">
        <v>94</v>
      </c>
      <c r="D24" s="30" t="s">
        <v>101</v>
      </c>
      <c r="E24" s="30">
        <v>900</v>
      </c>
    </row>
    <row r="25" spans="2:5" x14ac:dyDescent="0.35">
      <c r="B25" s="30" t="s">
        <v>85</v>
      </c>
      <c r="C25" s="30" t="s">
        <v>95</v>
      </c>
      <c r="D25" s="30" t="s">
        <v>102</v>
      </c>
      <c r="E25" s="30">
        <v>300</v>
      </c>
    </row>
    <row r="26" spans="2:5" x14ac:dyDescent="0.35">
      <c r="B26" s="30" t="s">
        <v>85</v>
      </c>
      <c r="C26" s="30" t="s">
        <v>93</v>
      </c>
      <c r="D26" s="30" t="s">
        <v>103</v>
      </c>
      <c r="E26" s="30">
        <v>200</v>
      </c>
    </row>
    <row r="27" spans="2:5" x14ac:dyDescent="0.35">
      <c r="B27" s="30" t="s">
        <v>85</v>
      </c>
      <c r="C27" s="30" t="s">
        <v>94</v>
      </c>
      <c r="D27" s="30" t="s">
        <v>104</v>
      </c>
      <c r="E27" s="30">
        <v>1000</v>
      </c>
    </row>
    <row r="28" spans="2:5" x14ac:dyDescent="0.35">
      <c r="B28" s="30" t="s">
        <v>85</v>
      </c>
      <c r="C28" s="30" t="s">
        <v>95</v>
      </c>
      <c r="D28" s="30" t="s">
        <v>101</v>
      </c>
      <c r="E28" s="30">
        <v>220</v>
      </c>
    </row>
    <row r="29" spans="2:5" x14ac:dyDescent="0.35">
      <c r="B29" s="30" t="s">
        <v>85</v>
      </c>
      <c r="C29" s="30" t="s">
        <v>93</v>
      </c>
      <c r="D29" s="30" t="s">
        <v>102</v>
      </c>
      <c r="E29" s="30">
        <v>400</v>
      </c>
    </row>
    <row r="30" spans="2:5" x14ac:dyDescent="0.35">
      <c r="B30" s="30" t="s">
        <v>85</v>
      </c>
      <c r="C30" s="30" t="s">
        <v>94</v>
      </c>
      <c r="D30" s="30" t="s">
        <v>103</v>
      </c>
      <c r="E30" s="30">
        <v>200</v>
      </c>
    </row>
    <row r="31" spans="2:5" x14ac:dyDescent="0.35">
      <c r="B31" s="30" t="s">
        <v>85</v>
      </c>
      <c r="C31" s="30" t="s">
        <v>95</v>
      </c>
      <c r="D31" s="30" t="s">
        <v>104</v>
      </c>
      <c r="E31" s="30">
        <v>400</v>
      </c>
    </row>
    <row r="32" spans="2:5" x14ac:dyDescent="0.35">
      <c r="B32" s="30" t="s">
        <v>86</v>
      </c>
      <c r="C32" s="30" t="s">
        <v>93</v>
      </c>
      <c r="D32" s="30" t="s">
        <v>105</v>
      </c>
      <c r="E32" s="30">
        <v>100</v>
      </c>
    </row>
    <row r="33" spans="2:5" x14ac:dyDescent="0.35">
      <c r="B33" s="30" t="s">
        <v>86</v>
      </c>
      <c r="C33" s="30" t="s">
        <v>94</v>
      </c>
      <c r="D33" s="30" t="s">
        <v>106</v>
      </c>
      <c r="E33" s="30">
        <v>30</v>
      </c>
    </row>
    <row r="34" spans="2:5" x14ac:dyDescent="0.35">
      <c r="B34" s="30" t="s">
        <v>86</v>
      </c>
      <c r="C34" s="30" t="s">
        <v>95</v>
      </c>
      <c r="D34" s="30" t="s">
        <v>107</v>
      </c>
      <c r="E34" s="30">
        <v>123</v>
      </c>
    </row>
    <row r="35" spans="2:5" x14ac:dyDescent="0.35">
      <c r="B35" s="30" t="s">
        <v>86</v>
      </c>
      <c r="C35" s="30" t="s">
        <v>93</v>
      </c>
      <c r="D35" s="30" t="s">
        <v>108</v>
      </c>
      <c r="E35" s="30">
        <v>300</v>
      </c>
    </row>
    <row r="36" spans="2:5" x14ac:dyDescent="0.35">
      <c r="B36" s="30" t="s">
        <v>86</v>
      </c>
      <c r="C36" s="30" t="s">
        <v>94</v>
      </c>
      <c r="D36" s="30" t="s">
        <v>105</v>
      </c>
      <c r="E36" s="30">
        <v>350</v>
      </c>
    </row>
    <row r="37" spans="2:5" x14ac:dyDescent="0.35">
      <c r="B37" s="30" t="s">
        <v>86</v>
      </c>
      <c r="C37" s="30" t="s">
        <v>95</v>
      </c>
      <c r="D37" s="30" t="s">
        <v>106</v>
      </c>
      <c r="E37" s="30">
        <v>230</v>
      </c>
    </row>
    <row r="38" spans="2:5" x14ac:dyDescent="0.35">
      <c r="B38" s="30" t="s">
        <v>86</v>
      </c>
      <c r="C38" s="30" t="s">
        <v>93</v>
      </c>
      <c r="D38" s="30" t="s">
        <v>107</v>
      </c>
      <c r="E38" s="30">
        <v>120</v>
      </c>
    </row>
    <row r="39" spans="2:5" x14ac:dyDescent="0.35">
      <c r="B39" s="30" t="s">
        <v>86</v>
      </c>
      <c r="C39" s="30" t="s">
        <v>94</v>
      </c>
      <c r="D39" s="30" t="s">
        <v>108</v>
      </c>
      <c r="E39" s="30">
        <v>640</v>
      </c>
    </row>
    <row r="40" spans="2:5" x14ac:dyDescent="0.35">
      <c r="B40" s="30" t="s">
        <v>86</v>
      </c>
      <c r="C40" s="30" t="s">
        <v>95</v>
      </c>
      <c r="D40" s="30" t="s">
        <v>105</v>
      </c>
      <c r="E40" s="30">
        <v>530</v>
      </c>
    </row>
    <row r="41" spans="2:5" x14ac:dyDescent="0.35">
      <c r="B41" s="30" t="s">
        <v>86</v>
      </c>
      <c r="C41" s="30" t="s">
        <v>93</v>
      </c>
      <c r="D41" s="30" t="s">
        <v>106</v>
      </c>
      <c r="E41" s="30">
        <v>560</v>
      </c>
    </row>
    <row r="42" spans="2:5" x14ac:dyDescent="0.35">
      <c r="B42" s="30" t="s">
        <v>86</v>
      </c>
      <c r="C42" s="30" t="s">
        <v>94</v>
      </c>
      <c r="D42" s="30" t="s">
        <v>107</v>
      </c>
      <c r="E42" s="30">
        <v>240</v>
      </c>
    </row>
    <row r="43" spans="2:5" x14ac:dyDescent="0.35">
      <c r="B43" s="30" t="s">
        <v>86</v>
      </c>
      <c r="C43" s="30" t="s">
        <v>95</v>
      </c>
      <c r="D43" s="30" t="s">
        <v>108</v>
      </c>
      <c r="E43" s="30">
        <v>250</v>
      </c>
    </row>
    <row r="44" spans="2:5" x14ac:dyDescent="0.35">
      <c r="B44" s="30" t="s">
        <v>87</v>
      </c>
      <c r="C44" s="30" t="s">
        <v>93</v>
      </c>
      <c r="D44" s="30" t="s">
        <v>109</v>
      </c>
      <c r="E44" s="30">
        <v>62</v>
      </c>
    </row>
    <row r="45" spans="2:5" x14ac:dyDescent="0.35">
      <c r="B45" s="30" t="s">
        <v>87</v>
      </c>
      <c r="C45" s="30" t="s">
        <v>94</v>
      </c>
      <c r="D45" s="30" t="s">
        <v>110</v>
      </c>
      <c r="E45" s="30">
        <v>600</v>
      </c>
    </row>
    <row r="46" spans="2:5" x14ac:dyDescent="0.35">
      <c r="B46" s="30" t="s">
        <v>87</v>
      </c>
      <c r="C46" s="30" t="s">
        <v>95</v>
      </c>
      <c r="D46" s="30" t="s">
        <v>99</v>
      </c>
      <c r="E46" s="30">
        <v>340</v>
      </c>
    </row>
    <row r="47" spans="2:5" x14ac:dyDescent="0.35">
      <c r="B47" s="30" t="s">
        <v>87</v>
      </c>
      <c r="C47" s="30" t="s">
        <v>93</v>
      </c>
      <c r="D47" s="30" t="s">
        <v>97</v>
      </c>
      <c r="E47" s="30">
        <v>205</v>
      </c>
    </row>
    <row r="48" spans="2:5" x14ac:dyDescent="0.35">
      <c r="B48" s="30" t="s">
        <v>87</v>
      </c>
      <c r="C48" s="30" t="s">
        <v>94</v>
      </c>
      <c r="D48" s="30" t="s">
        <v>109</v>
      </c>
      <c r="E48" s="30">
        <v>500</v>
      </c>
    </row>
    <row r="49" spans="2:5" x14ac:dyDescent="0.35">
      <c r="B49" s="30" t="s">
        <v>87</v>
      </c>
      <c r="C49" s="30" t="s">
        <v>95</v>
      </c>
      <c r="D49" s="30" t="s">
        <v>110</v>
      </c>
      <c r="E49" s="30">
        <v>403</v>
      </c>
    </row>
    <row r="50" spans="2:5" x14ac:dyDescent="0.35">
      <c r="B50" s="30" t="s">
        <v>87</v>
      </c>
      <c r="C50" s="30" t="s">
        <v>93</v>
      </c>
      <c r="D50" s="30" t="s">
        <v>99</v>
      </c>
      <c r="E50" s="30">
        <v>503</v>
      </c>
    </row>
    <row r="51" spans="2:5" x14ac:dyDescent="0.35">
      <c r="B51" s="30" t="s">
        <v>87</v>
      </c>
      <c r="C51" s="30" t="s">
        <v>94</v>
      </c>
      <c r="D51" s="30" t="s">
        <v>97</v>
      </c>
      <c r="E51" s="30">
        <v>2000</v>
      </c>
    </row>
    <row r="52" spans="2:5" x14ac:dyDescent="0.35">
      <c r="B52" s="30" t="s">
        <v>87</v>
      </c>
      <c r="C52" s="30" t="s">
        <v>95</v>
      </c>
      <c r="D52" s="30" t="s">
        <v>109</v>
      </c>
      <c r="E52" s="30">
        <v>140</v>
      </c>
    </row>
    <row r="53" spans="2:5" x14ac:dyDescent="0.35">
      <c r="B53" s="30" t="s">
        <v>87</v>
      </c>
      <c r="C53" s="30" t="s">
        <v>93</v>
      </c>
      <c r="D53" s="30" t="s">
        <v>110</v>
      </c>
      <c r="E53" s="30">
        <v>502</v>
      </c>
    </row>
    <row r="54" spans="2:5" x14ac:dyDescent="0.35">
      <c r="B54" s="30" t="s">
        <v>87</v>
      </c>
      <c r="C54" s="30" t="s">
        <v>94</v>
      </c>
      <c r="D54" s="30" t="s">
        <v>99</v>
      </c>
      <c r="E54" s="30">
        <v>120</v>
      </c>
    </row>
    <row r="55" spans="2:5" x14ac:dyDescent="0.35">
      <c r="B55" s="30" t="s">
        <v>87</v>
      </c>
      <c r="C55" s="30" t="s">
        <v>95</v>
      </c>
      <c r="D55" s="30" t="s">
        <v>97</v>
      </c>
      <c r="E55" s="30">
        <v>50</v>
      </c>
    </row>
  </sheetData>
  <phoneticPr fontId="27" type="noConversion"/>
  <pageMargins left="0.7" right="0.7" top="0.75" bottom="0.75" header="0.3" footer="0.3"/>
  <pageSetup paperSize="9"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
  <dimension ref="A1:L77"/>
  <sheetViews>
    <sheetView showGridLines="0" workbookViewId="0"/>
  </sheetViews>
  <sheetFormatPr defaultColWidth="7.81640625" defaultRowHeight="15.6" x14ac:dyDescent="0.35"/>
  <cols>
    <col min="1" max="1" width="7.81640625" style="5"/>
    <col min="2" max="2" width="7.81640625" style="30"/>
    <col min="3" max="3" width="10.36328125" style="30" bestFit="1" customWidth="1"/>
    <col min="4" max="7" width="7.81640625" style="30"/>
    <col min="8" max="8" width="7.81640625" style="30" customWidth="1"/>
    <col min="9" max="9" width="3.54296875" style="30" customWidth="1"/>
    <col min="10" max="10" width="5.08984375" style="30" customWidth="1"/>
    <col min="11" max="16384" width="7.81640625" style="30"/>
  </cols>
  <sheetData>
    <row r="1" spans="1:12" ht="15" customHeight="1" x14ac:dyDescent="0.35">
      <c r="A1" s="43" t="s">
        <v>112</v>
      </c>
      <c r="B1" s="38"/>
    </row>
    <row r="2" spans="1:12" ht="15" customHeight="1" x14ac:dyDescent="0.35">
      <c r="A2" s="5" t="s">
        <v>30</v>
      </c>
    </row>
    <row r="3" spans="1:12" ht="15" customHeight="1" x14ac:dyDescent="0.35">
      <c r="A3" s="5" t="s">
        <v>113</v>
      </c>
    </row>
    <row r="4" spans="1:12" ht="15" customHeight="1" x14ac:dyDescent="0.35">
      <c r="A4" s="5" t="s">
        <v>114</v>
      </c>
    </row>
    <row r="5" spans="1:12" ht="15" customHeight="1" x14ac:dyDescent="0.45">
      <c r="A5" s="6" t="s">
        <v>5</v>
      </c>
      <c r="K5" s="14"/>
      <c r="L5" s="14"/>
    </row>
    <row r="6" spans="1:12" ht="15" customHeight="1" x14ac:dyDescent="0.45">
      <c r="A6" s="6"/>
      <c r="K6" s="14"/>
      <c r="L6" s="14"/>
    </row>
    <row r="7" spans="1:12" ht="15" customHeight="1" x14ac:dyDescent="0.35">
      <c r="K7" s="30" t="s">
        <v>115</v>
      </c>
    </row>
    <row r="8" spans="1:12" ht="15" customHeight="1" x14ac:dyDescent="0.35">
      <c r="K8" s="23"/>
    </row>
    <row r="9" spans="1:12" ht="20.100000000000001" customHeight="1" x14ac:dyDescent="0.45">
      <c r="K9" s="14" t="str">
        <f>IF($K$8="贾文","做得对！",IF($K$8="康迈克","再试一次...",IF($K$8="陶湘","尚未完成...",IF($K$8=" "," "," "))))</f>
        <v xml:space="preserve"> </v>
      </c>
    </row>
    <row r="11" spans="1:12" ht="15" customHeight="1" x14ac:dyDescent="0.35"/>
    <row r="12" spans="1:12" ht="20.399999999999999" x14ac:dyDescent="0.45">
      <c r="B12" s="57" t="s">
        <v>62</v>
      </c>
      <c r="C12" s="60" t="s">
        <v>144</v>
      </c>
      <c r="D12" s="34"/>
      <c r="E12" s="34"/>
      <c r="F12" s="34"/>
      <c r="K12" s="14"/>
    </row>
    <row r="13" spans="1:12" x14ac:dyDescent="0.35">
      <c r="B13" s="59" t="s">
        <v>87</v>
      </c>
      <c r="C13" s="58">
        <v>5425</v>
      </c>
      <c r="D13" s="34"/>
      <c r="E13" s="34"/>
      <c r="F13" s="34"/>
    </row>
    <row r="14" spans="1:12" x14ac:dyDescent="0.35">
      <c r="B14" s="54" t="s">
        <v>85</v>
      </c>
      <c r="C14" s="58">
        <v>4760</v>
      </c>
      <c r="D14" s="34"/>
      <c r="E14" s="34"/>
      <c r="F14" s="34"/>
    </row>
    <row r="15" spans="1:12" x14ac:dyDescent="0.35">
      <c r="B15" s="54" t="s">
        <v>86</v>
      </c>
      <c r="C15" s="58">
        <v>3473</v>
      </c>
      <c r="D15" s="34"/>
      <c r="E15" s="34"/>
      <c r="F15" s="34"/>
    </row>
    <row r="16" spans="1:12" x14ac:dyDescent="0.35">
      <c r="B16" s="54" t="s">
        <v>84</v>
      </c>
      <c r="C16" s="58">
        <v>4100</v>
      </c>
      <c r="D16" s="34"/>
      <c r="E16" s="34"/>
      <c r="F16" s="34"/>
    </row>
    <row r="17" spans="2:6" x14ac:dyDescent="0.35">
      <c r="B17" s="59" t="s">
        <v>20</v>
      </c>
      <c r="C17" s="58">
        <v>17758</v>
      </c>
      <c r="D17" s="34"/>
      <c r="E17" s="34"/>
      <c r="F17" s="34"/>
    </row>
    <row r="18" spans="2:6" ht="15" customHeight="1" x14ac:dyDescent="0.35">
      <c r="B18" s="34"/>
      <c r="C18" s="34"/>
      <c r="D18" s="34"/>
      <c r="E18" s="34"/>
      <c r="F18" s="34"/>
    </row>
    <row r="19" spans="2:6" ht="15" customHeight="1" x14ac:dyDescent="0.35">
      <c r="B19" s="34"/>
      <c r="C19" s="34"/>
    </row>
    <row r="20" spans="2:6" ht="15" customHeight="1" x14ac:dyDescent="0.35">
      <c r="B20" s="34"/>
      <c r="C20" s="34"/>
    </row>
    <row r="21" spans="2:6" x14ac:dyDescent="0.35">
      <c r="B21" s="34"/>
      <c r="C21" s="34"/>
    </row>
    <row r="22" spans="2:6" x14ac:dyDescent="0.35">
      <c r="B22" s="34"/>
      <c r="C22" s="34"/>
    </row>
    <row r="23" spans="2:6" x14ac:dyDescent="0.35">
      <c r="B23" s="34"/>
      <c r="C23" s="34"/>
    </row>
    <row r="24" spans="2:6" x14ac:dyDescent="0.35">
      <c r="B24" s="34"/>
      <c r="C24" s="34"/>
    </row>
    <row r="25" spans="2:6" x14ac:dyDescent="0.35">
      <c r="B25" s="34"/>
      <c r="C25" s="34"/>
    </row>
    <row r="26" spans="2:6" x14ac:dyDescent="0.35">
      <c r="B26" s="34"/>
      <c r="C26" s="34"/>
    </row>
    <row r="27" spans="2:6" x14ac:dyDescent="0.35">
      <c r="B27" s="34"/>
      <c r="C27" s="34"/>
    </row>
    <row r="28" spans="2:6" x14ac:dyDescent="0.35">
      <c r="B28" s="34"/>
      <c r="C28" s="34"/>
    </row>
    <row r="29" spans="2:6" x14ac:dyDescent="0.35">
      <c r="B29" s="34"/>
      <c r="C29" s="34"/>
    </row>
    <row r="30" spans="2:6" x14ac:dyDescent="0.35">
      <c r="B30" s="34"/>
      <c r="C30" s="34"/>
    </row>
    <row r="31" spans="2:6" x14ac:dyDescent="0.35">
      <c r="B31" s="34"/>
      <c r="C31" s="34"/>
    </row>
    <row r="32" spans="2:6" x14ac:dyDescent="0.35">
      <c r="B32" s="34"/>
      <c r="C32" s="34"/>
    </row>
    <row r="33" spans="2:3" x14ac:dyDescent="0.35">
      <c r="B33" s="34"/>
      <c r="C33" s="34"/>
    </row>
    <row r="34" spans="2:3" x14ac:dyDescent="0.35">
      <c r="B34" s="34"/>
      <c r="C34" s="34"/>
    </row>
    <row r="35" spans="2:3" x14ac:dyDescent="0.35">
      <c r="B35" s="34"/>
      <c r="C35" s="34"/>
    </row>
    <row r="36" spans="2:3" x14ac:dyDescent="0.35">
      <c r="B36" s="34"/>
      <c r="C36" s="34"/>
    </row>
    <row r="37" spans="2:3" x14ac:dyDescent="0.35">
      <c r="B37" s="34"/>
      <c r="C37" s="34"/>
    </row>
    <row r="38" spans="2:3" x14ac:dyDescent="0.35">
      <c r="B38" s="34"/>
      <c r="C38" s="34"/>
    </row>
    <row r="39" spans="2:3" x14ac:dyDescent="0.35">
      <c r="B39" s="34"/>
      <c r="C39" s="34"/>
    </row>
    <row r="40" spans="2:3" x14ac:dyDescent="0.35">
      <c r="B40" s="34"/>
      <c r="C40" s="34"/>
    </row>
    <row r="41" spans="2:3" x14ac:dyDescent="0.35">
      <c r="B41" s="34"/>
      <c r="C41" s="34"/>
    </row>
    <row r="42" spans="2:3" x14ac:dyDescent="0.35">
      <c r="B42" s="34"/>
      <c r="C42" s="34"/>
    </row>
    <row r="43" spans="2:3" x14ac:dyDescent="0.35">
      <c r="B43" s="34"/>
      <c r="C43" s="34"/>
    </row>
    <row r="44" spans="2:3" x14ac:dyDescent="0.35">
      <c r="B44" s="34"/>
      <c r="C44" s="34"/>
    </row>
    <row r="45" spans="2:3" x14ac:dyDescent="0.35">
      <c r="B45" s="34"/>
      <c r="C45" s="34"/>
    </row>
    <row r="46" spans="2:3" x14ac:dyDescent="0.35">
      <c r="B46" s="34"/>
      <c r="C46" s="34"/>
    </row>
    <row r="47" spans="2:3" x14ac:dyDescent="0.35">
      <c r="B47" s="34"/>
      <c r="C47" s="34"/>
    </row>
    <row r="48" spans="2:3" x14ac:dyDescent="0.35">
      <c r="B48" s="34"/>
      <c r="C48" s="34"/>
    </row>
    <row r="49" spans="2:3" x14ac:dyDescent="0.35">
      <c r="B49" s="34"/>
      <c r="C49" s="34"/>
    </row>
    <row r="50" spans="2:3" x14ac:dyDescent="0.35">
      <c r="B50" s="34"/>
      <c r="C50" s="34"/>
    </row>
    <row r="51" spans="2:3" x14ac:dyDescent="0.35">
      <c r="B51" s="34"/>
      <c r="C51" s="34"/>
    </row>
    <row r="52" spans="2:3" x14ac:dyDescent="0.35">
      <c r="B52" s="34"/>
      <c r="C52" s="34"/>
    </row>
    <row r="53" spans="2:3" x14ac:dyDescent="0.35">
      <c r="B53" s="34"/>
      <c r="C53" s="34"/>
    </row>
    <row r="54" spans="2:3" x14ac:dyDescent="0.35">
      <c r="B54" s="34"/>
      <c r="C54" s="34"/>
    </row>
    <row r="55" spans="2:3" x14ac:dyDescent="0.35">
      <c r="B55" s="34"/>
      <c r="C55" s="34"/>
    </row>
    <row r="56" spans="2:3" x14ac:dyDescent="0.35">
      <c r="B56" s="34"/>
      <c r="C56" s="34"/>
    </row>
    <row r="57" spans="2:3" x14ac:dyDescent="0.35">
      <c r="B57" s="34"/>
      <c r="C57" s="34"/>
    </row>
    <row r="58" spans="2:3" x14ac:dyDescent="0.35">
      <c r="B58" s="34"/>
      <c r="C58" s="34"/>
    </row>
    <row r="59" spans="2:3" x14ac:dyDescent="0.35">
      <c r="B59" s="34"/>
      <c r="C59" s="34"/>
    </row>
    <row r="60" spans="2:3" x14ac:dyDescent="0.35">
      <c r="B60" s="34"/>
      <c r="C60" s="34"/>
    </row>
    <row r="61" spans="2:3" x14ac:dyDescent="0.35">
      <c r="B61" s="34"/>
      <c r="C61" s="34"/>
    </row>
    <row r="62" spans="2:3" x14ac:dyDescent="0.35">
      <c r="B62" s="34"/>
      <c r="C62" s="34"/>
    </row>
    <row r="63" spans="2:3" x14ac:dyDescent="0.35">
      <c r="B63" s="34"/>
      <c r="C63" s="34"/>
    </row>
    <row r="64" spans="2:3" x14ac:dyDescent="0.35">
      <c r="B64" s="34"/>
      <c r="C64" s="34"/>
    </row>
    <row r="65" spans="2:3" x14ac:dyDescent="0.35">
      <c r="B65" s="34"/>
      <c r="C65" s="34"/>
    </row>
    <row r="66" spans="2:3" x14ac:dyDescent="0.35">
      <c r="B66" s="34"/>
      <c r="C66" s="34"/>
    </row>
    <row r="67" spans="2:3" x14ac:dyDescent="0.35">
      <c r="B67" s="34"/>
      <c r="C67" s="34"/>
    </row>
    <row r="68" spans="2:3" x14ac:dyDescent="0.35">
      <c r="B68" s="34"/>
      <c r="C68" s="34"/>
    </row>
    <row r="69" spans="2:3" x14ac:dyDescent="0.35">
      <c r="B69" s="34"/>
      <c r="C69" s="34"/>
    </row>
    <row r="70" spans="2:3" x14ac:dyDescent="0.35">
      <c r="B70" s="34"/>
      <c r="C70" s="34"/>
    </row>
    <row r="71" spans="2:3" x14ac:dyDescent="0.35">
      <c r="B71" s="34"/>
      <c r="C71" s="34"/>
    </row>
    <row r="72" spans="2:3" x14ac:dyDescent="0.35">
      <c r="B72" s="34"/>
      <c r="C72" s="34"/>
    </row>
    <row r="73" spans="2:3" x14ac:dyDescent="0.35">
      <c r="B73" s="34"/>
      <c r="C73" s="34"/>
    </row>
    <row r="74" spans="2:3" x14ac:dyDescent="0.35">
      <c r="B74" s="34"/>
      <c r="C74" s="34"/>
    </row>
    <row r="75" spans="2:3" x14ac:dyDescent="0.35">
      <c r="B75" s="34"/>
      <c r="C75" s="34"/>
    </row>
    <row r="76" spans="2:3" x14ac:dyDescent="0.35">
      <c r="B76" s="34"/>
      <c r="C76" s="34"/>
    </row>
    <row r="77" spans="2:3" x14ac:dyDescent="0.35">
      <c r="B77" s="34"/>
      <c r="C77" s="34"/>
    </row>
  </sheetData>
  <phoneticPr fontId="27" type="noConversion"/>
  <dataValidations disablePrompts="1" count="1">
    <dataValidation type="list" allowBlank="1" showErrorMessage="1" promptTitle="Pick an item from the drop down." sqref="K8" xr:uid="{00000000-0002-0000-1400-000000000000}">
      <formula1>"康迈克,贾文,陶湘,"</formula1>
    </dataValidation>
  </dataValidation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K30"/>
  <sheetViews>
    <sheetView showGridLines="0" workbookViewId="0"/>
  </sheetViews>
  <sheetFormatPr defaultColWidth="7.81640625" defaultRowHeight="15.6" x14ac:dyDescent="0.35"/>
  <cols>
    <col min="1" max="1" width="7.81640625" style="5"/>
    <col min="2" max="2" width="10.36328125" style="30" bestFit="1" customWidth="1"/>
    <col min="3" max="16384" width="7.81640625" style="30"/>
  </cols>
  <sheetData>
    <row r="1" spans="1:11" ht="15" customHeight="1" x14ac:dyDescent="0.35">
      <c r="A1" s="43" t="s">
        <v>146</v>
      </c>
    </row>
    <row r="2" spans="1:11" ht="15" customHeight="1" x14ac:dyDescent="0.35">
      <c r="A2" s="5" t="s">
        <v>30</v>
      </c>
    </row>
    <row r="3" spans="1:11" ht="15" customHeight="1" x14ac:dyDescent="0.35">
      <c r="A3" s="5" t="s">
        <v>117</v>
      </c>
    </row>
    <row r="4" spans="1:11" ht="15" customHeight="1" x14ac:dyDescent="0.45">
      <c r="A4" s="6" t="s">
        <v>5</v>
      </c>
      <c r="J4" s="14" t="str">
        <f>IF(AND($B$14="购买者",$I$18=1175),"好样的！已放置辅助"," ")</f>
        <v xml:space="preserve"> </v>
      </c>
    </row>
    <row r="5" spans="1:11" ht="20.100000000000001" customHeight="1" x14ac:dyDescent="0.45">
      <c r="A5" s="6"/>
      <c r="J5" s="14" t="str">
        <f>IF(AND(B$14="春季",$C$17=1040),"好样的！已放置辅助"," ")</f>
        <v xml:space="preserve"> </v>
      </c>
      <c r="K5" s="14"/>
    </row>
    <row r="6" spans="1:11" ht="20.100000000000001" customHeight="1" x14ac:dyDescent="0.45">
      <c r="J6" s="14" t="str">
        <f>IF(AND(B$14="春季",$C$17=1040),"行字段。现在请向下滚"," ")</f>
        <v xml:space="preserve"> </v>
      </c>
      <c r="K6" s="14"/>
    </row>
    <row r="7" spans="1:11" ht="20.100000000000001" customHeight="1" x14ac:dyDescent="0.45">
      <c r="J7" s="14" t="str">
        <f>IF(AND(B$14="春季",$C$17=1040),"动并单击“下一步”。"," ")</f>
        <v xml:space="preserve"> </v>
      </c>
      <c r="K7" s="14"/>
    </row>
    <row r="8" spans="1:11" ht="15" customHeight="1" x14ac:dyDescent="0.35"/>
    <row r="9" spans="1:11" ht="15" customHeight="1" x14ac:dyDescent="0.35"/>
    <row r="10" spans="1:11" ht="15" customHeight="1" x14ac:dyDescent="0.35"/>
    <row r="11" spans="1:11" ht="15" customHeight="1" x14ac:dyDescent="0.35"/>
    <row r="12" spans="1:11" ht="15" customHeight="1" x14ac:dyDescent="0.35"/>
    <row r="13" spans="1:11" x14ac:dyDescent="0.35">
      <c r="B13" s="60" t="s">
        <v>144</v>
      </c>
      <c r="C13"/>
      <c r="D13" s="34"/>
    </row>
    <row r="14" spans="1:11" x14ac:dyDescent="0.35">
      <c r="B14" s="61">
        <v>17758</v>
      </c>
      <c r="C14"/>
      <c r="D14" s="34"/>
    </row>
    <row r="15" spans="1:11" x14ac:dyDescent="0.35">
      <c r="B15"/>
      <c r="C15"/>
      <c r="D15" s="34"/>
    </row>
    <row r="16" spans="1:11" x14ac:dyDescent="0.35">
      <c r="B16"/>
      <c r="C16"/>
      <c r="D16" s="34"/>
    </row>
    <row r="17" spans="2:4" x14ac:dyDescent="0.35">
      <c r="B17"/>
      <c r="C17"/>
      <c r="D17" s="34"/>
    </row>
    <row r="18" spans="2:4" x14ac:dyDescent="0.35">
      <c r="B18"/>
      <c r="C18"/>
      <c r="D18" s="34"/>
    </row>
    <row r="19" spans="2:4" x14ac:dyDescent="0.35">
      <c r="B19"/>
      <c r="C19"/>
      <c r="D19" s="34"/>
    </row>
    <row r="20" spans="2:4" x14ac:dyDescent="0.35">
      <c r="B20"/>
      <c r="C20"/>
      <c r="D20" s="34"/>
    </row>
    <row r="21" spans="2:4" x14ac:dyDescent="0.35">
      <c r="B21"/>
      <c r="C21"/>
      <c r="D21" s="34"/>
    </row>
    <row r="22" spans="2:4" x14ac:dyDescent="0.35">
      <c r="B22"/>
      <c r="C22"/>
      <c r="D22" s="34"/>
    </row>
    <row r="23" spans="2:4" x14ac:dyDescent="0.35">
      <c r="B23"/>
      <c r="C23"/>
      <c r="D23" s="34"/>
    </row>
    <row r="24" spans="2:4" x14ac:dyDescent="0.35">
      <c r="B24"/>
      <c r="C24"/>
      <c r="D24" s="34"/>
    </row>
    <row r="25" spans="2:4" x14ac:dyDescent="0.35">
      <c r="B25"/>
      <c r="C25"/>
      <c r="D25" s="34"/>
    </row>
    <row r="26" spans="2:4" x14ac:dyDescent="0.35">
      <c r="B26"/>
      <c r="C26"/>
      <c r="D26" s="34"/>
    </row>
    <row r="27" spans="2:4" x14ac:dyDescent="0.35">
      <c r="B27"/>
      <c r="C27"/>
      <c r="D27" s="34"/>
    </row>
    <row r="28" spans="2:4" x14ac:dyDescent="0.35">
      <c r="B28"/>
      <c r="C28"/>
      <c r="D28" s="34"/>
    </row>
    <row r="29" spans="2:4" x14ac:dyDescent="0.35">
      <c r="B29"/>
      <c r="C29"/>
      <c r="D29" s="34"/>
    </row>
    <row r="30" spans="2:4" x14ac:dyDescent="0.35">
      <c r="B30"/>
      <c r="C30"/>
      <c r="D30" s="34"/>
    </row>
  </sheetData>
  <phoneticPr fontId="27" type="noConversion"/>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A1:R78"/>
  <sheetViews>
    <sheetView showGridLines="0" workbookViewId="0"/>
  </sheetViews>
  <sheetFormatPr defaultColWidth="7.81640625" defaultRowHeight="15.6" x14ac:dyDescent="0.35"/>
  <cols>
    <col min="1" max="1" width="7.81640625" style="5"/>
    <col min="2" max="2" width="10.36328125" style="30" bestFit="1" customWidth="1"/>
    <col min="3" max="7" width="7.81640625" style="30"/>
    <col min="8" max="8" width="6.1796875" style="30" customWidth="1"/>
    <col min="9" max="9" width="5.453125" style="30" customWidth="1"/>
    <col min="10" max="16384" width="7.81640625" style="30"/>
  </cols>
  <sheetData>
    <row r="1" spans="1:18" ht="15" customHeight="1" x14ac:dyDescent="0.35">
      <c r="A1" s="43" t="s">
        <v>145</v>
      </c>
    </row>
    <row r="2" spans="1:18" ht="15" customHeight="1" x14ac:dyDescent="0.35">
      <c r="A2" s="5" t="s">
        <v>30</v>
      </c>
    </row>
    <row r="3" spans="1:18" ht="15" customHeight="1" x14ac:dyDescent="0.35">
      <c r="A3" s="5" t="s">
        <v>118</v>
      </c>
    </row>
    <row r="4" spans="1:18" ht="20.100000000000001" customHeight="1" x14ac:dyDescent="0.45">
      <c r="A4" s="6" t="s">
        <v>5</v>
      </c>
      <c r="J4" s="14" t="str">
        <f>IF(AND($B$15="草莓",$G$28=1000),"好样的！已在左侧放置"," ")</f>
        <v xml:space="preserve"> </v>
      </c>
    </row>
    <row r="5" spans="1:18" ht="20.100000000000001" customHeight="1" x14ac:dyDescent="0.45">
      <c r="A5" s="6"/>
      <c r="J5" s="14" t="str">
        <f>IF(AND($B$15="草莓",$G$28=1000),"行字段，并在列字段中放"," ")</f>
        <v xml:space="preserve"> </v>
      </c>
      <c r="K5" s="14"/>
    </row>
    <row r="6" spans="1:18" ht="20.100000000000001" customHeight="1" x14ac:dyDescent="0.45">
      <c r="J6" s="14" t="str">
        <f>IF(AND($B$15="草莓",$G$28=1000),"置了四个新列。向下滚动"," ")</f>
        <v xml:space="preserve"> </v>
      </c>
      <c r="K6" s="14"/>
    </row>
    <row r="7" spans="1:18" ht="20.100000000000001" customHeight="1" x14ac:dyDescent="0.45">
      <c r="J7" s="14" t="str">
        <f>IF(AND($B$15="草莓",$G$28=1000),"并单击“下一步”..."," ")</f>
        <v xml:space="preserve"> </v>
      </c>
      <c r="K7" s="14"/>
    </row>
    <row r="8" spans="1:18" ht="15" customHeight="1" x14ac:dyDescent="0.45">
      <c r="J8" s="14" t="str">
        <f>IF(AND($B$15="苹果",$G$28=1505),"down and click Next..."," ")</f>
        <v xml:space="preserve"> </v>
      </c>
    </row>
    <row r="9" spans="1:18" ht="15" customHeight="1" x14ac:dyDescent="0.35"/>
    <row r="10" spans="1:18" x14ac:dyDescent="0.35">
      <c r="B10" s="34"/>
      <c r="C10" s="34"/>
    </row>
    <row r="11" spans="1:18" x14ac:dyDescent="0.35">
      <c r="B11" s="34"/>
      <c r="C11" s="34"/>
    </row>
    <row r="12" spans="1:18" ht="15" customHeight="1" x14ac:dyDescent="0.35"/>
    <row r="13" spans="1:18" x14ac:dyDescent="0.35">
      <c r="B13" s="60" t="s">
        <v>144</v>
      </c>
      <c r="C13"/>
      <c r="D13"/>
      <c r="E13"/>
      <c r="F13"/>
      <c r="G13"/>
      <c r="H13" s="34"/>
      <c r="I13" s="34"/>
      <c r="J13" s="34"/>
      <c r="K13" s="34"/>
      <c r="L13" s="34"/>
      <c r="M13" s="34"/>
      <c r="N13" s="34"/>
      <c r="O13" s="34"/>
      <c r="P13" s="34"/>
      <c r="Q13" s="34"/>
      <c r="R13" s="34"/>
    </row>
    <row r="14" spans="1:18" x14ac:dyDescent="0.35">
      <c r="B14" s="61">
        <v>17758</v>
      </c>
      <c r="C14"/>
      <c r="D14"/>
      <c r="E14"/>
      <c r="F14"/>
      <c r="G14"/>
      <c r="H14" s="34"/>
      <c r="I14" s="34"/>
      <c r="J14" s="34"/>
      <c r="K14" s="34"/>
      <c r="L14" s="34"/>
      <c r="M14" s="34"/>
      <c r="N14" s="34"/>
      <c r="O14" s="34"/>
      <c r="P14" s="34"/>
      <c r="Q14" s="34"/>
      <c r="R14" s="34"/>
    </row>
    <row r="15" spans="1:18" x14ac:dyDescent="0.35">
      <c r="B15"/>
      <c r="C15"/>
      <c r="D15"/>
      <c r="E15"/>
      <c r="F15"/>
      <c r="G15"/>
      <c r="H15" s="34"/>
      <c r="I15" s="34"/>
      <c r="J15" s="34"/>
      <c r="K15" s="34"/>
      <c r="L15" s="34"/>
      <c r="M15" s="34"/>
      <c r="N15" s="34"/>
      <c r="O15" s="34"/>
      <c r="P15" s="34"/>
      <c r="Q15" s="34"/>
      <c r="R15" s="34"/>
    </row>
    <row r="16" spans="1:18" x14ac:dyDescent="0.35">
      <c r="B16"/>
      <c r="C16"/>
      <c r="D16"/>
      <c r="E16"/>
      <c r="F16"/>
      <c r="G16"/>
      <c r="H16" s="34"/>
      <c r="I16" s="34"/>
      <c r="J16" s="34"/>
      <c r="K16" s="34"/>
      <c r="L16" s="34"/>
      <c r="M16" s="34"/>
      <c r="N16" s="34"/>
      <c r="O16" s="34"/>
      <c r="P16" s="34"/>
      <c r="Q16" s="34"/>
      <c r="R16" s="34"/>
    </row>
    <row r="17" spans="2:7" x14ac:dyDescent="0.35">
      <c r="B17"/>
      <c r="C17"/>
      <c r="D17"/>
      <c r="E17"/>
      <c r="F17"/>
      <c r="G17"/>
    </row>
    <row r="18" spans="2:7" x14ac:dyDescent="0.35">
      <c r="B18"/>
      <c r="C18"/>
      <c r="D18"/>
      <c r="E18"/>
      <c r="F18"/>
      <c r="G18"/>
    </row>
    <row r="19" spans="2:7" x14ac:dyDescent="0.35">
      <c r="B19"/>
      <c r="C19"/>
      <c r="D19"/>
      <c r="E19"/>
      <c r="F19"/>
      <c r="G19"/>
    </row>
    <row r="20" spans="2:7" x14ac:dyDescent="0.35">
      <c r="B20"/>
      <c r="C20"/>
      <c r="D20"/>
      <c r="E20"/>
      <c r="F20"/>
      <c r="G20"/>
    </row>
    <row r="21" spans="2:7" x14ac:dyDescent="0.35">
      <c r="B21"/>
      <c r="C21"/>
      <c r="D21"/>
      <c r="E21"/>
      <c r="F21"/>
      <c r="G21"/>
    </row>
    <row r="22" spans="2:7" x14ac:dyDescent="0.35">
      <c r="B22"/>
      <c r="C22"/>
      <c r="D22"/>
      <c r="E22"/>
      <c r="F22"/>
      <c r="G22"/>
    </row>
    <row r="23" spans="2:7" x14ac:dyDescent="0.35">
      <c r="B23"/>
      <c r="C23"/>
      <c r="D23"/>
      <c r="E23"/>
      <c r="F23"/>
      <c r="G23"/>
    </row>
    <row r="24" spans="2:7" x14ac:dyDescent="0.35">
      <c r="B24"/>
      <c r="C24"/>
      <c r="D24"/>
      <c r="E24"/>
      <c r="F24"/>
      <c r="G24"/>
    </row>
    <row r="25" spans="2:7" x14ac:dyDescent="0.35">
      <c r="B25"/>
      <c r="C25"/>
      <c r="D25"/>
      <c r="E25"/>
      <c r="F25"/>
      <c r="G25"/>
    </row>
    <row r="26" spans="2:7" x14ac:dyDescent="0.35">
      <c r="B26"/>
      <c r="C26"/>
      <c r="D26"/>
      <c r="E26"/>
      <c r="F26"/>
      <c r="G26"/>
    </row>
    <row r="27" spans="2:7" x14ac:dyDescent="0.35">
      <c r="B27"/>
      <c r="C27"/>
      <c r="D27"/>
      <c r="E27"/>
      <c r="F27"/>
      <c r="G27"/>
    </row>
    <row r="28" spans="2:7" x14ac:dyDescent="0.35">
      <c r="B28"/>
      <c r="C28"/>
      <c r="D28"/>
      <c r="E28"/>
      <c r="F28"/>
      <c r="G28"/>
    </row>
    <row r="29" spans="2:7" x14ac:dyDescent="0.35">
      <c r="B29"/>
      <c r="C29"/>
      <c r="D29"/>
      <c r="E29"/>
      <c r="F29"/>
      <c r="G29"/>
    </row>
    <row r="30" spans="2:7" x14ac:dyDescent="0.35">
      <c r="B30"/>
      <c r="C30"/>
      <c r="D30" s="34"/>
    </row>
    <row r="31" spans="2:7" x14ac:dyDescent="0.35">
      <c r="B31"/>
      <c r="C31"/>
    </row>
    <row r="32" spans="2:7" x14ac:dyDescent="0.35">
      <c r="B32"/>
      <c r="C32"/>
    </row>
    <row r="33" spans="2:3" x14ac:dyDescent="0.35">
      <c r="B33"/>
      <c r="C33"/>
    </row>
    <row r="34" spans="2:3" x14ac:dyDescent="0.35">
      <c r="B34"/>
      <c r="C34"/>
    </row>
    <row r="35" spans="2:3" x14ac:dyDescent="0.35">
      <c r="B35" s="34"/>
      <c r="C35" s="34"/>
    </row>
    <row r="36" spans="2:3" x14ac:dyDescent="0.35">
      <c r="B36" s="34"/>
      <c r="C36" s="34"/>
    </row>
    <row r="37" spans="2:3" x14ac:dyDescent="0.35">
      <c r="B37" s="34"/>
      <c r="C37" s="34"/>
    </row>
    <row r="38" spans="2:3" x14ac:dyDescent="0.35">
      <c r="B38" s="34"/>
      <c r="C38" s="34"/>
    </row>
    <row r="39" spans="2:3" x14ac:dyDescent="0.35">
      <c r="B39" s="34"/>
      <c r="C39" s="34"/>
    </row>
    <row r="40" spans="2:3" x14ac:dyDescent="0.35">
      <c r="B40" s="34"/>
      <c r="C40" s="34"/>
    </row>
    <row r="41" spans="2:3" x14ac:dyDescent="0.35">
      <c r="B41" s="34"/>
      <c r="C41" s="34"/>
    </row>
    <row r="42" spans="2:3" x14ac:dyDescent="0.35">
      <c r="B42" s="34"/>
      <c r="C42" s="34"/>
    </row>
    <row r="43" spans="2:3" x14ac:dyDescent="0.35">
      <c r="B43" s="34"/>
      <c r="C43" s="34"/>
    </row>
    <row r="44" spans="2:3" x14ac:dyDescent="0.35">
      <c r="B44" s="34"/>
      <c r="C44" s="34"/>
    </row>
    <row r="45" spans="2:3" x14ac:dyDescent="0.35">
      <c r="B45" s="34"/>
      <c r="C45" s="34"/>
    </row>
    <row r="46" spans="2:3" x14ac:dyDescent="0.35">
      <c r="B46" s="34"/>
      <c r="C46" s="34"/>
    </row>
    <row r="47" spans="2:3" x14ac:dyDescent="0.35">
      <c r="B47" s="34"/>
      <c r="C47" s="34"/>
    </row>
    <row r="48" spans="2:3" x14ac:dyDescent="0.35">
      <c r="B48" s="34"/>
      <c r="C48" s="34"/>
    </row>
    <row r="49" spans="2:3" x14ac:dyDescent="0.35">
      <c r="B49" s="34"/>
      <c r="C49" s="34"/>
    </row>
    <row r="50" spans="2:3" x14ac:dyDescent="0.35">
      <c r="B50" s="34"/>
      <c r="C50" s="34"/>
    </row>
    <row r="51" spans="2:3" x14ac:dyDescent="0.35">
      <c r="B51" s="34"/>
      <c r="C51" s="34"/>
    </row>
    <row r="52" spans="2:3" x14ac:dyDescent="0.35">
      <c r="B52" s="34"/>
      <c r="C52" s="34"/>
    </row>
    <row r="53" spans="2:3" x14ac:dyDescent="0.35">
      <c r="B53" s="34"/>
      <c r="C53" s="34"/>
    </row>
    <row r="54" spans="2:3" x14ac:dyDescent="0.35">
      <c r="B54" s="34"/>
      <c r="C54" s="34"/>
    </row>
    <row r="55" spans="2:3" x14ac:dyDescent="0.35">
      <c r="B55" s="34"/>
      <c r="C55" s="34"/>
    </row>
    <row r="56" spans="2:3" x14ac:dyDescent="0.35">
      <c r="B56" s="34"/>
      <c r="C56" s="34"/>
    </row>
    <row r="57" spans="2:3" x14ac:dyDescent="0.35">
      <c r="B57" s="34"/>
      <c r="C57" s="34"/>
    </row>
    <row r="58" spans="2:3" x14ac:dyDescent="0.35">
      <c r="B58" s="34"/>
      <c r="C58" s="34"/>
    </row>
    <row r="59" spans="2:3" x14ac:dyDescent="0.35">
      <c r="B59" s="34"/>
      <c r="C59" s="34"/>
    </row>
    <row r="60" spans="2:3" x14ac:dyDescent="0.35">
      <c r="B60" s="34"/>
      <c r="C60" s="34"/>
    </row>
    <row r="61" spans="2:3" x14ac:dyDescent="0.35">
      <c r="B61" s="34"/>
      <c r="C61" s="34"/>
    </row>
    <row r="62" spans="2:3" x14ac:dyDescent="0.35">
      <c r="B62" s="34"/>
      <c r="C62" s="34"/>
    </row>
    <row r="63" spans="2:3" x14ac:dyDescent="0.35">
      <c r="B63" s="34"/>
      <c r="C63" s="34"/>
    </row>
    <row r="64" spans="2:3" x14ac:dyDescent="0.35">
      <c r="B64" s="34"/>
      <c r="C64" s="34"/>
    </row>
    <row r="65" spans="2:3" x14ac:dyDescent="0.35">
      <c r="B65" s="34"/>
      <c r="C65" s="34"/>
    </row>
    <row r="66" spans="2:3" x14ac:dyDescent="0.35">
      <c r="B66" s="34"/>
      <c r="C66" s="34"/>
    </row>
    <row r="67" spans="2:3" x14ac:dyDescent="0.35">
      <c r="B67" s="34"/>
      <c r="C67" s="34"/>
    </row>
    <row r="68" spans="2:3" x14ac:dyDescent="0.35">
      <c r="B68" s="34"/>
      <c r="C68" s="34"/>
    </row>
    <row r="69" spans="2:3" x14ac:dyDescent="0.35">
      <c r="B69" s="34"/>
      <c r="C69" s="34"/>
    </row>
    <row r="70" spans="2:3" x14ac:dyDescent="0.35">
      <c r="B70" s="34"/>
      <c r="C70" s="34"/>
    </row>
    <row r="71" spans="2:3" x14ac:dyDescent="0.35">
      <c r="B71" s="34"/>
      <c r="C71" s="34"/>
    </row>
    <row r="72" spans="2:3" x14ac:dyDescent="0.35">
      <c r="B72" s="34"/>
      <c r="C72" s="34"/>
    </row>
    <row r="73" spans="2:3" x14ac:dyDescent="0.35">
      <c r="B73" s="34"/>
      <c r="C73" s="34"/>
    </row>
    <row r="74" spans="2:3" x14ac:dyDescent="0.35">
      <c r="B74" s="34"/>
      <c r="C74" s="34"/>
    </row>
    <row r="75" spans="2:3" x14ac:dyDescent="0.35">
      <c r="B75" s="34"/>
      <c r="C75" s="34"/>
    </row>
    <row r="76" spans="2:3" x14ac:dyDescent="0.35">
      <c r="B76" s="34"/>
      <c r="C76" s="34"/>
    </row>
    <row r="77" spans="2:3" x14ac:dyDescent="0.35">
      <c r="B77" s="34"/>
      <c r="C77" s="34"/>
    </row>
    <row r="78" spans="2:3" x14ac:dyDescent="0.35">
      <c r="B78" s="34"/>
      <c r="C78" s="34"/>
    </row>
  </sheetData>
  <phoneticPr fontId="27" type="noConversion"/>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dimension ref="A1:S33"/>
  <sheetViews>
    <sheetView showGridLines="0" workbookViewId="0"/>
  </sheetViews>
  <sheetFormatPr defaultColWidth="7.81640625" defaultRowHeight="15.6" x14ac:dyDescent="0.35"/>
  <cols>
    <col min="1" max="1" width="7.81640625" style="5"/>
    <col min="2" max="2" width="10.36328125" style="30" bestFit="1" customWidth="1"/>
    <col min="3" max="6" width="7.81640625" style="30"/>
    <col min="7" max="7" width="10.36328125" style="30" bestFit="1" customWidth="1"/>
    <col min="8" max="11" width="7.81640625" style="30"/>
    <col min="12" max="12" width="10.36328125" style="30" bestFit="1" customWidth="1"/>
    <col min="13" max="16" width="7.81640625" style="30"/>
    <col min="17" max="17" width="10.36328125" style="30" bestFit="1" customWidth="1"/>
    <col min="18" max="16384" width="7.81640625" style="30"/>
  </cols>
  <sheetData>
    <row r="1" spans="1:19" ht="15" customHeight="1" x14ac:dyDescent="0.35">
      <c r="A1" s="37" t="s">
        <v>116</v>
      </c>
    </row>
    <row r="2" spans="1:19" ht="15" customHeight="1" x14ac:dyDescent="0.35">
      <c r="A2" s="5" t="s">
        <v>30</v>
      </c>
    </row>
    <row r="3" spans="1:19" ht="15" customHeight="1" x14ac:dyDescent="0.35">
      <c r="A3" s="5" t="s">
        <v>119</v>
      </c>
    </row>
    <row r="4" spans="1:19" ht="15" customHeight="1" x14ac:dyDescent="0.35">
      <c r="A4" s="6" t="s">
        <v>5</v>
      </c>
    </row>
    <row r="5" spans="1:19" ht="20.100000000000001" customHeight="1" x14ac:dyDescent="0.45">
      <c r="A5" s="6"/>
      <c r="J5" s="14" t="str">
        <f>IF(AND($B$14="贾文",$C$14=8300),"好样的！现在数据更"," ")</f>
        <v xml:space="preserve"> </v>
      </c>
    </row>
    <row r="6" spans="1:19" ht="20.100000000000001" customHeight="1" x14ac:dyDescent="0.45">
      <c r="J6" s="14" t="str">
        <f>IF(AND($B$14="贾文",$C$14=8300),"容易阅读。向下滚动"," ")</f>
        <v xml:space="preserve"> </v>
      </c>
    </row>
    <row r="7" spans="1:19" ht="20.100000000000001" customHeight="1" x14ac:dyDescent="0.45">
      <c r="J7" s="14" t="str">
        <f>IF(AND($B$14="贾文",$C$14=8300),"并单击“下一步”..."," ")</f>
        <v xml:space="preserve"> </v>
      </c>
    </row>
    <row r="8" spans="1:19" ht="15" customHeight="1" x14ac:dyDescent="0.35"/>
    <row r="9" spans="1:19" ht="15" customHeight="1" x14ac:dyDescent="0.35"/>
    <row r="10" spans="1:19" ht="15" customHeight="1" x14ac:dyDescent="0.35"/>
    <row r="11" spans="1:19" ht="15" customHeight="1" x14ac:dyDescent="0.35"/>
    <row r="12" spans="1:19" ht="15" customHeight="1" x14ac:dyDescent="0.35"/>
    <row r="13" spans="1:19" x14ac:dyDescent="0.35">
      <c r="B13" s="60"/>
      <c r="C13" s="57" t="s">
        <v>79</v>
      </c>
      <c r="D13" s="60"/>
      <c r="E13" s="60"/>
      <c r="F13" s="60"/>
      <c r="G13" s="60"/>
      <c r="H13" s="60"/>
      <c r="I13" s="60"/>
      <c r="J13" s="60"/>
      <c r="K13" s="60"/>
      <c r="L13" s="60"/>
      <c r="M13" s="60"/>
      <c r="N13" s="60"/>
      <c r="O13" s="60"/>
      <c r="P13" s="60"/>
      <c r="Q13" s="60"/>
      <c r="R13" s="60"/>
      <c r="S13"/>
    </row>
    <row r="14" spans="1:19" x14ac:dyDescent="0.35">
      <c r="B14" s="60"/>
      <c r="C14" s="60" t="s">
        <v>94</v>
      </c>
      <c r="D14" s="60"/>
      <c r="E14" s="60"/>
      <c r="F14" s="60"/>
      <c r="G14" s="60" t="s">
        <v>148</v>
      </c>
      <c r="H14" s="60" t="s">
        <v>95</v>
      </c>
      <c r="I14" s="60"/>
      <c r="J14" s="60"/>
      <c r="K14" s="60"/>
      <c r="L14" s="60" t="s">
        <v>149</v>
      </c>
      <c r="M14" s="60" t="s">
        <v>93</v>
      </c>
      <c r="N14" s="60"/>
      <c r="O14" s="60"/>
      <c r="P14" s="60"/>
      <c r="Q14" s="60" t="s">
        <v>150</v>
      </c>
      <c r="R14" s="60" t="s">
        <v>20</v>
      </c>
      <c r="S14"/>
    </row>
    <row r="15" spans="1:19" x14ac:dyDescent="0.35">
      <c r="B15" s="60"/>
      <c r="C15" s="60" t="s">
        <v>85</v>
      </c>
      <c r="D15" s="60" t="s">
        <v>84</v>
      </c>
      <c r="E15" s="60" t="s">
        <v>87</v>
      </c>
      <c r="F15" s="60" t="s">
        <v>86</v>
      </c>
      <c r="G15" s="60"/>
      <c r="H15" s="60" t="s">
        <v>85</v>
      </c>
      <c r="I15" s="60" t="s">
        <v>84</v>
      </c>
      <c r="J15" s="60" t="s">
        <v>87</v>
      </c>
      <c r="K15" s="60" t="s">
        <v>86</v>
      </c>
      <c r="L15" s="60"/>
      <c r="M15" s="60" t="s">
        <v>85</v>
      </c>
      <c r="N15" s="60" t="s">
        <v>84</v>
      </c>
      <c r="O15" s="60" t="s">
        <v>87</v>
      </c>
      <c r="P15" s="60" t="s">
        <v>86</v>
      </c>
      <c r="Q15" s="60"/>
      <c r="R15" s="60"/>
      <c r="S15"/>
    </row>
    <row r="16" spans="1:19" x14ac:dyDescent="0.35">
      <c r="B16" s="60" t="s">
        <v>144</v>
      </c>
      <c r="C16" s="62">
        <v>2400</v>
      </c>
      <c r="D16" s="62">
        <v>1420</v>
      </c>
      <c r="E16" s="62">
        <v>3220</v>
      </c>
      <c r="F16" s="62">
        <v>1260</v>
      </c>
      <c r="G16" s="62">
        <v>8300</v>
      </c>
      <c r="H16" s="62">
        <v>1320</v>
      </c>
      <c r="I16" s="62">
        <v>1650</v>
      </c>
      <c r="J16" s="62">
        <v>933</v>
      </c>
      <c r="K16" s="62">
        <v>1133</v>
      </c>
      <c r="L16" s="62">
        <v>5036</v>
      </c>
      <c r="M16" s="62">
        <v>1040</v>
      </c>
      <c r="N16" s="62">
        <v>1030</v>
      </c>
      <c r="O16" s="62">
        <v>1272</v>
      </c>
      <c r="P16" s="62">
        <v>1080</v>
      </c>
      <c r="Q16" s="62">
        <v>4422</v>
      </c>
      <c r="R16" s="62">
        <v>17758</v>
      </c>
      <c r="S16"/>
    </row>
    <row r="17" spans="2:7" x14ac:dyDescent="0.35">
      <c r="B17"/>
      <c r="C17"/>
      <c r="D17"/>
      <c r="E17"/>
      <c r="F17"/>
      <c r="G17"/>
    </row>
    <row r="18" spans="2:7" x14ac:dyDescent="0.35">
      <c r="B18"/>
      <c r="C18"/>
      <c r="D18"/>
      <c r="E18"/>
      <c r="F18"/>
      <c r="G18"/>
    </row>
    <row r="19" spans="2:7" x14ac:dyDescent="0.35">
      <c r="B19"/>
      <c r="C19"/>
      <c r="D19"/>
      <c r="E19"/>
      <c r="F19"/>
    </row>
    <row r="20" spans="2:7" x14ac:dyDescent="0.35">
      <c r="B20"/>
      <c r="C20"/>
    </row>
    <row r="21" spans="2:7" x14ac:dyDescent="0.35">
      <c r="B21"/>
      <c r="C21"/>
    </row>
    <row r="22" spans="2:7" x14ac:dyDescent="0.35">
      <c r="B22"/>
      <c r="C22"/>
    </row>
    <row r="23" spans="2:7" x14ac:dyDescent="0.35">
      <c r="B23"/>
      <c r="C23"/>
    </row>
    <row r="24" spans="2:7" x14ac:dyDescent="0.35">
      <c r="B24"/>
      <c r="C24"/>
    </row>
    <row r="25" spans="2:7" x14ac:dyDescent="0.35">
      <c r="B25"/>
      <c r="C25"/>
    </row>
    <row r="26" spans="2:7" x14ac:dyDescent="0.35">
      <c r="B26"/>
      <c r="C26"/>
    </row>
    <row r="27" spans="2:7" x14ac:dyDescent="0.35">
      <c r="B27"/>
      <c r="C27"/>
    </row>
    <row r="28" spans="2:7" x14ac:dyDescent="0.35">
      <c r="B28"/>
      <c r="C28"/>
    </row>
    <row r="29" spans="2:7" x14ac:dyDescent="0.35">
      <c r="B29"/>
      <c r="C29"/>
    </row>
    <row r="30" spans="2:7" x14ac:dyDescent="0.35">
      <c r="B30"/>
      <c r="C30"/>
    </row>
    <row r="31" spans="2:7" ht="15" customHeight="1" x14ac:dyDescent="0.35"/>
    <row r="32" spans="2:7" ht="15" customHeight="1" x14ac:dyDescent="0.35"/>
    <row r="33" ht="15" customHeight="1" x14ac:dyDescent="0.35"/>
  </sheetData>
  <phoneticPr fontId="27" type="noConversion"/>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dimension ref="A1:I92"/>
  <sheetViews>
    <sheetView showGridLines="0" workbookViewId="0"/>
  </sheetViews>
  <sheetFormatPr defaultColWidth="7.81640625" defaultRowHeight="15.6" x14ac:dyDescent="0.35"/>
  <cols>
    <col min="1" max="1" width="7.81640625" style="5"/>
    <col min="2" max="2" width="10.36328125" style="30" bestFit="1" customWidth="1"/>
    <col min="3" max="7" width="7.81640625" style="30"/>
    <col min="8" max="8" width="8.08984375" style="30" customWidth="1"/>
    <col min="9" max="16384" width="7.81640625" style="30"/>
  </cols>
  <sheetData>
    <row r="1" spans="1:9" ht="15" customHeight="1" x14ac:dyDescent="0.35">
      <c r="A1" s="37" t="s">
        <v>145</v>
      </c>
    </row>
    <row r="2" spans="1:9" ht="15" customHeight="1" x14ac:dyDescent="0.35">
      <c r="A2" s="5" t="s">
        <v>30</v>
      </c>
    </row>
    <row r="3" spans="1:9" ht="15" customHeight="1" x14ac:dyDescent="0.35">
      <c r="A3" s="5" t="s">
        <v>120</v>
      </c>
    </row>
    <row r="4" spans="1:9" ht="15" customHeight="1" x14ac:dyDescent="0.35">
      <c r="A4" s="5" t="s">
        <v>121</v>
      </c>
    </row>
    <row r="5" spans="1:9" ht="15" customHeight="1" x14ac:dyDescent="0.35">
      <c r="A5" s="6" t="s">
        <v>5</v>
      </c>
    </row>
    <row r="6" spans="1:9" ht="15" customHeight="1" x14ac:dyDescent="0.35">
      <c r="A6" s="6"/>
    </row>
    <row r="7" spans="1:9" ht="15" customHeight="1" x14ac:dyDescent="0.45">
      <c r="B7" s="14"/>
      <c r="D7" s="14"/>
    </row>
    <row r="8" spans="1:9" ht="15" customHeight="1" x14ac:dyDescent="0.35">
      <c r="I8" s="44" t="s">
        <v>115</v>
      </c>
    </row>
    <row r="9" spans="1:9" ht="15" customHeight="1" x14ac:dyDescent="0.35">
      <c r="I9" s="23"/>
    </row>
    <row r="10" spans="1:9" ht="20.100000000000001" customHeight="1" x14ac:dyDescent="0.45">
      <c r="I10" s="14" t="str">
        <f>IF($I$9=400,"做得对！",IF($I$9=530,"再试一次...",IF($I$9=123,"尚未完成..."," ")))</f>
        <v xml:space="preserve"> </v>
      </c>
    </row>
    <row r="11" spans="1:9" ht="15" customHeight="1" x14ac:dyDescent="0.35"/>
    <row r="12" spans="1:9" ht="15" customHeight="1" x14ac:dyDescent="0.35"/>
    <row r="13" spans="1:9" ht="15" customHeight="1" x14ac:dyDescent="0.35">
      <c r="B13" s="60" t="s">
        <v>144</v>
      </c>
      <c r="C13" s="34"/>
      <c r="D13" s="34"/>
      <c r="E13" s="34"/>
      <c r="F13" s="34"/>
    </row>
    <row r="14" spans="1:9" x14ac:dyDescent="0.35">
      <c r="B14" s="62">
        <v>17758</v>
      </c>
      <c r="C14" s="34"/>
      <c r="D14" s="34"/>
      <c r="E14" s="34"/>
      <c r="F14" s="34"/>
    </row>
    <row r="15" spans="1:9" ht="15" customHeight="1" x14ac:dyDescent="0.35">
      <c r="B15" s="34"/>
      <c r="C15" s="34"/>
      <c r="D15" s="34"/>
      <c r="E15" s="34"/>
      <c r="F15" s="34"/>
    </row>
    <row r="16" spans="1:9" ht="15" customHeight="1" x14ac:dyDescent="0.35">
      <c r="B16" s="34"/>
      <c r="C16" s="34"/>
      <c r="D16" s="34"/>
      <c r="E16" s="34"/>
      <c r="F16" s="34"/>
    </row>
    <row r="17" spans="2:6" ht="15" customHeight="1" x14ac:dyDescent="0.35">
      <c r="B17" s="34"/>
      <c r="C17" s="34"/>
      <c r="D17" s="34"/>
      <c r="E17" s="34"/>
      <c r="F17" s="34"/>
    </row>
    <row r="18" spans="2:6" ht="15" customHeight="1" x14ac:dyDescent="0.35">
      <c r="B18" s="34"/>
      <c r="C18" s="34"/>
      <c r="D18" s="34"/>
      <c r="E18" s="34"/>
      <c r="F18" s="34"/>
    </row>
    <row r="19" spans="2:6" ht="15" customHeight="1" x14ac:dyDescent="0.35">
      <c r="B19" s="34"/>
      <c r="C19" s="34"/>
      <c r="D19" s="34"/>
      <c r="E19" s="34"/>
      <c r="F19" s="34"/>
    </row>
    <row r="20" spans="2:6" ht="15" customHeight="1" x14ac:dyDescent="0.35">
      <c r="B20" s="34"/>
      <c r="C20" s="34"/>
      <c r="D20" s="34"/>
      <c r="E20" s="34"/>
      <c r="F20" s="34"/>
    </row>
    <row r="21" spans="2:6" ht="15" customHeight="1" x14ac:dyDescent="0.35">
      <c r="B21" s="34"/>
      <c r="C21" s="34"/>
      <c r="D21" s="34"/>
      <c r="E21" s="34"/>
      <c r="F21" s="34"/>
    </row>
    <row r="22" spans="2:6" ht="15" customHeight="1" x14ac:dyDescent="0.35">
      <c r="B22" s="34"/>
      <c r="C22" s="34"/>
      <c r="D22" s="34"/>
      <c r="E22" s="34"/>
      <c r="F22" s="34"/>
    </row>
    <row r="23" spans="2:6" ht="15" customHeight="1" x14ac:dyDescent="0.35">
      <c r="B23" s="34"/>
      <c r="C23" s="34"/>
      <c r="D23" s="34"/>
      <c r="E23" s="34"/>
      <c r="F23" s="34"/>
    </row>
    <row r="24" spans="2:6" ht="15" customHeight="1" x14ac:dyDescent="0.35">
      <c r="B24" s="34"/>
      <c r="C24" s="34"/>
      <c r="D24" s="34"/>
      <c r="E24" s="34"/>
      <c r="F24" s="34"/>
    </row>
    <row r="25" spans="2:6" ht="15" customHeight="1" x14ac:dyDescent="0.35">
      <c r="B25" s="34"/>
      <c r="C25" s="34"/>
      <c r="D25" s="34"/>
      <c r="E25" s="34"/>
      <c r="F25" s="34"/>
    </row>
    <row r="26" spans="2:6" ht="15" customHeight="1" x14ac:dyDescent="0.35">
      <c r="B26" s="34"/>
      <c r="C26" s="34"/>
      <c r="D26" s="34"/>
      <c r="E26" s="34"/>
      <c r="F26" s="34"/>
    </row>
    <row r="27" spans="2:6" ht="15" customHeight="1" x14ac:dyDescent="0.35">
      <c r="B27" s="34"/>
      <c r="C27" s="34"/>
      <c r="D27" s="34"/>
      <c r="E27" s="34"/>
      <c r="F27" s="34"/>
    </row>
    <row r="28" spans="2:6" ht="15" customHeight="1" x14ac:dyDescent="0.35">
      <c r="B28" s="34"/>
      <c r="C28" s="34"/>
      <c r="D28" s="34"/>
      <c r="E28" s="34"/>
      <c r="F28" s="34"/>
    </row>
    <row r="29" spans="2:6" ht="15" customHeight="1" x14ac:dyDescent="0.35">
      <c r="B29" s="34"/>
      <c r="C29" s="34"/>
      <c r="D29" s="34"/>
      <c r="E29" s="34"/>
      <c r="F29" s="34"/>
    </row>
    <row r="30" spans="2:6" ht="15" customHeight="1" x14ac:dyDescent="0.35">
      <c r="B30" s="34"/>
      <c r="C30" s="34"/>
      <c r="D30" s="34"/>
      <c r="E30" s="34"/>
      <c r="F30" s="34"/>
    </row>
    <row r="31" spans="2:6" ht="15" customHeight="1" x14ac:dyDescent="0.35">
      <c r="B31" s="34"/>
      <c r="C31" s="34"/>
      <c r="D31" s="34"/>
      <c r="E31" s="34"/>
      <c r="F31" s="34"/>
    </row>
    <row r="32" spans="2:6" ht="15" customHeight="1" x14ac:dyDescent="0.35">
      <c r="B32" s="34"/>
      <c r="C32" s="34"/>
      <c r="D32" s="34"/>
      <c r="E32" s="34"/>
      <c r="F32" s="34"/>
    </row>
    <row r="33" spans="2:6" ht="15" customHeight="1" x14ac:dyDescent="0.35">
      <c r="B33" s="34"/>
      <c r="C33" s="34"/>
      <c r="D33" s="34"/>
      <c r="E33" s="34"/>
      <c r="F33" s="34"/>
    </row>
    <row r="34" spans="2:6" ht="15" customHeight="1" x14ac:dyDescent="0.35">
      <c r="B34" s="34"/>
      <c r="C34" s="34"/>
      <c r="D34" s="34"/>
      <c r="E34" s="34"/>
      <c r="F34" s="34"/>
    </row>
    <row r="35" spans="2:6" ht="15" customHeight="1" x14ac:dyDescent="0.35">
      <c r="B35" s="34"/>
      <c r="C35" s="34"/>
      <c r="D35" s="34"/>
      <c r="E35" s="34"/>
      <c r="F35" s="34"/>
    </row>
    <row r="36" spans="2:6" ht="15" customHeight="1" x14ac:dyDescent="0.35">
      <c r="B36" s="34"/>
      <c r="C36" s="34"/>
    </row>
    <row r="37" spans="2:6" ht="15" customHeight="1" x14ac:dyDescent="0.35">
      <c r="B37" s="34"/>
      <c r="C37" s="34"/>
    </row>
    <row r="38" spans="2:6" ht="15" customHeight="1" x14ac:dyDescent="0.35">
      <c r="B38" s="34"/>
      <c r="C38" s="34"/>
    </row>
    <row r="39" spans="2:6" x14ac:dyDescent="0.35">
      <c r="B39" s="34"/>
      <c r="C39" s="34"/>
    </row>
    <row r="40" spans="2:6" x14ac:dyDescent="0.35">
      <c r="B40" s="34"/>
      <c r="C40" s="34"/>
    </row>
    <row r="41" spans="2:6" x14ac:dyDescent="0.35">
      <c r="B41" s="34"/>
      <c r="C41" s="34"/>
    </row>
    <row r="42" spans="2:6" x14ac:dyDescent="0.35">
      <c r="B42" s="34"/>
      <c r="C42" s="34"/>
    </row>
    <row r="43" spans="2:6" x14ac:dyDescent="0.35">
      <c r="B43" s="34"/>
      <c r="C43" s="34"/>
    </row>
    <row r="44" spans="2:6" x14ac:dyDescent="0.35">
      <c r="B44" s="34"/>
      <c r="C44" s="34"/>
    </row>
    <row r="45" spans="2:6" x14ac:dyDescent="0.35">
      <c r="B45" s="34"/>
      <c r="C45" s="34"/>
    </row>
    <row r="46" spans="2:6" x14ac:dyDescent="0.35">
      <c r="B46" s="34"/>
      <c r="C46" s="34"/>
    </row>
    <row r="47" spans="2:6" x14ac:dyDescent="0.35">
      <c r="B47" s="34"/>
      <c r="C47" s="34"/>
    </row>
    <row r="48" spans="2:6" x14ac:dyDescent="0.35">
      <c r="B48" s="34"/>
      <c r="C48" s="34"/>
    </row>
    <row r="49" spans="2:3" x14ac:dyDescent="0.35">
      <c r="B49" s="34"/>
      <c r="C49" s="34"/>
    </row>
    <row r="50" spans="2:3" x14ac:dyDescent="0.35">
      <c r="B50" s="34"/>
      <c r="C50" s="34"/>
    </row>
    <row r="51" spans="2:3" x14ac:dyDescent="0.35">
      <c r="B51" s="34"/>
      <c r="C51" s="34"/>
    </row>
    <row r="52" spans="2:3" x14ac:dyDescent="0.35">
      <c r="B52" s="34"/>
      <c r="C52" s="34"/>
    </row>
    <row r="53" spans="2:3" x14ac:dyDescent="0.35">
      <c r="B53" s="34"/>
      <c r="C53" s="34"/>
    </row>
    <row r="54" spans="2:3" x14ac:dyDescent="0.35">
      <c r="B54" s="34"/>
      <c r="C54" s="34"/>
    </row>
    <row r="55" spans="2:3" x14ac:dyDescent="0.35">
      <c r="B55" s="34"/>
      <c r="C55" s="34"/>
    </row>
    <row r="56" spans="2:3" x14ac:dyDescent="0.35">
      <c r="B56" s="34"/>
      <c r="C56" s="34"/>
    </row>
    <row r="57" spans="2:3" x14ac:dyDescent="0.35">
      <c r="B57" s="34"/>
      <c r="C57" s="34"/>
    </row>
    <row r="58" spans="2:3" x14ac:dyDescent="0.35">
      <c r="B58" s="34"/>
      <c r="C58" s="34"/>
    </row>
    <row r="59" spans="2:3" x14ac:dyDescent="0.35">
      <c r="B59" s="34"/>
      <c r="C59" s="34"/>
    </row>
    <row r="60" spans="2:3" x14ac:dyDescent="0.35">
      <c r="B60" s="34"/>
      <c r="C60" s="34"/>
    </row>
    <row r="61" spans="2:3" x14ac:dyDescent="0.35">
      <c r="B61" s="34"/>
      <c r="C61" s="34"/>
    </row>
    <row r="62" spans="2:3" x14ac:dyDescent="0.35">
      <c r="B62" s="34"/>
      <c r="C62" s="34"/>
    </row>
    <row r="63" spans="2:3" x14ac:dyDescent="0.35">
      <c r="B63" s="34"/>
      <c r="C63" s="34"/>
    </row>
    <row r="64" spans="2:3" x14ac:dyDescent="0.35">
      <c r="B64" s="34"/>
      <c r="C64" s="34"/>
    </row>
    <row r="65" spans="2:3" x14ac:dyDescent="0.35">
      <c r="B65" s="34"/>
      <c r="C65" s="34"/>
    </row>
    <row r="66" spans="2:3" x14ac:dyDescent="0.35">
      <c r="B66" s="34"/>
      <c r="C66" s="34"/>
    </row>
    <row r="67" spans="2:3" x14ac:dyDescent="0.35">
      <c r="B67" s="34"/>
      <c r="C67" s="34"/>
    </row>
    <row r="68" spans="2:3" x14ac:dyDescent="0.35">
      <c r="B68" s="34"/>
      <c r="C68" s="34"/>
    </row>
    <row r="69" spans="2:3" x14ac:dyDescent="0.35">
      <c r="B69" s="34"/>
      <c r="C69" s="34"/>
    </row>
    <row r="70" spans="2:3" x14ac:dyDescent="0.35">
      <c r="B70" s="34"/>
      <c r="C70" s="34"/>
    </row>
    <row r="71" spans="2:3" x14ac:dyDescent="0.35">
      <c r="B71" s="34"/>
      <c r="C71" s="34"/>
    </row>
    <row r="72" spans="2:3" x14ac:dyDescent="0.35">
      <c r="B72" s="34"/>
      <c r="C72" s="34"/>
    </row>
    <row r="73" spans="2:3" x14ac:dyDescent="0.35">
      <c r="B73" s="34"/>
      <c r="C73" s="34"/>
    </row>
    <row r="74" spans="2:3" x14ac:dyDescent="0.35">
      <c r="B74" s="34"/>
      <c r="C74" s="34"/>
    </row>
    <row r="75" spans="2:3" x14ac:dyDescent="0.35">
      <c r="B75" s="34"/>
      <c r="C75" s="34"/>
    </row>
    <row r="76" spans="2:3" x14ac:dyDescent="0.35">
      <c r="B76" s="34"/>
      <c r="C76" s="34"/>
    </row>
    <row r="77" spans="2:3" x14ac:dyDescent="0.35">
      <c r="B77" s="34"/>
      <c r="C77" s="34"/>
    </row>
    <row r="78" spans="2:3" x14ac:dyDescent="0.35">
      <c r="B78" s="34"/>
      <c r="C78" s="34"/>
    </row>
    <row r="79" spans="2:3" x14ac:dyDescent="0.35">
      <c r="B79" s="34"/>
      <c r="C79" s="34"/>
    </row>
    <row r="80" spans="2:3" x14ac:dyDescent="0.35">
      <c r="B80" s="34"/>
      <c r="C80" s="34"/>
    </row>
    <row r="81" spans="2:3" x14ac:dyDescent="0.35">
      <c r="B81" s="34"/>
      <c r="C81" s="34"/>
    </row>
    <row r="82" spans="2:3" x14ac:dyDescent="0.35">
      <c r="B82" s="34"/>
      <c r="C82" s="34"/>
    </row>
    <row r="83" spans="2:3" x14ac:dyDescent="0.35">
      <c r="B83" s="34"/>
      <c r="C83" s="34"/>
    </row>
    <row r="84" spans="2:3" x14ac:dyDescent="0.35">
      <c r="B84" s="34"/>
      <c r="C84" s="34"/>
    </row>
    <row r="85" spans="2:3" x14ac:dyDescent="0.35">
      <c r="B85" s="34"/>
      <c r="C85" s="34"/>
    </row>
    <row r="86" spans="2:3" x14ac:dyDescent="0.35">
      <c r="B86" s="34"/>
      <c r="C86" s="34"/>
    </row>
    <row r="87" spans="2:3" x14ac:dyDescent="0.35">
      <c r="B87" s="34"/>
      <c r="C87" s="34"/>
    </row>
    <row r="88" spans="2:3" x14ac:dyDescent="0.35">
      <c r="B88" s="34"/>
      <c r="C88" s="34"/>
    </row>
    <row r="89" spans="2:3" x14ac:dyDescent="0.35">
      <c r="B89" s="34"/>
      <c r="C89" s="34"/>
    </row>
    <row r="90" spans="2:3" x14ac:dyDescent="0.35">
      <c r="B90" s="34"/>
      <c r="C90" s="34"/>
    </row>
    <row r="91" spans="2:3" x14ac:dyDescent="0.35">
      <c r="B91" s="34"/>
      <c r="C91" s="34"/>
    </row>
    <row r="92" spans="2:3" x14ac:dyDescent="0.35">
      <c r="B92" s="34"/>
      <c r="C92" s="34"/>
    </row>
  </sheetData>
  <phoneticPr fontId="27" type="noConversion"/>
  <dataValidations disablePrompts="1" count="1">
    <dataValidation type="list" allowBlank="1" showInputMessage="1" showErrorMessage="1" sqref="I9" xr:uid="{00000000-0002-0000-1800-000000000000}">
      <formula1>"530,123,400,"</formula1>
    </dataValidation>
  </dataValidation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ws_LearnMore">
    <tabColor theme="9"/>
    <pageSetUpPr fitToPage="1"/>
  </sheetPr>
  <dimension ref="A1:B12"/>
  <sheetViews>
    <sheetView showGridLines="0" showRowColHeaders="0" zoomScaleNormal="100" workbookViewId="0"/>
  </sheetViews>
  <sheetFormatPr defaultColWidth="7.81640625" defaultRowHeight="14.7" customHeight="1" x14ac:dyDescent="0.35"/>
  <cols>
    <col min="1" max="1" width="7.81640625" style="5"/>
    <col min="2" max="2" width="74.81640625" style="29" customWidth="1"/>
    <col min="3" max="16384" width="7.81640625" style="29"/>
  </cols>
  <sheetData>
    <row r="1" spans="1:2" ht="14.7" customHeight="1" x14ac:dyDescent="0.35">
      <c r="A1" s="5" t="s">
        <v>122</v>
      </c>
    </row>
    <row r="2" spans="1:2" s="45" customFormat="1" ht="14.7" customHeight="1" x14ac:dyDescent="0.4">
      <c r="A2" s="5" t="s">
        <v>123</v>
      </c>
      <c r="B2" s="29"/>
    </row>
    <row r="3" spans="1:2" s="45" customFormat="1" ht="14.7" customHeight="1" x14ac:dyDescent="0.4">
      <c r="A3" s="5" t="s">
        <v>124</v>
      </c>
      <c r="B3" s="29"/>
    </row>
    <row r="4" spans="1:2" s="46" customFormat="1" ht="14.7" customHeight="1" x14ac:dyDescent="0.65">
      <c r="A4" s="5" t="s">
        <v>125</v>
      </c>
      <c r="B4" s="29"/>
    </row>
    <row r="5" spans="1:2" s="47" customFormat="1" ht="14.7" customHeight="1" x14ac:dyDescent="0.35">
      <c r="A5" s="5" t="s">
        <v>126</v>
      </c>
      <c r="B5" s="29"/>
    </row>
    <row r="7" spans="1:2" ht="14.7" customHeight="1" x14ac:dyDescent="0.35">
      <c r="A7" s="5" t="s">
        <v>127</v>
      </c>
    </row>
    <row r="8" spans="1:2" ht="14.7" customHeight="1" x14ac:dyDescent="0.35">
      <c r="A8" s="5" t="s">
        <v>128</v>
      </c>
    </row>
    <row r="9" spans="1:2" ht="14.7" customHeight="1" x14ac:dyDescent="0.35">
      <c r="A9" s="5" t="s">
        <v>128</v>
      </c>
    </row>
    <row r="10" spans="1:2" ht="14.7" customHeight="1" x14ac:dyDescent="0.35">
      <c r="A10" s="5" t="s">
        <v>128</v>
      </c>
    </row>
    <row r="11" spans="1:2" ht="14.7" customHeight="1" x14ac:dyDescent="0.35">
      <c r="A11" s="5" t="s">
        <v>128</v>
      </c>
    </row>
    <row r="12" spans="1:2" ht="14.7" customHeight="1" x14ac:dyDescent="0.4">
      <c r="A12" s="5" t="s">
        <v>129</v>
      </c>
      <c r="B12" s="22"/>
    </row>
  </sheetData>
  <phoneticPr fontId="27" type="noConversion"/>
  <printOptions horizontalCentered="1"/>
  <pageMargins left="0.7" right="0.7" top="0.75" bottom="0.75" header="0.3" footer="0.3"/>
  <pageSetup paperSize="9" scale="67" fitToHeight="0" orientation="portrait" r:id="rId1"/>
  <headerFooter differentFirst="1">
    <oddFooter>Page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38DF-CAB6-482B-94D5-98B4D29F9681}">
  <dimension ref="A1:A2490"/>
  <sheetViews>
    <sheetView tabSelected="1" topLeftCell="A520" workbookViewId="0">
      <selection activeCell="C9" sqref="C9"/>
    </sheetView>
  </sheetViews>
  <sheetFormatPr defaultRowHeight="15.6" x14ac:dyDescent="0.35"/>
  <cols>
    <col min="1" max="1" width="59" bestFit="1" customWidth="1"/>
  </cols>
  <sheetData>
    <row r="1" spans="1:1" x14ac:dyDescent="0.35">
      <c r="A1" s="71" t="s">
        <v>151</v>
      </c>
    </row>
    <row r="2" spans="1:1" x14ac:dyDescent="0.35">
      <c r="A2" s="71" t="s">
        <v>152</v>
      </c>
    </row>
    <row r="3" spans="1:1" x14ac:dyDescent="0.35">
      <c r="A3" s="71" t="s">
        <v>153</v>
      </c>
    </row>
    <row r="4" spans="1:1" x14ac:dyDescent="0.35">
      <c r="A4" s="71" t="s">
        <v>251</v>
      </c>
    </row>
    <row r="5" spans="1:1" x14ac:dyDescent="0.35">
      <c r="A5" s="71" t="s">
        <v>154</v>
      </c>
    </row>
    <row r="6" spans="1:1" x14ac:dyDescent="0.35">
      <c r="A6" s="71" t="s">
        <v>155</v>
      </c>
    </row>
    <row r="7" spans="1:1" x14ac:dyDescent="0.35">
      <c r="A7" s="71" t="s">
        <v>156</v>
      </c>
    </row>
    <row r="8" spans="1:1" x14ac:dyDescent="0.35">
      <c r="A8" s="71" t="s">
        <v>157</v>
      </c>
    </row>
    <row r="9" spans="1:1" x14ac:dyDescent="0.35">
      <c r="A9" s="71" t="s">
        <v>158</v>
      </c>
    </row>
    <row r="10" spans="1:1" x14ac:dyDescent="0.35">
      <c r="A10" s="71" t="s">
        <v>159</v>
      </c>
    </row>
    <row r="11" spans="1:1" x14ac:dyDescent="0.35">
      <c r="A11" s="71" t="s">
        <v>160</v>
      </c>
    </row>
    <row r="12" spans="1:1" x14ac:dyDescent="0.35">
      <c r="A12" s="71" t="s">
        <v>161</v>
      </c>
    </row>
    <row r="13" spans="1:1" x14ac:dyDescent="0.35">
      <c r="A13" s="71" t="s">
        <v>162</v>
      </c>
    </row>
    <row r="14" spans="1:1" x14ac:dyDescent="0.35">
      <c r="A14" s="71" t="s">
        <v>163</v>
      </c>
    </row>
    <row r="15" spans="1:1" x14ac:dyDescent="0.35">
      <c r="A15" s="71" t="s">
        <v>164</v>
      </c>
    </row>
    <row r="16" spans="1:1" x14ac:dyDescent="0.35">
      <c r="A16" s="71" t="s">
        <v>165</v>
      </c>
    </row>
    <row r="17" spans="1:1" x14ac:dyDescent="0.35">
      <c r="A17" s="71" t="s">
        <v>166</v>
      </c>
    </row>
    <row r="18" spans="1:1" x14ac:dyDescent="0.35">
      <c r="A18" s="71" t="s">
        <v>167</v>
      </c>
    </row>
    <row r="19" spans="1:1" x14ac:dyDescent="0.35">
      <c r="A19" s="71" t="s">
        <v>168</v>
      </c>
    </row>
    <row r="20" spans="1:1" x14ac:dyDescent="0.35">
      <c r="A20" s="71" t="s">
        <v>169</v>
      </c>
    </row>
    <row r="21" spans="1:1" x14ac:dyDescent="0.35">
      <c r="A21" s="71" t="s">
        <v>170</v>
      </c>
    </row>
    <row r="22" spans="1:1" x14ac:dyDescent="0.35">
      <c r="A22" s="71" t="s">
        <v>171</v>
      </c>
    </row>
    <row r="23" spans="1:1" x14ac:dyDescent="0.35">
      <c r="A23" s="71" t="s">
        <v>172</v>
      </c>
    </row>
    <row r="24" spans="1:1" x14ac:dyDescent="0.35">
      <c r="A24" s="71" t="s">
        <v>173</v>
      </c>
    </row>
    <row r="25" spans="1:1" x14ac:dyDescent="0.35">
      <c r="A25" s="71" t="s">
        <v>174</v>
      </c>
    </row>
    <row r="26" spans="1:1" x14ac:dyDescent="0.35">
      <c r="A26" s="71" t="s">
        <v>175</v>
      </c>
    </row>
    <row r="27" spans="1:1" x14ac:dyDescent="0.35">
      <c r="A27" s="71" t="s">
        <v>176</v>
      </c>
    </row>
    <row r="28" spans="1:1" x14ac:dyDescent="0.35">
      <c r="A28" s="71" t="s">
        <v>177</v>
      </c>
    </row>
    <row r="29" spans="1:1" x14ac:dyDescent="0.35">
      <c r="A29" s="71" t="s">
        <v>178</v>
      </c>
    </row>
    <row r="30" spans="1:1" x14ac:dyDescent="0.35">
      <c r="A30" s="71" t="s">
        <v>179</v>
      </c>
    </row>
    <row r="31" spans="1:1" x14ac:dyDescent="0.35">
      <c r="A31" s="71" t="s">
        <v>180</v>
      </c>
    </row>
    <row r="32" spans="1:1" x14ac:dyDescent="0.35">
      <c r="A32" s="71" t="s">
        <v>181</v>
      </c>
    </row>
    <row r="33" spans="1:1" x14ac:dyDescent="0.35">
      <c r="A33" s="71" t="s">
        <v>182</v>
      </c>
    </row>
    <row r="34" spans="1:1" x14ac:dyDescent="0.35">
      <c r="A34" s="71" t="s">
        <v>183</v>
      </c>
    </row>
    <row r="35" spans="1:1" x14ac:dyDescent="0.35">
      <c r="A35" s="71" t="s">
        <v>184</v>
      </c>
    </row>
    <row r="36" spans="1:1" x14ac:dyDescent="0.35">
      <c r="A36" s="71" t="s">
        <v>185</v>
      </c>
    </row>
    <row r="37" spans="1:1" x14ac:dyDescent="0.35">
      <c r="A37" s="71" t="s">
        <v>186</v>
      </c>
    </row>
    <row r="38" spans="1:1" x14ac:dyDescent="0.35">
      <c r="A38" s="71" t="s">
        <v>187</v>
      </c>
    </row>
    <row r="39" spans="1:1" x14ac:dyDescent="0.35">
      <c r="A39" s="71" t="s">
        <v>188</v>
      </c>
    </row>
    <row r="40" spans="1:1" x14ac:dyDescent="0.35">
      <c r="A40" s="71" t="s">
        <v>189</v>
      </c>
    </row>
    <row r="41" spans="1:1" x14ac:dyDescent="0.35">
      <c r="A41" s="71" t="s">
        <v>190</v>
      </c>
    </row>
    <row r="42" spans="1:1" x14ac:dyDescent="0.35">
      <c r="A42" s="71" t="s">
        <v>191</v>
      </c>
    </row>
    <row r="43" spans="1:1" x14ac:dyDescent="0.35">
      <c r="A43" s="71" t="s">
        <v>192</v>
      </c>
    </row>
    <row r="44" spans="1:1" x14ac:dyDescent="0.35">
      <c r="A44" s="71" t="s">
        <v>193</v>
      </c>
    </row>
    <row r="45" spans="1:1" x14ac:dyDescent="0.35">
      <c r="A45" s="71" t="s">
        <v>194</v>
      </c>
    </row>
    <row r="46" spans="1:1" x14ac:dyDescent="0.35">
      <c r="A46" s="71" t="s">
        <v>195</v>
      </c>
    </row>
    <row r="47" spans="1:1" x14ac:dyDescent="0.35">
      <c r="A47" s="71" t="s">
        <v>196</v>
      </c>
    </row>
    <row r="48" spans="1:1" x14ac:dyDescent="0.35">
      <c r="A48" s="71" t="s">
        <v>197</v>
      </c>
    </row>
    <row r="49" spans="1:1" x14ac:dyDescent="0.35">
      <c r="A49" s="71" t="s">
        <v>198</v>
      </c>
    </row>
    <row r="50" spans="1:1" x14ac:dyDescent="0.35">
      <c r="A50" s="71" t="s">
        <v>199</v>
      </c>
    </row>
    <row r="51" spans="1:1" x14ac:dyDescent="0.35">
      <c r="A51" s="71" t="s">
        <v>200</v>
      </c>
    </row>
    <row r="52" spans="1:1" x14ac:dyDescent="0.35">
      <c r="A52" s="71" t="s">
        <v>201</v>
      </c>
    </row>
    <row r="53" spans="1:1" x14ac:dyDescent="0.35">
      <c r="A53" s="71" t="s">
        <v>202</v>
      </c>
    </row>
    <row r="54" spans="1:1" x14ac:dyDescent="0.35">
      <c r="A54" s="71" t="s">
        <v>203</v>
      </c>
    </row>
    <row r="55" spans="1:1" x14ac:dyDescent="0.35">
      <c r="A55" s="71" t="s">
        <v>204</v>
      </c>
    </row>
    <row r="56" spans="1:1" x14ac:dyDescent="0.35">
      <c r="A56" s="71" t="s">
        <v>205</v>
      </c>
    </row>
    <row r="57" spans="1:1" x14ac:dyDescent="0.35">
      <c r="A57" s="71" t="s">
        <v>206</v>
      </c>
    </row>
    <row r="58" spans="1:1" x14ac:dyDescent="0.35">
      <c r="A58" s="71" t="s">
        <v>207</v>
      </c>
    </row>
    <row r="59" spans="1:1" x14ac:dyDescent="0.35">
      <c r="A59" s="71" t="s">
        <v>208</v>
      </c>
    </row>
    <row r="60" spans="1:1" x14ac:dyDescent="0.35">
      <c r="A60" s="71" t="s">
        <v>209</v>
      </c>
    </row>
    <row r="61" spans="1:1" x14ac:dyDescent="0.35">
      <c r="A61" s="71" t="s">
        <v>210</v>
      </c>
    </row>
    <row r="62" spans="1:1" x14ac:dyDescent="0.35">
      <c r="A62" s="71" t="s">
        <v>211</v>
      </c>
    </row>
    <row r="63" spans="1:1" x14ac:dyDescent="0.35">
      <c r="A63" s="71" t="s">
        <v>212</v>
      </c>
    </row>
    <row r="64" spans="1:1" x14ac:dyDescent="0.35">
      <c r="A64" s="71" t="s">
        <v>213</v>
      </c>
    </row>
    <row r="65" spans="1:1" x14ac:dyDescent="0.35">
      <c r="A65" s="71" t="s">
        <v>214</v>
      </c>
    </row>
    <row r="66" spans="1:1" x14ac:dyDescent="0.35">
      <c r="A66" s="71" t="s">
        <v>215</v>
      </c>
    </row>
    <row r="67" spans="1:1" x14ac:dyDescent="0.35">
      <c r="A67" s="71" t="s">
        <v>216</v>
      </c>
    </row>
    <row r="68" spans="1:1" x14ac:dyDescent="0.35">
      <c r="A68" s="71" t="s">
        <v>217</v>
      </c>
    </row>
    <row r="69" spans="1:1" x14ac:dyDescent="0.35">
      <c r="A69" s="71" t="s">
        <v>218</v>
      </c>
    </row>
    <row r="70" spans="1:1" x14ac:dyDescent="0.35">
      <c r="A70" s="71" t="s">
        <v>219</v>
      </c>
    </row>
    <row r="71" spans="1:1" x14ac:dyDescent="0.35">
      <c r="A71" s="71" t="s">
        <v>220</v>
      </c>
    </row>
    <row r="72" spans="1:1" x14ac:dyDescent="0.35">
      <c r="A72" s="71" t="s">
        <v>221</v>
      </c>
    </row>
    <row r="73" spans="1:1" x14ac:dyDescent="0.35">
      <c r="A73" s="71" t="s">
        <v>222</v>
      </c>
    </row>
    <row r="74" spans="1:1" x14ac:dyDescent="0.35">
      <c r="A74" s="71" t="s">
        <v>223</v>
      </c>
    </row>
    <row r="75" spans="1:1" x14ac:dyDescent="0.35">
      <c r="A75" s="71" t="s">
        <v>224</v>
      </c>
    </row>
    <row r="76" spans="1:1" x14ac:dyDescent="0.35">
      <c r="A76" s="71" t="s">
        <v>225</v>
      </c>
    </row>
    <row r="77" spans="1:1" x14ac:dyDescent="0.35">
      <c r="A77" s="71" t="s">
        <v>226</v>
      </c>
    </row>
    <row r="78" spans="1:1" x14ac:dyDescent="0.35">
      <c r="A78" s="71" t="s">
        <v>227</v>
      </c>
    </row>
    <row r="79" spans="1:1" x14ac:dyDescent="0.35">
      <c r="A79" s="71" t="s">
        <v>228</v>
      </c>
    </row>
    <row r="80" spans="1:1" x14ac:dyDescent="0.35">
      <c r="A80" s="71" t="s">
        <v>229</v>
      </c>
    </row>
    <row r="81" spans="1:1" x14ac:dyDescent="0.35">
      <c r="A81" s="71" t="s">
        <v>230</v>
      </c>
    </row>
    <row r="82" spans="1:1" x14ac:dyDescent="0.35">
      <c r="A82" s="71" t="s">
        <v>231</v>
      </c>
    </row>
    <row r="83" spans="1:1" x14ac:dyDescent="0.35">
      <c r="A83" s="71" t="s">
        <v>232</v>
      </c>
    </row>
    <row r="84" spans="1:1" x14ac:dyDescent="0.35">
      <c r="A84" s="71" t="s">
        <v>233</v>
      </c>
    </row>
    <row r="85" spans="1:1" x14ac:dyDescent="0.35">
      <c r="A85" s="71" t="s">
        <v>234</v>
      </c>
    </row>
    <row r="86" spans="1:1" x14ac:dyDescent="0.35">
      <c r="A86" s="71" t="s">
        <v>235</v>
      </c>
    </row>
    <row r="87" spans="1:1" x14ac:dyDescent="0.35">
      <c r="A87" s="71" t="s">
        <v>236</v>
      </c>
    </row>
    <row r="88" spans="1:1" x14ac:dyDescent="0.35">
      <c r="A88" s="71" t="s">
        <v>237</v>
      </c>
    </row>
    <row r="89" spans="1:1" x14ac:dyDescent="0.35">
      <c r="A89" s="71" t="s">
        <v>238</v>
      </c>
    </row>
    <row r="90" spans="1:1" x14ac:dyDescent="0.35">
      <c r="A90" s="71" t="s">
        <v>239</v>
      </c>
    </row>
    <row r="91" spans="1:1" x14ac:dyDescent="0.35">
      <c r="A91" s="71" t="s">
        <v>240</v>
      </c>
    </row>
    <row r="92" spans="1:1" x14ac:dyDescent="0.35">
      <c r="A92" s="71" t="s">
        <v>241</v>
      </c>
    </row>
    <row r="93" spans="1:1" x14ac:dyDescent="0.35">
      <c r="A93" s="71" t="s">
        <v>242</v>
      </c>
    </row>
    <row r="94" spans="1:1" x14ac:dyDescent="0.35">
      <c r="A94" s="71" t="s">
        <v>243</v>
      </c>
    </row>
    <row r="95" spans="1:1" x14ac:dyDescent="0.35">
      <c r="A95" s="71" t="s">
        <v>244</v>
      </c>
    </row>
    <row r="96" spans="1:1" x14ac:dyDescent="0.35">
      <c r="A96" s="71" t="s">
        <v>245</v>
      </c>
    </row>
    <row r="97" spans="1:1" x14ac:dyDescent="0.35">
      <c r="A97" s="71" t="s">
        <v>246</v>
      </c>
    </row>
    <row r="98" spans="1:1" x14ac:dyDescent="0.35">
      <c r="A98" s="71" t="s">
        <v>247</v>
      </c>
    </row>
    <row r="99" spans="1:1" x14ac:dyDescent="0.35">
      <c r="A99" s="71" t="s">
        <v>248</v>
      </c>
    </row>
    <row r="100" spans="1:1" x14ac:dyDescent="0.35">
      <c r="A100" s="71" t="s">
        <v>249</v>
      </c>
    </row>
    <row r="101" spans="1:1" x14ac:dyDescent="0.35">
      <c r="A101" s="71" t="s">
        <v>250</v>
      </c>
    </row>
    <row r="102" spans="1:1" x14ac:dyDescent="0.35">
      <c r="A102" s="71" t="s">
        <v>252</v>
      </c>
    </row>
    <row r="103" spans="1:1" x14ac:dyDescent="0.35">
      <c r="A103" s="71" t="s">
        <v>253</v>
      </c>
    </row>
    <row r="104" spans="1:1" x14ac:dyDescent="0.35">
      <c r="A104" s="71" t="s">
        <v>254</v>
      </c>
    </row>
    <row r="105" spans="1:1" x14ac:dyDescent="0.35">
      <c r="A105" s="71" t="s">
        <v>255</v>
      </c>
    </row>
    <row r="106" spans="1:1" x14ac:dyDescent="0.35">
      <c r="A106" s="71" t="s">
        <v>256</v>
      </c>
    </row>
    <row r="107" spans="1:1" x14ac:dyDescent="0.35">
      <c r="A107" s="71" t="s">
        <v>257</v>
      </c>
    </row>
    <row r="108" spans="1:1" x14ac:dyDescent="0.35">
      <c r="A108" s="71" t="s">
        <v>258</v>
      </c>
    </row>
    <row r="109" spans="1:1" x14ac:dyDescent="0.35">
      <c r="A109" s="71" t="s">
        <v>259</v>
      </c>
    </row>
    <row r="110" spans="1:1" x14ac:dyDescent="0.35">
      <c r="A110" s="71" t="s">
        <v>260</v>
      </c>
    </row>
    <row r="111" spans="1:1" x14ac:dyDescent="0.35">
      <c r="A111" s="71" t="s">
        <v>261</v>
      </c>
    </row>
    <row r="112" spans="1:1" x14ac:dyDescent="0.35">
      <c r="A112" s="71" t="s">
        <v>262</v>
      </c>
    </row>
    <row r="113" spans="1:1" x14ac:dyDescent="0.35">
      <c r="A113" s="71" t="s">
        <v>263</v>
      </c>
    </row>
    <row r="114" spans="1:1" x14ac:dyDescent="0.35">
      <c r="A114" s="71" t="s">
        <v>264</v>
      </c>
    </row>
    <row r="115" spans="1:1" x14ac:dyDescent="0.35">
      <c r="A115" s="71" t="s">
        <v>265</v>
      </c>
    </row>
    <row r="116" spans="1:1" x14ac:dyDescent="0.35">
      <c r="A116" s="71" t="s">
        <v>266</v>
      </c>
    </row>
    <row r="117" spans="1:1" x14ac:dyDescent="0.35">
      <c r="A117" s="71" t="s">
        <v>267</v>
      </c>
    </row>
    <row r="118" spans="1:1" x14ac:dyDescent="0.35">
      <c r="A118" s="71" t="s">
        <v>268</v>
      </c>
    </row>
    <row r="119" spans="1:1" x14ac:dyDescent="0.35">
      <c r="A119" s="71" t="s">
        <v>269</v>
      </c>
    </row>
    <row r="120" spans="1:1" x14ac:dyDescent="0.35">
      <c r="A120" s="71" t="s">
        <v>270</v>
      </c>
    </row>
    <row r="121" spans="1:1" x14ac:dyDescent="0.35">
      <c r="A121" s="71" t="s">
        <v>271</v>
      </c>
    </row>
    <row r="122" spans="1:1" x14ac:dyDescent="0.35">
      <c r="A122" s="71" t="s">
        <v>272</v>
      </c>
    </row>
    <row r="123" spans="1:1" x14ac:dyDescent="0.35">
      <c r="A123" s="71" t="s">
        <v>273</v>
      </c>
    </row>
    <row r="124" spans="1:1" x14ac:dyDescent="0.35">
      <c r="A124" s="71" t="s">
        <v>274</v>
      </c>
    </row>
    <row r="125" spans="1:1" x14ac:dyDescent="0.35">
      <c r="A125" s="71" t="s">
        <v>275</v>
      </c>
    </row>
    <row r="126" spans="1:1" x14ac:dyDescent="0.35">
      <c r="A126" s="71" t="s">
        <v>276</v>
      </c>
    </row>
    <row r="127" spans="1:1" x14ac:dyDescent="0.35">
      <c r="A127" s="71" t="s">
        <v>277</v>
      </c>
    </row>
    <row r="128" spans="1:1" x14ac:dyDescent="0.35">
      <c r="A128" s="71" t="s">
        <v>278</v>
      </c>
    </row>
    <row r="129" spans="1:1" x14ac:dyDescent="0.35">
      <c r="A129" s="71" t="s">
        <v>279</v>
      </c>
    </row>
    <row r="130" spans="1:1" x14ac:dyDescent="0.35">
      <c r="A130" s="71" t="s">
        <v>280</v>
      </c>
    </row>
    <row r="131" spans="1:1" x14ac:dyDescent="0.35">
      <c r="A131" s="71" t="s">
        <v>281</v>
      </c>
    </row>
    <row r="132" spans="1:1" x14ac:dyDescent="0.35">
      <c r="A132" s="71" t="s">
        <v>282</v>
      </c>
    </row>
    <row r="133" spans="1:1" x14ac:dyDescent="0.35">
      <c r="A133" s="71" t="s">
        <v>283</v>
      </c>
    </row>
    <row r="134" spans="1:1" x14ac:dyDescent="0.35">
      <c r="A134" s="71" t="s">
        <v>284</v>
      </c>
    </row>
    <row r="135" spans="1:1" x14ac:dyDescent="0.35">
      <c r="A135" s="71" t="s">
        <v>285</v>
      </c>
    </row>
    <row r="136" spans="1:1" x14ac:dyDescent="0.35">
      <c r="A136" s="71" t="s">
        <v>286</v>
      </c>
    </row>
    <row r="137" spans="1:1" x14ac:dyDescent="0.35">
      <c r="A137" s="71" t="s">
        <v>287</v>
      </c>
    </row>
    <row r="138" spans="1:1" x14ac:dyDescent="0.35">
      <c r="A138" s="71" t="s">
        <v>288</v>
      </c>
    </row>
    <row r="139" spans="1:1" x14ac:dyDescent="0.35">
      <c r="A139" s="71" t="s">
        <v>289</v>
      </c>
    </row>
    <row r="140" spans="1:1" x14ac:dyDescent="0.35">
      <c r="A140" s="71" t="s">
        <v>290</v>
      </c>
    </row>
    <row r="141" spans="1:1" x14ac:dyDescent="0.35">
      <c r="A141" s="71" t="s">
        <v>291</v>
      </c>
    </row>
    <row r="142" spans="1:1" x14ac:dyDescent="0.35">
      <c r="A142" s="71" t="s">
        <v>292</v>
      </c>
    </row>
    <row r="143" spans="1:1" x14ac:dyDescent="0.35">
      <c r="A143" s="71" t="s">
        <v>293</v>
      </c>
    </row>
    <row r="144" spans="1:1" x14ac:dyDescent="0.35">
      <c r="A144" s="71" t="s">
        <v>294</v>
      </c>
    </row>
    <row r="145" spans="1:1" x14ac:dyDescent="0.35">
      <c r="A145" s="71" t="s">
        <v>295</v>
      </c>
    </row>
    <row r="146" spans="1:1" x14ac:dyDescent="0.35">
      <c r="A146" s="71" t="s">
        <v>296</v>
      </c>
    </row>
    <row r="147" spans="1:1" x14ac:dyDescent="0.35">
      <c r="A147" s="71" t="s">
        <v>297</v>
      </c>
    </row>
    <row r="148" spans="1:1" x14ac:dyDescent="0.35">
      <c r="A148" s="71" t="s">
        <v>298</v>
      </c>
    </row>
    <row r="149" spans="1:1" x14ac:dyDescent="0.35">
      <c r="A149" s="71" t="s">
        <v>299</v>
      </c>
    </row>
    <row r="150" spans="1:1" x14ac:dyDescent="0.35">
      <c r="A150" s="71" t="s">
        <v>300</v>
      </c>
    </row>
    <row r="151" spans="1:1" x14ac:dyDescent="0.35">
      <c r="A151" s="71" t="s">
        <v>301</v>
      </c>
    </row>
    <row r="152" spans="1:1" x14ac:dyDescent="0.35">
      <c r="A152" s="71" t="s">
        <v>302</v>
      </c>
    </row>
    <row r="153" spans="1:1" x14ac:dyDescent="0.35">
      <c r="A153" s="71" t="s">
        <v>303</v>
      </c>
    </row>
    <row r="154" spans="1:1" x14ac:dyDescent="0.35">
      <c r="A154" s="71" t="s">
        <v>304</v>
      </c>
    </row>
    <row r="155" spans="1:1" x14ac:dyDescent="0.35">
      <c r="A155" s="71" t="s">
        <v>305</v>
      </c>
    </row>
    <row r="156" spans="1:1" x14ac:dyDescent="0.35">
      <c r="A156" s="71" t="s">
        <v>306</v>
      </c>
    </row>
    <row r="157" spans="1:1" x14ac:dyDescent="0.35">
      <c r="A157" s="71" t="s">
        <v>307</v>
      </c>
    </row>
    <row r="158" spans="1:1" x14ac:dyDescent="0.35">
      <c r="A158" s="71" t="s">
        <v>308</v>
      </c>
    </row>
    <row r="159" spans="1:1" x14ac:dyDescent="0.35">
      <c r="A159" s="71" t="s">
        <v>309</v>
      </c>
    </row>
    <row r="160" spans="1:1" x14ac:dyDescent="0.35">
      <c r="A160" s="71" t="s">
        <v>310</v>
      </c>
    </row>
    <row r="161" spans="1:1" x14ac:dyDescent="0.35">
      <c r="A161" s="71" t="s">
        <v>311</v>
      </c>
    </row>
    <row r="162" spans="1:1" x14ac:dyDescent="0.35">
      <c r="A162" s="71" t="s">
        <v>312</v>
      </c>
    </row>
    <row r="163" spans="1:1" x14ac:dyDescent="0.35">
      <c r="A163" s="71" t="s">
        <v>313</v>
      </c>
    </row>
    <row r="164" spans="1:1" x14ac:dyDescent="0.35">
      <c r="A164" s="71" t="s">
        <v>314</v>
      </c>
    </row>
    <row r="165" spans="1:1" x14ac:dyDescent="0.35">
      <c r="A165" s="71" t="s">
        <v>315</v>
      </c>
    </row>
    <row r="166" spans="1:1" x14ac:dyDescent="0.35">
      <c r="A166" s="71" t="s">
        <v>316</v>
      </c>
    </row>
    <row r="167" spans="1:1" x14ac:dyDescent="0.35">
      <c r="A167" s="71" t="s">
        <v>317</v>
      </c>
    </row>
    <row r="168" spans="1:1" x14ac:dyDescent="0.35">
      <c r="A168" s="71" t="s">
        <v>318</v>
      </c>
    </row>
    <row r="169" spans="1:1" x14ac:dyDescent="0.35">
      <c r="A169" s="71" t="s">
        <v>319</v>
      </c>
    </row>
    <row r="170" spans="1:1" x14ac:dyDescent="0.35">
      <c r="A170" s="71" t="s">
        <v>320</v>
      </c>
    </row>
    <row r="171" spans="1:1" x14ac:dyDescent="0.35">
      <c r="A171" s="71" t="s">
        <v>321</v>
      </c>
    </row>
    <row r="172" spans="1:1" x14ac:dyDescent="0.35">
      <c r="A172" s="71" t="s">
        <v>322</v>
      </c>
    </row>
    <row r="173" spans="1:1" x14ac:dyDescent="0.35">
      <c r="A173" s="71" t="s">
        <v>323</v>
      </c>
    </row>
    <row r="174" spans="1:1" x14ac:dyDescent="0.35">
      <c r="A174" s="71" t="s">
        <v>324</v>
      </c>
    </row>
    <row r="175" spans="1:1" x14ac:dyDescent="0.35">
      <c r="A175" s="71" t="s">
        <v>325</v>
      </c>
    </row>
    <row r="176" spans="1:1" x14ac:dyDescent="0.35">
      <c r="A176" s="71" t="s">
        <v>326</v>
      </c>
    </row>
    <row r="177" spans="1:1" x14ac:dyDescent="0.35">
      <c r="A177" s="71" t="s">
        <v>327</v>
      </c>
    </row>
    <row r="178" spans="1:1" x14ac:dyDescent="0.35">
      <c r="A178" s="71" t="s">
        <v>328</v>
      </c>
    </row>
    <row r="179" spans="1:1" x14ac:dyDescent="0.35">
      <c r="A179" s="71" t="s">
        <v>329</v>
      </c>
    </row>
    <row r="180" spans="1:1" x14ac:dyDescent="0.35">
      <c r="A180" s="71" t="s">
        <v>330</v>
      </c>
    </row>
    <row r="181" spans="1:1" x14ac:dyDescent="0.35">
      <c r="A181" s="71" t="s">
        <v>331</v>
      </c>
    </row>
    <row r="182" spans="1:1" x14ac:dyDescent="0.35">
      <c r="A182" s="71" t="s">
        <v>332</v>
      </c>
    </row>
    <row r="183" spans="1:1" x14ac:dyDescent="0.35">
      <c r="A183" s="71" t="s">
        <v>333</v>
      </c>
    </row>
    <row r="184" spans="1:1" x14ac:dyDescent="0.35">
      <c r="A184" s="71" t="s">
        <v>334</v>
      </c>
    </row>
    <row r="185" spans="1:1" x14ac:dyDescent="0.35">
      <c r="A185" s="71" t="s">
        <v>335</v>
      </c>
    </row>
    <row r="186" spans="1:1" x14ac:dyDescent="0.35">
      <c r="A186" s="71" t="s">
        <v>336</v>
      </c>
    </row>
    <row r="187" spans="1:1" x14ac:dyDescent="0.35">
      <c r="A187" s="71" t="s">
        <v>337</v>
      </c>
    </row>
    <row r="188" spans="1:1" x14ac:dyDescent="0.35">
      <c r="A188" s="71" t="s">
        <v>338</v>
      </c>
    </row>
    <row r="189" spans="1:1" x14ac:dyDescent="0.35">
      <c r="A189" s="71" t="s">
        <v>339</v>
      </c>
    </row>
    <row r="190" spans="1:1" x14ac:dyDescent="0.35">
      <c r="A190" s="71" t="s">
        <v>340</v>
      </c>
    </row>
    <row r="191" spans="1:1" x14ac:dyDescent="0.35">
      <c r="A191" s="71" t="s">
        <v>341</v>
      </c>
    </row>
    <row r="192" spans="1:1" x14ac:dyDescent="0.35">
      <c r="A192" s="71" t="s">
        <v>342</v>
      </c>
    </row>
    <row r="193" spans="1:1" x14ac:dyDescent="0.35">
      <c r="A193" s="71" t="s">
        <v>343</v>
      </c>
    </row>
    <row r="194" spans="1:1" x14ac:dyDescent="0.35">
      <c r="A194" s="71" t="s">
        <v>344</v>
      </c>
    </row>
    <row r="195" spans="1:1" x14ac:dyDescent="0.35">
      <c r="A195" s="71" t="s">
        <v>345</v>
      </c>
    </row>
    <row r="196" spans="1:1" x14ac:dyDescent="0.35">
      <c r="A196" s="71" t="s">
        <v>346</v>
      </c>
    </row>
    <row r="197" spans="1:1" x14ac:dyDescent="0.35">
      <c r="A197" s="71" t="s">
        <v>347</v>
      </c>
    </row>
    <row r="198" spans="1:1" x14ac:dyDescent="0.35">
      <c r="A198" s="71" t="s">
        <v>348</v>
      </c>
    </row>
    <row r="199" spans="1:1" x14ac:dyDescent="0.35">
      <c r="A199" s="71" t="s">
        <v>349</v>
      </c>
    </row>
    <row r="200" spans="1:1" x14ac:dyDescent="0.35">
      <c r="A200" s="71" t="s">
        <v>350</v>
      </c>
    </row>
    <row r="201" spans="1:1" x14ac:dyDescent="0.35">
      <c r="A201" s="71" t="s">
        <v>351</v>
      </c>
    </row>
    <row r="202" spans="1:1" x14ac:dyDescent="0.35">
      <c r="A202" s="71" t="s">
        <v>352</v>
      </c>
    </row>
    <row r="203" spans="1:1" x14ac:dyDescent="0.35">
      <c r="A203" s="71" t="s">
        <v>353</v>
      </c>
    </row>
    <row r="204" spans="1:1" x14ac:dyDescent="0.35">
      <c r="A204" s="71" t="s">
        <v>354</v>
      </c>
    </row>
    <row r="205" spans="1:1" x14ac:dyDescent="0.35">
      <c r="A205" s="71" t="s">
        <v>355</v>
      </c>
    </row>
    <row r="206" spans="1:1" x14ac:dyDescent="0.35">
      <c r="A206" s="71" t="s">
        <v>356</v>
      </c>
    </row>
    <row r="207" spans="1:1" x14ac:dyDescent="0.35">
      <c r="A207" s="71" t="s">
        <v>357</v>
      </c>
    </row>
    <row r="208" spans="1:1" x14ac:dyDescent="0.35">
      <c r="A208" s="71" t="s">
        <v>358</v>
      </c>
    </row>
    <row r="209" spans="1:1" x14ac:dyDescent="0.35">
      <c r="A209" s="71" t="s">
        <v>359</v>
      </c>
    </row>
    <row r="210" spans="1:1" x14ac:dyDescent="0.35">
      <c r="A210" s="71" t="s">
        <v>360</v>
      </c>
    </row>
    <row r="211" spans="1:1" x14ac:dyDescent="0.35">
      <c r="A211" s="71" t="s">
        <v>361</v>
      </c>
    </row>
    <row r="212" spans="1:1" x14ac:dyDescent="0.35">
      <c r="A212" s="71" t="s">
        <v>362</v>
      </c>
    </row>
    <row r="213" spans="1:1" x14ac:dyDescent="0.35">
      <c r="A213" s="71" t="s">
        <v>363</v>
      </c>
    </row>
    <row r="214" spans="1:1" x14ac:dyDescent="0.35">
      <c r="A214" s="71" t="s">
        <v>364</v>
      </c>
    </row>
    <row r="215" spans="1:1" x14ac:dyDescent="0.35">
      <c r="A215" s="71" t="s">
        <v>365</v>
      </c>
    </row>
    <row r="216" spans="1:1" x14ac:dyDescent="0.35">
      <c r="A216" s="71" t="s">
        <v>366</v>
      </c>
    </row>
    <row r="217" spans="1:1" x14ac:dyDescent="0.35">
      <c r="A217" s="71" t="s">
        <v>367</v>
      </c>
    </row>
    <row r="218" spans="1:1" x14ac:dyDescent="0.35">
      <c r="A218" s="71" t="s">
        <v>368</v>
      </c>
    </row>
    <row r="219" spans="1:1" x14ac:dyDescent="0.35">
      <c r="A219" s="71" t="s">
        <v>369</v>
      </c>
    </row>
    <row r="220" spans="1:1" x14ac:dyDescent="0.35">
      <c r="A220" s="71" t="s">
        <v>370</v>
      </c>
    </row>
    <row r="221" spans="1:1" x14ac:dyDescent="0.35">
      <c r="A221" s="71" t="s">
        <v>371</v>
      </c>
    </row>
    <row r="222" spans="1:1" x14ac:dyDescent="0.35">
      <c r="A222" s="71" t="s">
        <v>372</v>
      </c>
    </row>
    <row r="223" spans="1:1" x14ac:dyDescent="0.35">
      <c r="A223" s="71" t="s">
        <v>373</v>
      </c>
    </row>
    <row r="224" spans="1:1" x14ac:dyDescent="0.35">
      <c r="A224" s="71" t="s">
        <v>374</v>
      </c>
    </row>
    <row r="225" spans="1:1" x14ac:dyDescent="0.35">
      <c r="A225" s="71" t="s">
        <v>375</v>
      </c>
    </row>
    <row r="226" spans="1:1" x14ac:dyDescent="0.35">
      <c r="A226" s="71" t="s">
        <v>376</v>
      </c>
    </row>
    <row r="227" spans="1:1" x14ac:dyDescent="0.35">
      <c r="A227" s="71" t="s">
        <v>377</v>
      </c>
    </row>
    <row r="228" spans="1:1" x14ac:dyDescent="0.35">
      <c r="A228" s="71" t="s">
        <v>378</v>
      </c>
    </row>
    <row r="229" spans="1:1" x14ac:dyDescent="0.35">
      <c r="A229" s="71" t="s">
        <v>379</v>
      </c>
    </row>
    <row r="230" spans="1:1" x14ac:dyDescent="0.35">
      <c r="A230" s="71" t="s">
        <v>380</v>
      </c>
    </row>
    <row r="231" spans="1:1" x14ac:dyDescent="0.35">
      <c r="A231" s="71" t="s">
        <v>381</v>
      </c>
    </row>
    <row r="232" spans="1:1" x14ac:dyDescent="0.35">
      <c r="A232" s="71" t="s">
        <v>382</v>
      </c>
    </row>
    <row r="233" spans="1:1" x14ac:dyDescent="0.35">
      <c r="A233" s="71" t="s">
        <v>383</v>
      </c>
    </row>
    <row r="234" spans="1:1" x14ac:dyDescent="0.35">
      <c r="A234" s="71" t="s">
        <v>384</v>
      </c>
    </row>
    <row r="235" spans="1:1" x14ac:dyDescent="0.35">
      <c r="A235" s="71" t="s">
        <v>385</v>
      </c>
    </row>
    <row r="236" spans="1:1" x14ac:dyDescent="0.35">
      <c r="A236" s="71" t="s">
        <v>386</v>
      </c>
    </row>
    <row r="237" spans="1:1" x14ac:dyDescent="0.35">
      <c r="A237" s="71" t="s">
        <v>387</v>
      </c>
    </row>
    <row r="238" spans="1:1" x14ac:dyDescent="0.35">
      <c r="A238" s="71" t="s">
        <v>388</v>
      </c>
    </row>
    <row r="239" spans="1:1" x14ac:dyDescent="0.35">
      <c r="A239" s="71" t="s">
        <v>389</v>
      </c>
    </row>
    <row r="240" spans="1:1" x14ac:dyDescent="0.35">
      <c r="A240" s="71" t="s">
        <v>390</v>
      </c>
    </row>
    <row r="241" spans="1:1" x14ac:dyDescent="0.35">
      <c r="A241" s="71" t="s">
        <v>391</v>
      </c>
    </row>
    <row r="242" spans="1:1" x14ac:dyDescent="0.35">
      <c r="A242" s="71" t="s">
        <v>392</v>
      </c>
    </row>
    <row r="243" spans="1:1" x14ac:dyDescent="0.35">
      <c r="A243" s="71" t="s">
        <v>393</v>
      </c>
    </row>
    <row r="244" spans="1:1" x14ac:dyDescent="0.35">
      <c r="A244" s="71" t="s">
        <v>394</v>
      </c>
    </row>
    <row r="245" spans="1:1" x14ac:dyDescent="0.35">
      <c r="A245" s="71" t="s">
        <v>395</v>
      </c>
    </row>
    <row r="246" spans="1:1" x14ac:dyDescent="0.35">
      <c r="A246" s="71" t="s">
        <v>396</v>
      </c>
    </row>
    <row r="247" spans="1:1" x14ac:dyDescent="0.35">
      <c r="A247" s="71" t="s">
        <v>397</v>
      </c>
    </row>
    <row r="248" spans="1:1" x14ac:dyDescent="0.35">
      <c r="A248" s="71" t="s">
        <v>398</v>
      </c>
    </row>
    <row r="249" spans="1:1" x14ac:dyDescent="0.35">
      <c r="A249" s="71" t="s">
        <v>399</v>
      </c>
    </row>
    <row r="250" spans="1:1" x14ac:dyDescent="0.35">
      <c r="A250" s="71" t="s">
        <v>400</v>
      </c>
    </row>
    <row r="251" spans="1:1" x14ac:dyDescent="0.35">
      <c r="A251" s="71" t="s">
        <v>401</v>
      </c>
    </row>
    <row r="252" spans="1:1" x14ac:dyDescent="0.35">
      <c r="A252" s="71" t="s">
        <v>402</v>
      </c>
    </row>
    <row r="253" spans="1:1" x14ac:dyDescent="0.35">
      <c r="A253" s="71" t="s">
        <v>403</v>
      </c>
    </row>
    <row r="254" spans="1:1" x14ac:dyDescent="0.35">
      <c r="A254" s="71" t="s">
        <v>404</v>
      </c>
    </row>
    <row r="255" spans="1:1" x14ac:dyDescent="0.35">
      <c r="A255" s="71" t="s">
        <v>405</v>
      </c>
    </row>
    <row r="256" spans="1:1" x14ac:dyDescent="0.35">
      <c r="A256" s="71" t="s">
        <v>406</v>
      </c>
    </row>
    <row r="257" spans="1:1" x14ac:dyDescent="0.35">
      <c r="A257" s="71" t="s">
        <v>407</v>
      </c>
    </row>
    <row r="258" spans="1:1" x14ac:dyDescent="0.35">
      <c r="A258" s="71" t="s">
        <v>408</v>
      </c>
    </row>
    <row r="259" spans="1:1" x14ac:dyDescent="0.35">
      <c r="A259" s="71" t="s">
        <v>409</v>
      </c>
    </row>
    <row r="260" spans="1:1" x14ac:dyDescent="0.35">
      <c r="A260" s="71" t="s">
        <v>410</v>
      </c>
    </row>
    <row r="261" spans="1:1" x14ac:dyDescent="0.35">
      <c r="A261" s="71" t="s">
        <v>411</v>
      </c>
    </row>
    <row r="262" spans="1:1" x14ac:dyDescent="0.35">
      <c r="A262" s="71" t="s">
        <v>412</v>
      </c>
    </row>
    <row r="263" spans="1:1" x14ac:dyDescent="0.35">
      <c r="A263" s="71" t="s">
        <v>413</v>
      </c>
    </row>
    <row r="264" spans="1:1" x14ac:dyDescent="0.35">
      <c r="A264" s="71" t="s">
        <v>414</v>
      </c>
    </row>
    <row r="265" spans="1:1" x14ac:dyDescent="0.35">
      <c r="A265" s="71" t="s">
        <v>415</v>
      </c>
    </row>
    <row r="266" spans="1:1" x14ac:dyDescent="0.35">
      <c r="A266" s="71" t="s">
        <v>416</v>
      </c>
    </row>
    <row r="267" spans="1:1" x14ac:dyDescent="0.35">
      <c r="A267" s="71" t="s">
        <v>417</v>
      </c>
    </row>
    <row r="268" spans="1:1" x14ac:dyDescent="0.35">
      <c r="A268" s="71" t="s">
        <v>418</v>
      </c>
    </row>
    <row r="269" spans="1:1" x14ac:dyDescent="0.35">
      <c r="A269" s="71" t="s">
        <v>419</v>
      </c>
    </row>
    <row r="270" spans="1:1" x14ac:dyDescent="0.35">
      <c r="A270" s="71" t="s">
        <v>420</v>
      </c>
    </row>
    <row r="271" spans="1:1" x14ac:dyDescent="0.35">
      <c r="A271" s="71" t="s">
        <v>421</v>
      </c>
    </row>
    <row r="272" spans="1:1" x14ac:dyDescent="0.35">
      <c r="A272" s="71" t="s">
        <v>422</v>
      </c>
    </row>
    <row r="273" spans="1:1" x14ac:dyDescent="0.35">
      <c r="A273" s="71" t="s">
        <v>423</v>
      </c>
    </row>
    <row r="274" spans="1:1" x14ac:dyDescent="0.35">
      <c r="A274" s="71" t="s">
        <v>424</v>
      </c>
    </row>
    <row r="275" spans="1:1" x14ac:dyDescent="0.35">
      <c r="A275" s="71" t="s">
        <v>425</v>
      </c>
    </row>
    <row r="276" spans="1:1" x14ac:dyDescent="0.35">
      <c r="A276" s="71" t="s">
        <v>426</v>
      </c>
    </row>
    <row r="277" spans="1:1" x14ac:dyDescent="0.35">
      <c r="A277" s="71" t="s">
        <v>427</v>
      </c>
    </row>
    <row r="278" spans="1:1" x14ac:dyDescent="0.35">
      <c r="A278" s="71" t="s">
        <v>428</v>
      </c>
    </row>
    <row r="279" spans="1:1" x14ac:dyDescent="0.35">
      <c r="A279" s="71" t="s">
        <v>429</v>
      </c>
    </row>
    <row r="280" spans="1:1" x14ac:dyDescent="0.35">
      <c r="A280" s="71" t="s">
        <v>430</v>
      </c>
    </row>
    <row r="281" spans="1:1" x14ac:dyDescent="0.35">
      <c r="A281" s="71" t="s">
        <v>431</v>
      </c>
    </row>
    <row r="282" spans="1:1" x14ac:dyDescent="0.35">
      <c r="A282" s="71" t="s">
        <v>432</v>
      </c>
    </row>
    <row r="283" spans="1:1" x14ac:dyDescent="0.35">
      <c r="A283" s="71" t="s">
        <v>433</v>
      </c>
    </row>
    <row r="284" spans="1:1" x14ac:dyDescent="0.35">
      <c r="A284" s="71" t="s">
        <v>434</v>
      </c>
    </row>
    <row r="285" spans="1:1" x14ac:dyDescent="0.35">
      <c r="A285" s="71" t="s">
        <v>435</v>
      </c>
    </row>
    <row r="286" spans="1:1" x14ac:dyDescent="0.35">
      <c r="A286" s="71" t="s">
        <v>436</v>
      </c>
    </row>
    <row r="287" spans="1:1" x14ac:dyDescent="0.35">
      <c r="A287" s="71" t="s">
        <v>437</v>
      </c>
    </row>
    <row r="288" spans="1:1" x14ac:dyDescent="0.35">
      <c r="A288" s="71" t="s">
        <v>438</v>
      </c>
    </row>
    <row r="289" spans="1:1" x14ac:dyDescent="0.35">
      <c r="A289" s="71" t="s">
        <v>439</v>
      </c>
    </row>
    <row r="290" spans="1:1" x14ac:dyDescent="0.35">
      <c r="A290" s="71" t="s">
        <v>440</v>
      </c>
    </row>
    <row r="291" spans="1:1" x14ac:dyDescent="0.35">
      <c r="A291" s="71" t="s">
        <v>441</v>
      </c>
    </row>
    <row r="292" spans="1:1" x14ac:dyDescent="0.35">
      <c r="A292" s="71" t="s">
        <v>442</v>
      </c>
    </row>
    <row r="293" spans="1:1" x14ac:dyDescent="0.35">
      <c r="A293" s="71" t="s">
        <v>443</v>
      </c>
    </row>
    <row r="294" spans="1:1" x14ac:dyDescent="0.35">
      <c r="A294" s="71" t="s">
        <v>444</v>
      </c>
    </row>
    <row r="295" spans="1:1" x14ac:dyDescent="0.35">
      <c r="A295" s="71" t="s">
        <v>445</v>
      </c>
    </row>
    <row r="296" spans="1:1" x14ac:dyDescent="0.35">
      <c r="A296" s="71" t="s">
        <v>446</v>
      </c>
    </row>
    <row r="297" spans="1:1" x14ac:dyDescent="0.35">
      <c r="A297" s="71" t="s">
        <v>447</v>
      </c>
    </row>
    <row r="298" spans="1:1" x14ac:dyDescent="0.35">
      <c r="A298" s="71" t="s">
        <v>448</v>
      </c>
    </row>
    <row r="299" spans="1:1" x14ac:dyDescent="0.35">
      <c r="A299" s="71" t="s">
        <v>449</v>
      </c>
    </row>
    <row r="300" spans="1:1" x14ac:dyDescent="0.35">
      <c r="A300" s="71" t="s">
        <v>450</v>
      </c>
    </row>
    <row r="301" spans="1:1" x14ac:dyDescent="0.35">
      <c r="A301" s="71" t="s">
        <v>451</v>
      </c>
    </row>
    <row r="302" spans="1:1" x14ac:dyDescent="0.35">
      <c r="A302" s="71" t="s">
        <v>452</v>
      </c>
    </row>
    <row r="303" spans="1:1" x14ac:dyDescent="0.35">
      <c r="A303" s="71" t="s">
        <v>453</v>
      </c>
    </row>
    <row r="304" spans="1:1" x14ac:dyDescent="0.35">
      <c r="A304" s="71" t="s">
        <v>454</v>
      </c>
    </row>
    <row r="305" spans="1:1" x14ac:dyDescent="0.35">
      <c r="A305" s="71" t="s">
        <v>455</v>
      </c>
    </row>
    <row r="306" spans="1:1" x14ac:dyDescent="0.35">
      <c r="A306" s="71" t="s">
        <v>456</v>
      </c>
    </row>
    <row r="307" spans="1:1" x14ac:dyDescent="0.35">
      <c r="A307" s="71" t="s">
        <v>457</v>
      </c>
    </row>
    <row r="308" spans="1:1" x14ac:dyDescent="0.35">
      <c r="A308" s="71" t="s">
        <v>458</v>
      </c>
    </row>
    <row r="309" spans="1:1" x14ac:dyDescent="0.35">
      <c r="A309" s="71" t="s">
        <v>459</v>
      </c>
    </row>
    <row r="310" spans="1:1" x14ac:dyDescent="0.35">
      <c r="A310" s="71" t="s">
        <v>460</v>
      </c>
    </row>
    <row r="311" spans="1:1" x14ac:dyDescent="0.35">
      <c r="A311" s="71" t="s">
        <v>461</v>
      </c>
    </row>
    <row r="312" spans="1:1" x14ac:dyDescent="0.35">
      <c r="A312" s="71" t="s">
        <v>462</v>
      </c>
    </row>
    <row r="313" spans="1:1" x14ac:dyDescent="0.35">
      <c r="A313" s="71" t="s">
        <v>463</v>
      </c>
    </row>
    <row r="314" spans="1:1" x14ac:dyDescent="0.35">
      <c r="A314" s="71" t="s">
        <v>464</v>
      </c>
    </row>
    <row r="315" spans="1:1" x14ac:dyDescent="0.35">
      <c r="A315" s="71" t="s">
        <v>465</v>
      </c>
    </row>
    <row r="316" spans="1:1" x14ac:dyDescent="0.35">
      <c r="A316" s="71" t="s">
        <v>466</v>
      </c>
    </row>
    <row r="317" spans="1:1" x14ac:dyDescent="0.35">
      <c r="A317" s="71" t="s">
        <v>467</v>
      </c>
    </row>
    <row r="318" spans="1:1" x14ac:dyDescent="0.35">
      <c r="A318" s="71" t="s">
        <v>468</v>
      </c>
    </row>
    <row r="319" spans="1:1" x14ac:dyDescent="0.35">
      <c r="A319" s="71" t="s">
        <v>469</v>
      </c>
    </row>
    <row r="320" spans="1:1" x14ac:dyDescent="0.35">
      <c r="A320" s="71" t="s">
        <v>470</v>
      </c>
    </row>
    <row r="321" spans="1:1" x14ac:dyDescent="0.35">
      <c r="A321" s="71" t="s">
        <v>471</v>
      </c>
    </row>
    <row r="322" spans="1:1" x14ac:dyDescent="0.35">
      <c r="A322" s="71" t="s">
        <v>472</v>
      </c>
    </row>
    <row r="323" spans="1:1" x14ac:dyDescent="0.35">
      <c r="A323" s="71" t="s">
        <v>473</v>
      </c>
    </row>
    <row r="324" spans="1:1" x14ac:dyDescent="0.35">
      <c r="A324" s="71" t="s">
        <v>474</v>
      </c>
    </row>
    <row r="325" spans="1:1" x14ac:dyDescent="0.35">
      <c r="A325" s="71" t="s">
        <v>475</v>
      </c>
    </row>
    <row r="326" spans="1:1" x14ac:dyDescent="0.35">
      <c r="A326" s="71" t="s">
        <v>476</v>
      </c>
    </row>
    <row r="327" spans="1:1" x14ac:dyDescent="0.35">
      <c r="A327" s="71" t="s">
        <v>477</v>
      </c>
    </row>
    <row r="328" spans="1:1" x14ac:dyDescent="0.35">
      <c r="A328" s="71" t="s">
        <v>478</v>
      </c>
    </row>
    <row r="329" spans="1:1" x14ac:dyDescent="0.35">
      <c r="A329" s="71" t="s">
        <v>479</v>
      </c>
    </row>
    <row r="330" spans="1:1" x14ac:dyDescent="0.35">
      <c r="A330" s="71" t="s">
        <v>480</v>
      </c>
    </row>
    <row r="331" spans="1:1" x14ac:dyDescent="0.35">
      <c r="A331" s="71" t="s">
        <v>481</v>
      </c>
    </row>
    <row r="332" spans="1:1" x14ac:dyDescent="0.35">
      <c r="A332" s="71" t="s">
        <v>482</v>
      </c>
    </row>
    <row r="333" spans="1:1" x14ac:dyDescent="0.35">
      <c r="A333" s="71" t="s">
        <v>483</v>
      </c>
    </row>
    <row r="334" spans="1:1" x14ac:dyDescent="0.35">
      <c r="A334" s="71" t="s">
        <v>484</v>
      </c>
    </row>
    <row r="335" spans="1:1" x14ac:dyDescent="0.35">
      <c r="A335" s="71" t="s">
        <v>485</v>
      </c>
    </row>
    <row r="336" spans="1:1" x14ac:dyDescent="0.35">
      <c r="A336" s="71" t="s">
        <v>486</v>
      </c>
    </row>
    <row r="337" spans="1:1" x14ac:dyDescent="0.35">
      <c r="A337" s="71" t="s">
        <v>487</v>
      </c>
    </row>
    <row r="338" spans="1:1" x14ac:dyDescent="0.35">
      <c r="A338" s="71" t="s">
        <v>488</v>
      </c>
    </row>
    <row r="339" spans="1:1" x14ac:dyDescent="0.35">
      <c r="A339" s="71" t="s">
        <v>489</v>
      </c>
    </row>
    <row r="340" spans="1:1" x14ac:dyDescent="0.35">
      <c r="A340" s="71" t="s">
        <v>490</v>
      </c>
    </row>
    <row r="341" spans="1:1" x14ac:dyDescent="0.35">
      <c r="A341" s="71" t="s">
        <v>491</v>
      </c>
    </row>
    <row r="342" spans="1:1" x14ac:dyDescent="0.35">
      <c r="A342" s="71" t="s">
        <v>492</v>
      </c>
    </row>
    <row r="343" spans="1:1" x14ac:dyDescent="0.35">
      <c r="A343" s="71" t="s">
        <v>493</v>
      </c>
    </row>
    <row r="344" spans="1:1" x14ac:dyDescent="0.35">
      <c r="A344" s="71" t="s">
        <v>494</v>
      </c>
    </row>
    <row r="345" spans="1:1" x14ac:dyDescent="0.35">
      <c r="A345" s="71" t="s">
        <v>495</v>
      </c>
    </row>
    <row r="346" spans="1:1" x14ac:dyDescent="0.35">
      <c r="A346" s="71" t="s">
        <v>496</v>
      </c>
    </row>
    <row r="347" spans="1:1" x14ac:dyDescent="0.35">
      <c r="A347" s="71" t="s">
        <v>497</v>
      </c>
    </row>
    <row r="348" spans="1:1" x14ac:dyDescent="0.35">
      <c r="A348" s="71" t="s">
        <v>498</v>
      </c>
    </row>
    <row r="349" spans="1:1" x14ac:dyDescent="0.35">
      <c r="A349" s="71" t="s">
        <v>499</v>
      </c>
    </row>
    <row r="350" spans="1:1" x14ac:dyDescent="0.35">
      <c r="A350" s="71" t="s">
        <v>500</v>
      </c>
    </row>
    <row r="351" spans="1:1" x14ac:dyDescent="0.35">
      <c r="A351" s="71" t="s">
        <v>501</v>
      </c>
    </row>
    <row r="352" spans="1:1" x14ac:dyDescent="0.35">
      <c r="A352" s="71" t="s">
        <v>502</v>
      </c>
    </row>
    <row r="353" spans="1:1" x14ac:dyDescent="0.35">
      <c r="A353" s="71" t="s">
        <v>503</v>
      </c>
    </row>
    <row r="354" spans="1:1" x14ac:dyDescent="0.35">
      <c r="A354" s="71" t="s">
        <v>504</v>
      </c>
    </row>
    <row r="355" spans="1:1" x14ac:dyDescent="0.35">
      <c r="A355" s="71" t="s">
        <v>505</v>
      </c>
    </row>
    <row r="356" spans="1:1" x14ac:dyDescent="0.35">
      <c r="A356" s="71" t="s">
        <v>506</v>
      </c>
    </row>
    <row r="357" spans="1:1" x14ac:dyDescent="0.35">
      <c r="A357" s="71" t="s">
        <v>507</v>
      </c>
    </row>
    <row r="358" spans="1:1" x14ac:dyDescent="0.35">
      <c r="A358" s="71" t="s">
        <v>508</v>
      </c>
    </row>
    <row r="359" spans="1:1" x14ac:dyDescent="0.35">
      <c r="A359" s="71" t="s">
        <v>509</v>
      </c>
    </row>
    <row r="360" spans="1:1" x14ac:dyDescent="0.35">
      <c r="A360" s="71" t="s">
        <v>510</v>
      </c>
    </row>
    <row r="361" spans="1:1" x14ac:dyDescent="0.35">
      <c r="A361" s="71" t="s">
        <v>511</v>
      </c>
    </row>
    <row r="362" spans="1:1" x14ac:dyDescent="0.35">
      <c r="A362" s="71" t="s">
        <v>512</v>
      </c>
    </row>
    <row r="363" spans="1:1" x14ac:dyDescent="0.35">
      <c r="A363" s="71" t="s">
        <v>513</v>
      </c>
    </row>
    <row r="364" spans="1:1" x14ac:dyDescent="0.35">
      <c r="A364" s="71" t="s">
        <v>514</v>
      </c>
    </row>
    <row r="365" spans="1:1" x14ac:dyDescent="0.35">
      <c r="A365" s="71" t="s">
        <v>515</v>
      </c>
    </row>
    <row r="366" spans="1:1" x14ac:dyDescent="0.35">
      <c r="A366" s="71" t="s">
        <v>516</v>
      </c>
    </row>
    <row r="367" spans="1:1" x14ac:dyDescent="0.35">
      <c r="A367" s="71" t="s">
        <v>517</v>
      </c>
    </row>
    <row r="368" spans="1:1" x14ac:dyDescent="0.35">
      <c r="A368" s="71" t="s">
        <v>518</v>
      </c>
    </row>
    <row r="369" spans="1:1" x14ac:dyDescent="0.35">
      <c r="A369" s="71" t="s">
        <v>519</v>
      </c>
    </row>
    <row r="370" spans="1:1" x14ac:dyDescent="0.35">
      <c r="A370" s="71" t="s">
        <v>520</v>
      </c>
    </row>
    <row r="371" spans="1:1" x14ac:dyDescent="0.35">
      <c r="A371" s="71" t="s">
        <v>521</v>
      </c>
    </row>
    <row r="372" spans="1:1" x14ac:dyDescent="0.35">
      <c r="A372" s="71" t="s">
        <v>522</v>
      </c>
    </row>
    <row r="373" spans="1:1" x14ac:dyDescent="0.35">
      <c r="A373" s="71" t="s">
        <v>523</v>
      </c>
    </row>
    <row r="374" spans="1:1" x14ac:dyDescent="0.35">
      <c r="A374" s="71" t="s">
        <v>524</v>
      </c>
    </row>
    <row r="375" spans="1:1" x14ac:dyDescent="0.35">
      <c r="A375" s="71" t="s">
        <v>525</v>
      </c>
    </row>
    <row r="376" spans="1:1" x14ac:dyDescent="0.35">
      <c r="A376" s="71" t="s">
        <v>526</v>
      </c>
    </row>
    <row r="377" spans="1:1" x14ac:dyDescent="0.35">
      <c r="A377" s="71" t="s">
        <v>527</v>
      </c>
    </row>
    <row r="378" spans="1:1" x14ac:dyDescent="0.35">
      <c r="A378" s="71" t="s">
        <v>528</v>
      </c>
    </row>
    <row r="379" spans="1:1" x14ac:dyDescent="0.35">
      <c r="A379" s="71" t="s">
        <v>529</v>
      </c>
    </row>
    <row r="380" spans="1:1" x14ac:dyDescent="0.35">
      <c r="A380" s="71" t="s">
        <v>530</v>
      </c>
    </row>
    <row r="381" spans="1:1" x14ac:dyDescent="0.35">
      <c r="A381" s="71" t="s">
        <v>531</v>
      </c>
    </row>
    <row r="382" spans="1:1" x14ac:dyDescent="0.35">
      <c r="A382" s="71" t="s">
        <v>532</v>
      </c>
    </row>
    <row r="383" spans="1:1" x14ac:dyDescent="0.35">
      <c r="A383" s="71" t="s">
        <v>533</v>
      </c>
    </row>
    <row r="384" spans="1:1" x14ac:dyDescent="0.35">
      <c r="A384" s="71" t="s">
        <v>534</v>
      </c>
    </row>
    <row r="385" spans="1:1" x14ac:dyDescent="0.35">
      <c r="A385" s="71" t="s">
        <v>535</v>
      </c>
    </row>
    <row r="386" spans="1:1" x14ac:dyDescent="0.35">
      <c r="A386" s="71" t="s">
        <v>536</v>
      </c>
    </row>
    <row r="387" spans="1:1" x14ac:dyDescent="0.35">
      <c r="A387" s="71" t="s">
        <v>537</v>
      </c>
    </row>
    <row r="388" spans="1:1" x14ac:dyDescent="0.35">
      <c r="A388" s="71" t="s">
        <v>538</v>
      </c>
    </row>
    <row r="389" spans="1:1" x14ac:dyDescent="0.35">
      <c r="A389" s="71" t="s">
        <v>539</v>
      </c>
    </row>
    <row r="390" spans="1:1" x14ac:dyDescent="0.35">
      <c r="A390" s="71" t="s">
        <v>540</v>
      </c>
    </row>
    <row r="391" spans="1:1" x14ac:dyDescent="0.35">
      <c r="A391" s="71" t="s">
        <v>541</v>
      </c>
    </row>
    <row r="392" spans="1:1" x14ac:dyDescent="0.35">
      <c r="A392" s="71" t="s">
        <v>542</v>
      </c>
    </row>
    <row r="393" spans="1:1" x14ac:dyDescent="0.35">
      <c r="A393" s="71" t="s">
        <v>543</v>
      </c>
    </row>
    <row r="394" spans="1:1" x14ac:dyDescent="0.35">
      <c r="A394" s="71" t="s">
        <v>544</v>
      </c>
    </row>
    <row r="395" spans="1:1" x14ac:dyDescent="0.35">
      <c r="A395" s="71" t="s">
        <v>545</v>
      </c>
    </row>
    <row r="396" spans="1:1" x14ac:dyDescent="0.35">
      <c r="A396" s="71" t="s">
        <v>546</v>
      </c>
    </row>
    <row r="397" spans="1:1" x14ac:dyDescent="0.35">
      <c r="A397" s="71" t="s">
        <v>547</v>
      </c>
    </row>
    <row r="398" spans="1:1" x14ac:dyDescent="0.35">
      <c r="A398" s="71" t="s">
        <v>548</v>
      </c>
    </row>
    <row r="399" spans="1:1" x14ac:dyDescent="0.35">
      <c r="A399" s="71" t="s">
        <v>549</v>
      </c>
    </row>
    <row r="400" spans="1:1" x14ac:dyDescent="0.35">
      <c r="A400" s="71" t="s">
        <v>550</v>
      </c>
    </row>
    <row r="401" spans="1:1" x14ac:dyDescent="0.35">
      <c r="A401" s="71" t="s">
        <v>551</v>
      </c>
    </row>
    <row r="402" spans="1:1" x14ac:dyDescent="0.35">
      <c r="A402" s="71" t="s">
        <v>552</v>
      </c>
    </row>
    <row r="403" spans="1:1" x14ac:dyDescent="0.35">
      <c r="A403" s="71" t="s">
        <v>553</v>
      </c>
    </row>
    <row r="404" spans="1:1" x14ac:dyDescent="0.35">
      <c r="A404" s="71" t="s">
        <v>554</v>
      </c>
    </row>
    <row r="405" spans="1:1" x14ac:dyDescent="0.35">
      <c r="A405" s="71" t="s">
        <v>555</v>
      </c>
    </row>
    <row r="406" spans="1:1" x14ac:dyDescent="0.35">
      <c r="A406" s="71" t="s">
        <v>556</v>
      </c>
    </row>
    <row r="407" spans="1:1" x14ac:dyDescent="0.35">
      <c r="A407" s="71" t="s">
        <v>557</v>
      </c>
    </row>
    <row r="408" spans="1:1" x14ac:dyDescent="0.35">
      <c r="A408" s="71" t="s">
        <v>558</v>
      </c>
    </row>
    <row r="409" spans="1:1" x14ac:dyDescent="0.35">
      <c r="A409" s="71" t="s">
        <v>559</v>
      </c>
    </row>
    <row r="410" spans="1:1" x14ac:dyDescent="0.35">
      <c r="A410" s="71" t="s">
        <v>560</v>
      </c>
    </row>
    <row r="411" spans="1:1" x14ac:dyDescent="0.35">
      <c r="A411" s="71" t="s">
        <v>561</v>
      </c>
    </row>
    <row r="412" spans="1:1" x14ac:dyDescent="0.35">
      <c r="A412" s="71" t="s">
        <v>562</v>
      </c>
    </row>
    <row r="413" spans="1:1" x14ac:dyDescent="0.35">
      <c r="A413" s="71" t="s">
        <v>563</v>
      </c>
    </row>
    <row r="414" spans="1:1" x14ac:dyDescent="0.35">
      <c r="A414" s="71" t="s">
        <v>564</v>
      </c>
    </row>
    <row r="415" spans="1:1" x14ac:dyDescent="0.35">
      <c r="A415" s="71" t="s">
        <v>565</v>
      </c>
    </row>
    <row r="416" spans="1:1" x14ac:dyDescent="0.35">
      <c r="A416" s="71" t="s">
        <v>566</v>
      </c>
    </row>
    <row r="417" spans="1:1" x14ac:dyDescent="0.35">
      <c r="A417" s="71" t="s">
        <v>567</v>
      </c>
    </row>
    <row r="418" spans="1:1" x14ac:dyDescent="0.35">
      <c r="A418" s="71" t="s">
        <v>568</v>
      </c>
    </row>
    <row r="419" spans="1:1" x14ac:dyDescent="0.35">
      <c r="A419" s="71" t="s">
        <v>569</v>
      </c>
    </row>
    <row r="420" spans="1:1" x14ac:dyDescent="0.35">
      <c r="A420" s="71" t="s">
        <v>570</v>
      </c>
    </row>
    <row r="421" spans="1:1" x14ac:dyDescent="0.35">
      <c r="A421" s="71" t="s">
        <v>571</v>
      </c>
    </row>
    <row r="422" spans="1:1" x14ac:dyDescent="0.35">
      <c r="A422" s="71" t="s">
        <v>572</v>
      </c>
    </row>
    <row r="423" spans="1:1" x14ac:dyDescent="0.35">
      <c r="A423" s="71" t="s">
        <v>573</v>
      </c>
    </row>
    <row r="424" spans="1:1" x14ac:dyDescent="0.35">
      <c r="A424" s="71" t="s">
        <v>574</v>
      </c>
    </row>
    <row r="425" spans="1:1" x14ac:dyDescent="0.35">
      <c r="A425" s="71" t="s">
        <v>575</v>
      </c>
    </row>
    <row r="426" spans="1:1" x14ac:dyDescent="0.35">
      <c r="A426" s="71" t="s">
        <v>576</v>
      </c>
    </row>
    <row r="427" spans="1:1" x14ac:dyDescent="0.35">
      <c r="A427" s="71" t="s">
        <v>577</v>
      </c>
    </row>
    <row r="428" spans="1:1" x14ac:dyDescent="0.35">
      <c r="A428" s="71" t="s">
        <v>578</v>
      </c>
    </row>
    <row r="429" spans="1:1" x14ac:dyDescent="0.35">
      <c r="A429" s="71" t="s">
        <v>579</v>
      </c>
    </row>
    <row r="430" spans="1:1" x14ac:dyDescent="0.35">
      <c r="A430" s="71" t="s">
        <v>580</v>
      </c>
    </row>
    <row r="431" spans="1:1" x14ac:dyDescent="0.35">
      <c r="A431" s="71" t="s">
        <v>581</v>
      </c>
    </row>
    <row r="432" spans="1:1" x14ac:dyDescent="0.35">
      <c r="A432" s="71" t="s">
        <v>582</v>
      </c>
    </row>
    <row r="433" spans="1:1" x14ac:dyDescent="0.35">
      <c r="A433" s="71" t="s">
        <v>583</v>
      </c>
    </row>
    <row r="434" spans="1:1" x14ac:dyDescent="0.35">
      <c r="A434" s="71" t="s">
        <v>584</v>
      </c>
    </row>
    <row r="435" spans="1:1" x14ac:dyDescent="0.35">
      <c r="A435" s="71" t="s">
        <v>585</v>
      </c>
    </row>
    <row r="436" spans="1:1" x14ac:dyDescent="0.35">
      <c r="A436" s="71" t="s">
        <v>586</v>
      </c>
    </row>
    <row r="437" spans="1:1" x14ac:dyDescent="0.35">
      <c r="A437" s="71" t="s">
        <v>587</v>
      </c>
    </row>
    <row r="438" spans="1:1" x14ac:dyDescent="0.35">
      <c r="A438" s="71" t="s">
        <v>588</v>
      </c>
    </row>
    <row r="439" spans="1:1" x14ac:dyDescent="0.35">
      <c r="A439" s="71" t="s">
        <v>589</v>
      </c>
    </row>
    <row r="440" spans="1:1" x14ac:dyDescent="0.35">
      <c r="A440" s="71" t="s">
        <v>590</v>
      </c>
    </row>
    <row r="441" spans="1:1" x14ac:dyDescent="0.35">
      <c r="A441" s="71" t="s">
        <v>591</v>
      </c>
    </row>
    <row r="442" spans="1:1" x14ac:dyDescent="0.35">
      <c r="A442" s="71" t="s">
        <v>592</v>
      </c>
    </row>
    <row r="443" spans="1:1" x14ac:dyDescent="0.35">
      <c r="A443" s="71" t="s">
        <v>593</v>
      </c>
    </row>
    <row r="444" spans="1:1" x14ac:dyDescent="0.35">
      <c r="A444" s="71" t="s">
        <v>594</v>
      </c>
    </row>
    <row r="445" spans="1:1" x14ac:dyDescent="0.35">
      <c r="A445" s="71" t="s">
        <v>595</v>
      </c>
    </row>
    <row r="446" spans="1:1" x14ac:dyDescent="0.35">
      <c r="A446" s="71" t="s">
        <v>596</v>
      </c>
    </row>
    <row r="447" spans="1:1" x14ac:dyDescent="0.35">
      <c r="A447" s="71" t="s">
        <v>597</v>
      </c>
    </row>
    <row r="448" spans="1:1" x14ac:dyDescent="0.35">
      <c r="A448" s="71" t="s">
        <v>598</v>
      </c>
    </row>
    <row r="449" spans="1:1" x14ac:dyDescent="0.35">
      <c r="A449" s="71" t="s">
        <v>599</v>
      </c>
    </row>
    <row r="450" spans="1:1" x14ac:dyDescent="0.35">
      <c r="A450" s="71" t="s">
        <v>600</v>
      </c>
    </row>
    <row r="451" spans="1:1" x14ac:dyDescent="0.35">
      <c r="A451" s="71" t="s">
        <v>601</v>
      </c>
    </row>
    <row r="452" spans="1:1" x14ac:dyDescent="0.35">
      <c r="A452" s="71" t="s">
        <v>602</v>
      </c>
    </row>
    <row r="453" spans="1:1" x14ac:dyDescent="0.35">
      <c r="A453" s="71" t="s">
        <v>603</v>
      </c>
    </row>
    <row r="454" spans="1:1" x14ac:dyDescent="0.35">
      <c r="A454" s="71" t="s">
        <v>604</v>
      </c>
    </row>
    <row r="455" spans="1:1" x14ac:dyDescent="0.35">
      <c r="A455" s="71" t="s">
        <v>605</v>
      </c>
    </row>
    <row r="456" spans="1:1" x14ac:dyDescent="0.35">
      <c r="A456" s="71" t="s">
        <v>606</v>
      </c>
    </row>
    <row r="457" spans="1:1" x14ac:dyDescent="0.35">
      <c r="A457" s="71" t="s">
        <v>607</v>
      </c>
    </row>
    <row r="458" spans="1:1" x14ac:dyDescent="0.35">
      <c r="A458" s="71" t="s">
        <v>608</v>
      </c>
    </row>
    <row r="459" spans="1:1" x14ac:dyDescent="0.35">
      <c r="A459" s="71" t="s">
        <v>609</v>
      </c>
    </row>
    <row r="460" spans="1:1" x14ac:dyDescent="0.35">
      <c r="A460" s="71" t="s">
        <v>610</v>
      </c>
    </row>
    <row r="461" spans="1:1" x14ac:dyDescent="0.35">
      <c r="A461" s="71" t="s">
        <v>611</v>
      </c>
    </row>
    <row r="462" spans="1:1" x14ac:dyDescent="0.35">
      <c r="A462" s="71" t="s">
        <v>612</v>
      </c>
    </row>
    <row r="463" spans="1:1" x14ac:dyDescent="0.35">
      <c r="A463" s="71" t="s">
        <v>613</v>
      </c>
    </row>
    <row r="464" spans="1:1" x14ac:dyDescent="0.35">
      <c r="A464" s="71" t="s">
        <v>614</v>
      </c>
    </row>
    <row r="465" spans="1:1" x14ac:dyDescent="0.35">
      <c r="A465" s="71" t="s">
        <v>615</v>
      </c>
    </row>
    <row r="466" spans="1:1" x14ac:dyDescent="0.35">
      <c r="A466" s="71" t="s">
        <v>616</v>
      </c>
    </row>
    <row r="467" spans="1:1" x14ac:dyDescent="0.35">
      <c r="A467" s="71" t="s">
        <v>617</v>
      </c>
    </row>
    <row r="468" spans="1:1" x14ac:dyDescent="0.35">
      <c r="A468" s="71" t="s">
        <v>618</v>
      </c>
    </row>
    <row r="469" spans="1:1" x14ac:dyDescent="0.35">
      <c r="A469" s="71" t="s">
        <v>619</v>
      </c>
    </row>
    <row r="470" spans="1:1" x14ac:dyDescent="0.35">
      <c r="A470" s="71" t="s">
        <v>620</v>
      </c>
    </row>
    <row r="471" spans="1:1" x14ac:dyDescent="0.35">
      <c r="A471" s="71" t="s">
        <v>621</v>
      </c>
    </row>
    <row r="472" spans="1:1" x14ac:dyDescent="0.35">
      <c r="A472" s="71" t="s">
        <v>622</v>
      </c>
    </row>
    <row r="473" spans="1:1" x14ac:dyDescent="0.35">
      <c r="A473" s="71" t="s">
        <v>623</v>
      </c>
    </row>
    <row r="474" spans="1:1" x14ac:dyDescent="0.35">
      <c r="A474" s="71" t="s">
        <v>624</v>
      </c>
    </row>
    <row r="475" spans="1:1" x14ac:dyDescent="0.35">
      <c r="A475" s="71" t="s">
        <v>625</v>
      </c>
    </row>
    <row r="476" spans="1:1" x14ac:dyDescent="0.35">
      <c r="A476" s="71" t="s">
        <v>626</v>
      </c>
    </row>
    <row r="477" spans="1:1" x14ac:dyDescent="0.35">
      <c r="A477" s="71" t="s">
        <v>627</v>
      </c>
    </row>
    <row r="478" spans="1:1" x14ac:dyDescent="0.35">
      <c r="A478" s="71" t="s">
        <v>628</v>
      </c>
    </row>
    <row r="479" spans="1:1" x14ac:dyDescent="0.35">
      <c r="A479" s="71" t="s">
        <v>629</v>
      </c>
    </row>
    <row r="480" spans="1:1" x14ac:dyDescent="0.35">
      <c r="A480" s="71" t="s">
        <v>630</v>
      </c>
    </row>
    <row r="481" spans="1:1" x14ac:dyDescent="0.35">
      <c r="A481" s="71" t="s">
        <v>631</v>
      </c>
    </row>
    <row r="482" spans="1:1" x14ac:dyDescent="0.35">
      <c r="A482" s="71" t="s">
        <v>632</v>
      </c>
    </row>
    <row r="483" spans="1:1" x14ac:dyDescent="0.35">
      <c r="A483" s="71" t="s">
        <v>633</v>
      </c>
    </row>
    <row r="484" spans="1:1" x14ac:dyDescent="0.35">
      <c r="A484" s="71" t="s">
        <v>634</v>
      </c>
    </row>
    <row r="485" spans="1:1" x14ac:dyDescent="0.35">
      <c r="A485" s="71" t="s">
        <v>635</v>
      </c>
    </row>
    <row r="486" spans="1:1" x14ac:dyDescent="0.35">
      <c r="A486" s="71" t="s">
        <v>636</v>
      </c>
    </row>
    <row r="487" spans="1:1" x14ac:dyDescent="0.35">
      <c r="A487" s="71" t="s">
        <v>637</v>
      </c>
    </row>
    <row r="488" spans="1:1" x14ac:dyDescent="0.35">
      <c r="A488" s="71" t="s">
        <v>638</v>
      </c>
    </row>
    <row r="489" spans="1:1" x14ac:dyDescent="0.35">
      <c r="A489" s="71" t="s">
        <v>639</v>
      </c>
    </row>
    <row r="490" spans="1:1" x14ac:dyDescent="0.35">
      <c r="A490" s="71" t="s">
        <v>640</v>
      </c>
    </row>
    <row r="491" spans="1:1" x14ac:dyDescent="0.35">
      <c r="A491" s="71" t="s">
        <v>641</v>
      </c>
    </row>
    <row r="492" spans="1:1" x14ac:dyDescent="0.35">
      <c r="A492" s="71" t="s">
        <v>642</v>
      </c>
    </row>
    <row r="493" spans="1:1" x14ac:dyDescent="0.35">
      <c r="A493" s="71" t="s">
        <v>643</v>
      </c>
    </row>
    <row r="494" spans="1:1" x14ac:dyDescent="0.35">
      <c r="A494" s="71" t="s">
        <v>644</v>
      </c>
    </row>
    <row r="495" spans="1:1" x14ac:dyDescent="0.35">
      <c r="A495" s="71" t="s">
        <v>645</v>
      </c>
    </row>
    <row r="496" spans="1:1" x14ac:dyDescent="0.35">
      <c r="A496" s="71" t="s">
        <v>646</v>
      </c>
    </row>
    <row r="497" spans="1:1" x14ac:dyDescent="0.35">
      <c r="A497" s="71" t="s">
        <v>647</v>
      </c>
    </row>
    <row r="498" spans="1:1" x14ac:dyDescent="0.35">
      <c r="A498" s="71" t="s">
        <v>648</v>
      </c>
    </row>
    <row r="499" spans="1:1" x14ac:dyDescent="0.35">
      <c r="A499" s="71" t="s">
        <v>649</v>
      </c>
    </row>
    <row r="500" spans="1:1" x14ac:dyDescent="0.35">
      <c r="A500" s="71" t="s">
        <v>650</v>
      </c>
    </row>
    <row r="501" spans="1:1" x14ac:dyDescent="0.35">
      <c r="A501" s="71" t="s">
        <v>651</v>
      </c>
    </row>
    <row r="502" spans="1:1" x14ac:dyDescent="0.35">
      <c r="A502" s="71" t="s">
        <v>652</v>
      </c>
    </row>
    <row r="503" spans="1:1" x14ac:dyDescent="0.35">
      <c r="A503" s="71" t="s">
        <v>653</v>
      </c>
    </row>
    <row r="504" spans="1:1" x14ac:dyDescent="0.35">
      <c r="A504" s="71" t="s">
        <v>654</v>
      </c>
    </row>
    <row r="505" spans="1:1" x14ac:dyDescent="0.35">
      <c r="A505" s="71" t="s">
        <v>655</v>
      </c>
    </row>
    <row r="506" spans="1:1" x14ac:dyDescent="0.35">
      <c r="A506" s="71" t="s">
        <v>656</v>
      </c>
    </row>
    <row r="507" spans="1:1" x14ac:dyDescent="0.35">
      <c r="A507" s="71" t="s">
        <v>657</v>
      </c>
    </row>
    <row r="508" spans="1:1" x14ac:dyDescent="0.35">
      <c r="A508" s="71" t="s">
        <v>658</v>
      </c>
    </row>
    <row r="509" spans="1:1" x14ac:dyDescent="0.35">
      <c r="A509" s="71" t="s">
        <v>659</v>
      </c>
    </row>
    <row r="510" spans="1:1" x14ac:dyDescent="0.35">
      <c r="A510" s="71" t="s">
        <v>660</v>
      </c>
    </row>
    <row r="511" spans="1:1" x14ac:dyDescent="0.35">
      <c r="A511" s="71" t="s">
        <v>661</v>
      </c>
    </row>
    <row r="512" spans="1:1" x14ac:dyDescent="0.35">
      <c r="A512" s="71" t="s">
        <v>662</v>
      </c>
    </row>
    <row r="513" spans="1:1" x14ac:dyDescent="0.35">
      <c r="A513" s="71" t="s">
        <v>663</v>
      </c>
    </row>
    <row r="514" spans="1:1" x14ac:dyDescent="0.35">
      <c r="A514" s="71" t="s">
        <v>664</v>
      </c>
    </row>
    <row r="515" spans="1:1" x14ac:dyDescent="0.35">
      <c r="A515" s="71" t="s">
        <v>665</v>
      </c>
    </row>
    <row r="516" spans="1:1" x14ac:dyDescent="0.35">
      <c r="A516" s="71" t="s">
        <v>666</v>
      </c>
    </row>
    <row r="517" spans="1:1" x14ac:dyDescent="0.35">
      <c r="A517" s="71" t="s">
        <v>667</v>
      </c>
    </row>
    <row r="518" spans="1:1" x14ac:dyDescent="0.35">
      <c r="A518" s="71" t="s">
        <v>668</v>
      </c>
    </row>
    <row r="519" spans="1:1" x14ac:dyDescent="0.35">
      <c r="A519" s="71" t="s">
        <v>669</v>
      </c>
    </row>
    <row r="520" spans="1:1" x14ac:dyDescent="0.35">
      <c r="A520" s="71" t="s">
        <v>670</v>
      </c>
    </row>
    <row r="521" spans="1:1" x14ac:dyDescent="0.35">
      <c r="A521" s="71" t="s">
        <v>671</v>
      </c>
    </row>
    <row r="522" spans="1:1" x14ac:dyDescent="0.35">
      <c r="A522" s="71" t="s">
        <v>672</v>
      </c>
    </row>
    <row r="523" spans="1:1" x14ac:dyDescent="0.35">
      <c r="A523" s="71" t="s">
        <v>673</v>
      </c>
    </row>
    <row r="524" spans="1:1" x14ac:dyDescent="0.35">
      <c r="A524" s="71" t="s">
        <v>674</v>
      </c>
    </row>
    <row r="525" spans="1:1" x14ac:dyDescent="0.35">
      <c r="A525" s="71" t="s">
        <v>675</v>
      </c>
    </row>
    <row r="526" spans="1:1" x14ac:dyDescent="0.35">
      <c r="A526" s="71" t="s">
        <v>676</v>
      </c>
    </row>
    <row r="527" spans="1:1" x14ac:dyDescent="0.35">
      <c r="A527" s="71" t="s">
        <v>677</v>
      </c>
    </row>
    <row r="528" spans="1:1" x14ac:dyDescent="0.35">
      <c r="A528" s="71" t="s">
        <v>678</v>
      </c>
    </row>
    <row r="529" spans="1:1" x14ac:dyDescent="0.35">
      <c r="A529" s="71" t="s">
        <v>679</v>
      </c>
    </row>
    <row r="530" spans="1:1" x14ac:dyDescent="0.35">
      <c r="A530" s="71" t="s">
        <v>680</v>
      </c>
    </row>
    <row r="531" spans="1:1" x14ac:dyDescent="0.35">
      <c r="A531" s="71" t="s">
        <v>681</v>
      </c>
    </row>
    <row r="532" spans="1:1" x14ac:dyDescent="0.35">
      <c r="A532" s="71" t="s">
        <v>682</v>
      </c>
    </row>
    <row r="533" spans="1:1" x14ac:dyDescent="0.35">
      <c r="A533" s="71" t="s">
        <v>683</v>
      </c>
    </row>
    <row r="534" spans="1:1" x14ac:dyDescent="0.35">
      <c r="A534" s="71" t="s">
        <v>684</v>
      </c>
    </row>
    <row r="535" spans="1:1" x14ac:dyDescent="0.35">
      <c r="A535" s="71" t="s">
        <v>685</v>
      </c>
    </row>
    <row r="536" spans="1:1" x14ac:dyDescent="0.35">
      <c r="A536" s="71" t="s">
        <v>686</v>
      </c>
    </row>
    <row r="537" spans="1:1" x14ac:dyDescent="0.35">
      <c r="A537" s="71" t="s">
        <v>687</v>
      </c>
    </row>
    <row r="538" spans="1:1" x14ac:dyDescent="0.35">
      <c r="A538" s="71" t="s">
        <v>688</v>
      </c>
    </row>
    <row r="539" spans="1:1" x14ac:dyDescent="0.35">
      <c r="A539" s="71" t="s">
        <v>689</v>
      </c>
    </row>
    <row r="540" spans="1:1" x14ac:dyDescent="0.35">
      <c r="A540" s="71" t="s">
        <v>690</v>
      </c>
    </row>
    <row r="541" spans="1:1" x14ac:dyDescent="0.35">
      <c r="A541" s="71" t="s">
        <v>691</v>
      </c>
    </row>
    <row r="542" spans="1:1" x14ac:dyDescent="0.35">
      <c r="A542" s="71" t="s">
        <v>692</v>
      </c>
    </row>
    <row r="543" spans="1:1" x14ac:dyDescent="0.35">
      <c r="A543" s="71" t="s">
        <v>693</v>
      </c>
    </row>
    <row r="544" spans="1:1" x14ac:dyDescent="0.35">
      <c r="A544" s="71" t="s">
        <v>694</v>
      </c>
    </row>
    <row r="545" spans="1:1" x14ac:dyDescent="0.35">
      <c r="A545" s="71" t="s">
        <v>695</v>
      </c>
    </row>
    <row r="546" spans="1:1" x14ac:dyDescent="0.35">
      <c r="A546" s="71" t="s">
        <v>696</v>
      </c>
    </row>
    <row r="547" spans="1:1" x14ac:dyDescent="0.35">
      <c r="A547" s="71" t="s">
        <v>697</v>
      </c>
    </row>
    <row r="548" spans="1:1" x14ac:dyDescent="0.35">
      <c r="A548" s="71" t="s">
        <v>698</v>
      </c>
    </row>
    <row r="549" spans="1:1" x14ac:dyDescent="0.35">
      <c r="A549" s="71" t="s">
        <v>699</v>
      </c>
    </row>
    <row r="550" spans="1:1" x14ac:dyDescent="0.35">
      <c r="A550" s="71" t="s">
        <v>700</v>
      </c>
    </row>
    <row r="551" spans="1:1" x14ac:dyDescent="0.35">
      <c r="A551" s="71" t="s">
        <v>701</v>
      </c>
    </row>
    <row r="552" spans="1:1" x14ac:dyDescent="0.35">
      <c r="A552" s="71" t="s">
        <v>702</v>
      </c>
    </row>
    <row r="553" spans="1:1" x14ac:dyDescent="0.35">
      <c r="A553" s="71" t="s">
        <v>703</v>
      </c>
    </row>
    <row r="554" spans="1:1" x14ac:dyDescent="0.35">
      <c r="A554" s="71" t="s">
        <v>704</v>
      </c>
    </row>
    <row r="555" spans="1:1" x14ac:dyDescent="0.35">
      <c r="A555" s="71" t="s">
        <v>705</v>
      </c>
    </row>
    <row r="556" spans="1:1" x14ac:dyDescent="0.35">
      <c r="A556" s="71" t="s">
        <v>706</v>
      </c>
    </row>
    <row r="557" spans="1:1" x14ac:dyDescent="0.35">
      <c r="A557" s="71" t="s">
        <v>707</v>
      </c>
    </row>
    <row r="558" spans="1:1" x14ac:dyDescent="0.35">
      <c r="A558" s="71" t="s">
        <v>708</v>
      </c>
    </row>
    <row r="559" spans="1:1" x14ac:dyDescent="0.35">
      <c r="A559" s="71" t="s">
        <v>709</v>
      </c>
    </row>
    <row r="560" spans="1:1" x14ac:dyDescent="0.35">
      <c r="A560" s="71" t="s">
        <v>710</v>
      </c>
    </row>
    <row r="561" spans="1:1" x14ac:dyDescent="0.35">
      <c r="A561" s="71" t="s">
        <v>711</v>
      </c>
    </row>
    <row r="562" spans="1:1" x14ac:dyDescent="0.35">
      <c r="A562" s="71" t="s">
        <v>712</v>
      </c>
    </row>
    <row r="563" spans="1:1" x14ac:dyDescent="0.35">
      <c r="A563" s="71" t="s">
        <v>713</v>
      </c>
    </row>
    <row r="564" spans="1:1" x14ac:dyDescent="0.35">
      <c r="A564" s="71" t="s">
        <v>714</v>
      </c>
    </row>
    <row r="565" spans="1:1" x14ac:dyDescent="0.35">
      <c r="A565" s="71" t="s">
        <v>715</v>
      </c>
    </row>
    <row r="566" spans="1:1" x14ac:dyDescent="0.35">
      <c r="A566" s="71" t="s">
        <v>716</v>
      </c>
    </row>
    <row r="567" spans="1:1" x14ac:dyDescent="0.35">
      <c r="A567" s="71" t="s">
        <v>717</v>
      </c>
    </row>
    <row r="568" spans="1:1" x14ac:dyDescent="0.35">
      <c r="A568" s="71" t="s">
        <v>718</v>
      </c>
    </row>
    <row r="569" spans="1:1" x14ac:dyDescent="0.35">
      <c r="A569" s="71" t="s">
        <v>719</v>
      </c>
    </row>
    <row r="570" spans="1:1" x14ac:dyDescent="0.35">
      <c r="A570" s="71" t="s">
        <v>720</v>
      </c>
    </row>
    <row r="571" spans="1:1" x14ac:dyDescent="0.35">
      <c r="A571" s="71" t="s">
        <v>721</v>
      </c>
    </row>
    <row r="572" spans="1:1" x14ac:dyDescent="0.35">
      <c r="A572" s="71" t="s">
        <v>722</v>
      </c>
    </row>
    <row r="573" spans="1:1" x14ac:dyDescent="0.35">
      <c r="A573" s="71" t="s">
        <v>723</v>
      </c>
    </row>
    <row r="574" spans="1:1" x14ac:dyDescent="0.35">
      <c r="A574" s="71" t="s">
        <v>724</v>
      </c>
    </row>
    <row r="575" spans="1:1" x14ac:dyDescent="0.35">
      <c r="A575" s="71" t="s">
        <v>725</v>
      </c>
    </row>
    <row r="576" spans="1:1" x14ac:dyDescent="0.35">
      <c r="A576" s="71" t="s">
        <v>726</v>
      </c>
    </row>
    <row r="577" spans="1:1" x14ac:dyDescent="0.35">
      <c r="A577" s="71" t="s">
        <v>727</v>
      </c>
    </row>
    <row r="578" spans="1:1" x14ac:dyDescent="0.35">
      <c r="A578" s="71" t="s">
        <v>728</v>
      </c>
    </row>
    <row r="579" spans="1:1" x14ac:dyDescent="0.35">
      <c r="A579" s="71" t="s">
        <v>729</v>
      </c>
    </row>
    <row r="580" spans="1:1" x14ac:dyDescent="0.35">
      <c r="A580" s="71" t="s">
        <v>730</v>
      </c>
    </row>
    <row r="581" spans="1:1" x14ac:dyDescent="0.35">
      <c r="A581" s="71" t="s">
        <v>731</v>
      </c>
    </row>
    <row r="582" spans="1:1" x14ac:dyDescent="0.35">
      <c r="A582" s="71" t="s">
        <v>732</v>
      </c>
    </row>
    <row r="583" spans="1:1" x14ac:dyDescent="0.35">
      <c r="A583" s="71" t="s">
        <v>733</v>
      </c>
    </row>
    <row r="584" spans="1:1" x14ac:dyDescent="0.35">
      <c r="A584" s="71" t="s">
        <v>734</v>
      </c>
    </row>
    <row r="585" spans="1:1" x14ac:dyDescent="0.35">
      <c r="A585" s="71" t="s">
        <v>735</v>
      </c>
    </row>
    <row r="586" spans="1:1" x14ac:dyDescent="0.35">
      <c r="A586" s="71" t="s">
        <v>736</v>
      </c>
    </row>
    <row r="587" spans="1:1" x14ac:dyDescent="0.35">
      <c r="A587" s="71" t="s">
        <v>737</v>
      </c>
    </row>
    <row r="588" spans="1:1" x14ac:dyDescent="0.35">
      <c r="A588" s="71" t="s">
        <v>738</v>
      </c>
    </row>
    <row r="589" spans="1:1" x14ac:dyDescent="0.35">
      <c r="A589" s="71" t="s">
        <v>739</v>
      </c>
    </row>
    <row r="590" spans="1:1" x14ac:dyDescent="0.35">
      <c r="A590" s="71" t="s">
        <v>740</v>
      </c>
    </row>
    <row r="591" spans="1:1" x14ac:dyDescent="0.35">
      <c r="A591" s="71" t="s">
        <v>741</v>
      </c>
    </row>
    <row r="592" spans="1:1" x14ac:dyDescent="0.35">
      <c r="A592" s="71" t="s">
        <v>742</v>
      </c>
    </row>
    <row r="593" spans="1:1" x14ac:dyDescent="0.35">
      <c r="A593" s="71" t="s">
        <v>743</v>
      </c>
    </row>
    <row r="594" spans="1:1" x14ac:dyDescent="0.35">
      <c r="A594" s="71" t="s">
        <v>744</v>
      </c>
    </row>
    <row r="595" spans="1:1" x14ac:dyDescent="0.35">
      <c r="A595" s="71" t="s">
        <v>745</v>
      </c>
    </row>
    <row r="596" spans="1:1" x14ac:dyDescent="0.35">
      <c r="A596" s="71" t="s">
        <v>746</v>
      </c>
    </row>
    <row r="597" spans="1:1" x14ac:dyDescent="0.35">
      <c r="A597" s="71" t="s">
        <v>747</v>
      </c>
    </row>
    <row r="598" spans="1:1" x14ac:dyDescent="0.35">
      <c r="A598" s="71" t="s">
        <v>748</v>
      </c>
    </row>
    <row r="599" spans="1:1" x14ac:dyDescent="0.35">
      <c r="A599" s="71" t="s">
        <v>749</v>
      </c>
    </row>
    <row r="600" spans="1:1" x14ac:dyDescent="0.35">
      <c r="A600" s="71" t="s">
        <v>750</v>
      </c>
    </row>
    <row r="601" spans="1:1" x14ac:dyDescent="0.35">
      <c r="A601" s="71" t="s">
        <v>751</v>
      </c>
    </row>
    <row r="602" spans="1:1" x14ac:dyDescent="0.35">
      <c r="A602" s="71" t="s">
        <v>752</v>
      </c>
    </row>
    <row r="603" spans="1:1" x14ac:dyDescent="0.35">
      <c r="A603" s="71" t="s">
        <v>753</v>
      </c>
    </row>
    <row r="604" spans="1:1" x14ac:dyDescent="0.35">
      <c r="A604" s="71" t="s">
        <v>754</v>
      </c>
    </row>
    <row r="605" spans="1:1" x14ac:dyDescent="0.35">
      <c r="A605" s="71" t="s">
        <v>755</v>
      </c>
    </row>
    <row r="606" spans="1:1" x14ac:dyDescent="0.35">
      <c r="A606" s="71" t="s">
        <v>756</v>
      </c>
    </row>
    <row r="607" spans="1:1" x14ac:dyDescent="0.35">
      <c r="A607" s="71" t="s">
        <v>757</v>
      </c>
    </row>
    <row r="608" spans="1:1" x14ac:dyDescent="0.35">
      <c r="A608" s="71" t="s">
        <v>758</v>
      </c>
    </row>
    <row r="609" spans="1:1" x14ac:dyDescent="0.35">
      <c r="A609" s="71" t="s">
        <v>759</v>
      </c>
    </row>
    <row r="610" spans="1:1" x14ac:dyDescent="0.35">
      <c r="A610" s="71" t="s">
        <v>760</v>
      </c>
    </row>
    <row r="611" spans="1:1" x14ac:dyDescent="0.35">
      <c r="A611" s="71" t="s">
        <v>761</v>
      </c>
    </row>
    <row r="612" spans="1:1" x14ac:dyDescent="0.35">
      <c r="A612" s="71" t="s">
        <v>762</v>
      </c>
    </row>
    <row r="613" spans="1:1" x14ac:dyDescent="0.35">
      <c r="A613" s="71" t="s">
        <v>763</v>
      </c>
    </row>
    <row r="614" spans="1:1" x14ac:dyDescent="0.35">
      <c r="A614" s="71" t="s">
        <v>764</v>
      </c>
    </row>
    <row r="615" spans="1:1" x14ac:dyDescent="0.35">
      <c r="A615" s="71" t="s">
        <v>765</v>
      </c>
    </row>
    <row r="616" spans="1:1" x14ac:dyDescent="0.35">
      <c r="A616" s="71" t="s">
        <v>766</v>
      </c>
    </row>
    <row r="617" spans="1:1" x14ac:dyDescent="0.35">
      <c r="A617" s="71" t="s">
        <v>767</v>
      </c>
    </row>
    <row r="618" spans="1:1" x14ac:dyDescent="0.35">
      <c r="A618" s="71" t="s">
        <v>768</v>
      </c>
    </row>
    <row r="619" spans="1:1" x14ac:dyDescent="0.35">
      <c r="A619" s="71" t="s">
        <v>769</v>
      </c>
    </row>
    <row r="620" spans="1:1" x14ac:dyDescent="0.35">
      <c r="A620" s="71" t="s">
        <v>770</v>
      </c>
    </row>
    <row r="621" spans="1:1" x14ac:dyDescent="0.35">
      <c r="A621" s="71" t="s">
        <v>771</v>
      </c>
    </row>
    <row r="622" spans="1:1" x14ac:dyDescent="0.35">
      <c r="A622" s="71" t="s">
        <v>772</v>
      </c>
    </row>
    <row r="623" spans="1:1" x14ac:dyDescent="0.35">
      <c r="A623" s="71" t="s">
        <v>773</v>
      </c>
    </row>
    <row r="624" spans="1:1" x14ac:dyDescent="0.35">
      <c r="A624" s="71" t="s">
        <v>774</v>
      </c>
    </row>
    <row r="625" spans="1:1" x14ac:dyDescent="0.35">
      <c r="A625" s="71" t="s">
        <v>775</v>
      </c>
    </row>
    <row r="626" spans="1:1" x14ac:dyDescent="0.35">
      <c r="A626" s="71" t="s">
        <v>776</v>
      </c>
    </row>
    <row r="627" spans="1:1" x14ac:dyDescent="0.35">
      <c r="A627" s="71" t="s">
        <v>777</v>
      </c>
    </row>
    <row r="628" spans="1:1" x14ac:dyDescent="0.35">
      <c r="A628" s="71" t="s">
        <v>778</v>
      </c>
    </row>
    <row r="629" spans="1:1" x14ac:dyDescent="0.35">
      <c r="A629" s="71" t="s">
        <v>779</v>
      </c>
    </row>
    <row r="630" spans="1:1" x14ac:dyDescent="0.35">
      <c r="A630" s="71" t="s">
        <v>780</v>
      </c>
    </row>
    <row r="631" spans="1:1" x14ac:dyDescent="0.35">
      <c r="A631" s="71" t="s">
        <v>781</v>
      </c>
    </row>
    <row r="632" spans="1:1" x14ac:dyDescent="0.35">
      <c r="A632" s="71" t="s">
        <v>782</v>
      </c>
    </row>
    <row r="633" spans="1:1" x14ac:dyDescent="0.35">
      <c r="A633" s="71" t="s">
        <v>783</v>
      </c>
    </row>
    <row r="634" spans="1:1" x14ac:dyDescent="0.35">
      <c r="A634" s="71" t="s">
        <v>784</v>
      </c>
    </row>
    <row r="635" spans="1:1" x14ac:dyDescent="0.35">
      <c r="A635" s="71" t="s">
        <v>785</v>
      </c>
    </row>
    <row r="636" spans="1:1" x14ac:dyDescent="0.35">
      <c r="A636" s="71" t="s">
        <v>786</v>
      </c>
    </row>
    <row r="637" spans="1:1" x14ac:dyDescent="0.35">
      <c r="A637" s="71" t="s">
        <v>787</v>
      </c>
    </row>
    <row r="638" spans="1:1" x14ac:dyDescent="0.35">
      <c r="A638" s="71" t="s">
        <v>788</v>
      </c>
    </row>
    <row r="639" spans="1:1" x14ac:dyDescent="0.35">
      <c r="A639" s="71" t="s">
        <v>789</v>
      </c>
    </row>
    <row r="640" spans="1:1" x14ac:dyDescent="0.35">
      <c r="A640" s="71" t="s">
        <v>790</v>
      </c>
    </row>
    <row r="641" spans="1:1" x14ac:dyDescent="0.35">
      <c r="A641" s="71" t="s">
        <v>791</v>
      </c>
    </row>
    <row r="642" spans="1:1" x14ac:dyDescent="0.35">
      <c r="A642" s="71" t="s">
        <v>792</v>
      </c>
    </row>
    <row r="643" spans="1:1" x14ac:dyDescent="0.35">
      <c r="A643" s="71" t="s">
        <v>793</v>
      </c>
    </row>
    <row r="644" spans="1:1" x14ac:dyDescent="0.35">
      <c r="A644" s="71" t="s">
        <v>794</v>
      </c>
    </row>
    <row r="645" spans="1:1" x14ac:dyDescent="0.35">
      <c r="A645" s="71" t="s">
        <v>795</v>
      </c>
    </row>
    <row r="646" spans="1:1" x14ac:dyDescent="0.35">
      <c r="A646" s="71" t="s">
        <v>796</v>
      </c>
    </row>
    <row r="647" spans="1:1" x14ac:dyDescent="0.35">
      <c r="A647" s="71" t="s">
        <v>797</v>
      </c>
    </row>
    <row r="648" spans="1:1" x14ac:dyDescent="0.35">
      <c r="A648" s="71" t="s">
        <v>798</v>
      </c>
    </row>
    <row r="649" spans="1:1" x14ac:dyDescent="0.35">
      <c r="A649" s="71" t="s">
        <v>799</v>
      </c>
    </row>
    <row r="650" spans="1:1" x14ac:dyDescent="0.35">
      <c r="A650" s="71" t="s">
        <v>800</v>
      </c>
    </row>
    <row r="651" spans="1:1" x14ac:dyDescent="0.35">
      <c r="A651" s="71" t="s">
        <v>801</v>
      </c>
    </row>
    <row r="652" spans="1:1" x14ac:dyDescent="0.35">
      <c r="A652" s="71" t="s">
        <v>802</v>
      </c>
    </row>
    <row r="653" spans="1:1" x14ac:dyDescent="0.35">
      <c r="A653" s="71" t="s">
        <v>803</v>
      </c>
    </row>
    <row r="654" spans="1:1" x14ac:dyDescent="0.35">
      <c r="A654" s="71" t="s">
        <v>804</v>
      </c>
    </row>
    <row r="655" spans="1:1" x14ac:dyDescent="0.35">
      <c r="A655" s="71" t="s">
        <v>805</v>
      </c>
    </row>
    <row r="656" spans="1:1" x14ac:dyDescent="0.35">
      <c r="A656" s="71" t="s">
        <v>806</v>
      </c>
    </row>
    <row r="657" spans="1:1" x14ac:dyDescent="0.35">
      <c r="A657" s="71" t="s">
        <v>807</v>
      </c>
    </row>
    <row r="658" spans="1:1" x14ac:dyDescent="0.35">
      <c r="A658" s="71" t="s">
        <v>808</v>
      </c>
    </row>
    <row r="659" spans="1:1" x14ac:dyDescent="0.35">
      <c r="A659" s="71" t="s">
        <v>809</v>
      </c>
    </row>
    <row r="660" spans="1:1" x14ac:dyDescent="0.35">
      <c r="A660" s="71" t="s">
        <v>810</v>
      </c>
    </row>
    <row r="661" spans="1:1" x14ac:dyDescent="0.35">
      <c r="A661" s="71" t="s">
        <v>811</v>
      </c>
    </row>
    <row r="662" spans="1:1" x14ac:dyDescent="0.35">
      <c r="A662" s="71" t="s">
        <v>812</v>
      </c>
    </row>
    <row r="663" spans="1:1" x14ac:dyDescent="0.35">
      <c r="A663" s="71" t="s">
        <v>813</v>
      </c>
    </row>
    <row r="664" spans="1:1" x14ac:dyDescent="0.35">
      <c r="A664" s="71" t="s">
        <v>814</v>
      </c>
    </row>
    <row r="665" spans="1:1" x14ac:dyDescent="0.35">
      <c r="A665" s="71" t="s">
        <v>815</v>
      </c>
    </row>
    <row r="666" spans="1:1" x14ac:dyDescent="0.35">
      <c r="A666" s="71" t="s">
        <v>816</v>
      </c>
    </row>
    <row r="667" spans="1:1" x14ac:dyDescent="0.35">
      <c r="A667" s="71" t="s">
        <v>817</v>
      </c>
    </row>
    <row r="668" spans="1:1" x14ac:dyDescent="0.35">
      <c r="A668" s="71" t="s">
        <v>818</v>
      </c>
    </row>
    <row r="669" spans="1:1" x14ac:dyDescent="0.35">
      <c r="A669" s="71" t="s">
        <v>819</v>
      </c>
    </row>
    <row r="670" spans="1:1" x14ac:dyDescent="0.35">
      <c r="A670" s="71" t="s">
        <v>820</v>
      </c>
    </row>
    <row r="671" spans="1:1" x14ac:dyDescent="0.35">
      <c r="A671" s="71" t="s">
        <v>821</v>
      </c>
    </row>
    <row r="672" spans="1:1" x14ac:dyDescent="0.35">
      <c r="A672" s="71" t="s">
        <v>822</v>
      </c>
    </row>
    <row r="673" spans="1:1" x14ac:dyDescent="0.35">
      <c r="A673" s="71" t="s">
        <v>823</v>
      </c>
    </row>
    <row r="674" spans="1:1" x14ac:dyDescent="0.35">
      <c r="A674" s="71" t="s">
        <v>824</v>
      </c>
    </row>
    <row r="675" spans="1:1" x14ac:dyDescent="0.35">
      <c r="A675" s="71" t="s">
        <v>825</v>
      </c>
    </row>
    <row r="676" spans="1:1" x14ac:dyDescent="0.35">
      <c r="A676" s="71" t="s">
        <v>826</v>
      </c>
    </row>
    <row r="677" spans="1:1" x14ac:dyDescent="0.35">
      <c r="A677" s="71" t="s">
        <v>827</v>
      </c>
    </row>
    <row r="678" spans="1:1" x14ac:dyDescent="0.35">
      <c r="A678" s="71" t="s">
        <v>828</v>
      </c>
    </row>
    <row r="679" spans="1:1" x14ac:dyDescent="0.35">
      <c r="A679" s="71" t="s">
        <v>829</v>
      </c>
    </row>
    <row r="680" spans="1:1" x14ac:dyDescent="0.35">
      <c r="A680" s="71" t="s">
        <v>830</v>
      </c>
    </row>
    <row r="681" spans="1:1" x14ac:dyDescent="0.35">
      <c r="A681" s="71" t="s">
        <v>831</v>
      </c>
    </row>
    <row r="682" spans="1:1" x14ac:dyDescent="0.35">
      <c r="A682" s="71" t="s">
        <v>832</v>
      </c>
    </row>
    <row r="683" spans="1:1" x14ac:dyDescent="0.35">
      <c r="A683" s="71" t="s">
        <v>833</v>
      </c>
    </row>
    <row r="684" spans="1:1" x14ac:dyDescent="0.35">
      <c r="A684" s="71" t="s">
        <v>834</v>
      </c>
    </row>
    <row r="685" spans="1:1" x14ac:dyDescent="0.35">
      <c r="A685" s="71" t="s">
        <v>835</v>
      </c>
    </row>
    <row r="686" spans="1:1" x14ac:dyDescent="0.35">
      <c r="A686" s="71" t="s">
        <v>836</v>
      </c>
    </row>
    <row r="687" spans="1:1" x14ac:dyDescent="0.35">
      <c r="A687" s="71" t="s">
        <v>837</v>
      </c>
    </row>
    <row r="688" spans="1:1" x14ac:dyDescent="0.35">
      <c r="A688" s="71" t="s">
        <v>838</v>
      </c>
    </row>
    <row r="689" spans="1:1" x14ac:dyDescent="0.35">
      <c r="A689" s="71" t="s">
        <v>839</v>
      </c>
    </row>
    <row r="690" spans="1:1" x14ac:dyDescent="0.35">
      <c r="A690" s="71" t="s">
        <v>840</v>
      </c>
    </row>
    <row r="691" spans="1:1" x14ac:dyDescent="0.35">
      <c r="A691" s="71" t="s">
        <v>841</v>
      </c>
    </row>
    <row r="692" spans="1:1" x14ac:dyDescent="0.35">
      <c r="A692" s="71" t="s">
        <v>842</v>
      </c>
    </row>
    <row r="693" spans="1:1" x14ac:dyDescent="0.35">
      <c r="A693" s="71" t="s">
        <v>843</v>
      </c>
    </row>
    <row r="694" spans="1:1" x14ac:dyDescent="0.35">
      <c r="A694" s="71" t="s">
        <v>844</v>
      </c>
    </row>
    <row r="695" spans="1:1" x14ac:dyDescent="0.35">
      <c r="A695" s="71" t="s">
        <v>845</v>
      </c>
    </row>
    <row r="696" spans="1:1" x14ac:dyDescent="0.35">
      <c r="A696" s="71" t="s">
        <v>846</v>
      </c>
    </row>
    <row r="697" spans="1:1" x14ac:dyDescent="0.35">
      <c r="A697" s="71" t="s">
        <v>847</v>
      </c>
    </row>
    <row r="698" spans="1:1" x14ac:dyDescent="0.35">
      <c r="A698" s="71" t="s">
        <v>848</v>
      </c>
    </row>
    <row r="699" spans="1:1" x14ac:dyDescent="0.35">
      <c r="A699" s="71" t="s">
        <v>849</v>
      </c>
    </row>
    <row r="700" spans="1:1" x14ac:dyDescent="0.35">
      <c r="A700" s="71" t="s">
        <v>850</v>
      </c>
    </row>
    <row r="701" spans="1:1" x14ac:dyDescent="0.35">
      <c r="A701" s="71" t="s">
        <v>851</v>
      </c>
    </row>
    <row r="702" spans="1:1" x14ac:dyDescent="0.35">
      <c r="A702" s="71" t="s">
        <v>852</v>
      </c>
    </row>
    <row r="703" spans="1:1" x14ac:dyDescent="0.35">
      <c r="A703" s="71" t="s">
        <v>853</v>
      </c>
    </row>
    <row r="704" spans="1:1" x14ac:dyDescent="0.35">
      <c r="A704" s="71" t="s">
        <v>854</v>
      </c>
    </row>
    <row r="705" spans="1:1" x14ac:dyDescent="0.35">
      <c r="A705" s="71" t="s">
        <v>855</v>
      </c>
    </row>
    <row r="706" spans="1:1" x14ac:dyDescent="0.35">
      <c r="A706" s="71" t="s">
        <v>856</v>
      </c>
    </row>
    <row r="707" spans="1:1" x14ac:dyDescent="0.35">
      <c r="A707" s="71" t="s">
        <v>857</v>
      </c>
    </row>
    <row r="708" spans="1:1" x14ac:dyDescent="0.35">
      <c r="A708" s="71" t="s">
        <v>858</v>
      </c>
    </row>
    <row r="709" spans="1:1" x14ac:dyDescent="0.35">
      <c r="A709" s="71" t="s">
        <v>859</v>
      </c>
    </row>
    <row r="710" spans="1:1" x14ac:dyDescent="0.35">
      <c r="A710" s="71" t="s">
        <v>860</v>
      </c>
    </row>
    <row r="711" spans="1:1" x14ac:dyDescent="0.35">
      <c r="A711" s="71" t="s">
        <v>861</v>
      </c>
    </row>
    <row r="712" spans="1:1" x14ac:dyDescent="0.35">
      <c r="A712" s="71" t="s">
        <v>862</v>
      </c>
    </row>
    <row r="713" spans="1:1" x14ac:dyDescent="0.35">
      <c r="A713" s="71" t="s">
        <v>863</v>
      </c>
    </row>
    <row r="714" spans="1:1" x14ac:dyDescent="0.35">
      <c r="A714" s="71" t="s">
        <v>864</v>
      </c>
    </row>
    <row r="715" spans="1:1" x14ac:dyDescent="0.35">
      <c r="A715" s="71" t="s">
        <v>865</v>
      </c>
    </row>
    <row r="716" spans="1:1" x14ac:dyDescent="0.35">
      <c r="A716" s="71" t="s">
        <v>866</v>
      </c>
    </row>
    <row r="717" spans="1:1" x14ac:dyDescent="0.35">
      <c r="A717" s="71" t="s">
        <v>867</v>
      </c>
    </row>
    <row r="718" spans="1:1" x14ac:dyDescent="0.35">
      <c r="A718" s="71" t="s">
        <v>868</v>
      </c>
    </row>
    <row r="719" spans="1:1" x14ac:dyDescent="0.35">
      <c r="A719" s="71" t="s">
        <v>869</v>
      </c>
    </row>
    <row r="720" spans="1:1" x14ac:dyDescent="0.35">
      <c r="A720" s="71" t="s">
        <v>870</v>
      </c>
    </row>
    <row r="721" spans="1:1" x14ac:dyDescent="0.35">
      <c r="A721" s="71" t="s">
        <v>871</v>
      </c>
    </row>
    <row r="722" spans="1:1" x14ac:dyDescent="0.35">
      <c r="A722" s="71" t="s">
        <v>872</v>
      </c>
    </row>
    <row r="723" spans="1:1" x14ac:dyDescent="0.35">
      <c r="A723" s="71" t="s">
        <v>873</v>
      </c>
    </row>
    <row r="724" spans="1:1" x14ac:dyDescent="0.35">
      <c r="A724" s="71" t="s">
        <v>874</v>
      </c>
    </row>
    <row r="725" spans="1:1" x14ac:dyDescent="0.35">
      <c r="A725" s="71" t="s">
        <v>875</v>
      </c>
    </row>
    <row r="726" spans="1:1" x14ac:dyDescent="0.35">
      <c r="A726" s="71" t="s">
        <v>876</v>
      </c>
    </row>
    <row r="727" spans="1:1" x14ac:dyDescent="0.35">
      <c r="A727" s="71" t="s">
        <v>877</v>
      </c>
    </row>
    <row r="728" spans="1:1" x14ac:dyDescent="0.35">
      <c r="A728" s="71" t="s">
        <v>878</v>
      </c>
    </row>
    <row r="729" spans="1:1" x14ac:dyDescent="0.35">
      <c r="A729" s="71" t="s">
        <v>879</v>
      </c>
    </row>
    <row r="730" spans="1:1" x14ac:dyDescent="0.35">
      <c r="A730" s="71" t="s">
        <v>880</v>
      </c>
    </row>
    <row r="731" spans="1:1" x14ac:dyDescent="0.35">
      <c r="A731" s="71" t="s">
        <v>881</v>
      </c>
    </row>
    <row r="732" spans="1:1" x14ac:dyDescent="0.35">
      <c r="A732" s="71" t="s">
        <v>882</v>
      </c>
    </row>
    <row r="733" spans="1:1" x14ac:dyDescent="0.35">
      <c r="A733" s="71" t="s">
        <v>883</v>
      </c>
    </row>
    <row r="734" spans="1:1" x14ac:dyDescent="0.35">
      <c r="A734" s="71" t="s">
        <v>884</v>
      </c>
    </row>
    <row r="735" spans="1:1" x14ac:dyDescent="0.35">
      <c r="A735" s="71" t="s">
        <v>885</v>
      </c>
    </row>
    <row r="736" spans="1:1" x14ac:dyDescent="0.35">
      <c r="A736" s="71" t="s">
        <v>886</v>
      </c>
    </row>
    <row r="737" spans="1:1" x14ac:dyDescent="0.35">
      <c r="A737" s="71" t="s">
        <v>887</v>
      </c>
    </row>
    <row r="738" spans="1:1" x14ac:dyDescent="0.35">
      <c r="A738" s="71" t="s">
        <v>888</v>
      </c>
    </row>
    <row r="739" spans="1:1" x14ac:dyDescent="0.35">
      <c r="A739" s="71" t="s">
        <v>889</v>
      </c>
    </row>
    <row r="740" spans="1:1" x14ac:dyDescent="0.35">
      <c r="A740" s="71" t="s">
        <v>890</v>
      </c>
    </row>
    <row r="741" spans="1:1" x14ac:dyDescent="0.35">
      <c r="A741" s="71" t="s">
        <v>891</v>
      </c>
    </row>
    <row r="742" spans="1:1" x14ac:dyDescent="0.35">
      <c r="A742" s="71" t="s">
        <v>892</v>
      </c>
    </row>
    <row r="743" spans="1:1" x14ac:dyDescent="0.35">
      <c r="A743" s="71" t="s">
        <v>893</v>
      </c>
    </row>
    <row r="744" spans="1:1" x14ac:dyDescent="0.35">
      <c r="A744" s="71" t="s">
        <v>894</v>
      </c>
    </row>
    <row r="745" spans="1:1" x14ac:dyDescent="0.35">
      <c r="A745" s="71" t="s">
        <v>895</v>
      </c>
    </row>
    <row r="746" spans="1:1" x14ac:dyDescent="0.35">
      <c r="A746" s="71" t="s">
        <v>896</v>
      </c>
    </row>
    <row r="747" spans="1:1" x14ac:dyDescent="0.35">
      <c r="A747" s="71" t="s">
        <v>897</v>
      </c>
    </row>
    <row r="748" spans="1:1" x14ac:dyDescent="0.35">
      <c r="A748" s="71" t="s">
        <v>898</v>
      </c>
    </row>
    <row r="749" spans="1:1" x14ac:dyDescent="0.35">
      <c r="A749" s="71" t="s">
        <v>899</v>
      </c>
    </row>
    <row r="750" spans="1:1" x14ac:dyDescent="0.35">
      <c r="A750" s="71" t="s">
        <v>900</v>
      </c>
    </row>
    <row r="751" spans="1:1" x14ac:dyDescent="0.35">
      <c r="A751" s="71" t="s">
        <v>901</v>
      </c>
    </row>
    <row r="752" spans="1:1" x14ac:dyDescent="0.35">
      <c r="A752" s="71" t="s">
        <v>902</v>
      </c>
    </row>
    <row r="753" spans="1:1" x14ac:dyDescent="0.35">
      <c r="A753" s="71" t="s">
        <v>903</v>
      </c>
    </row>
    <row r="754" spans="1:1" x14ac:dyDescent="0.35">
      <c r="A754" s="71" t="s">
        <v>904</v>
      </c>
    </row>
    <row r="755" spans="1:1" x14ac:dyDescent="0.35">
      <c r="A755" s="71" t="s">
        <v>905</v>
      </c>
    </row>
    <row r="756" spans="1:1" x14ac:dyDescent="0.35">
      <c r="A756" s="71" t="s">
        <v>906</v>
      </c>
    </row>
    <row r="757" spans="1:1" x14ac:dyDescent="0.35">
      <c r="A757" s="71" t="s">
        <v>907</v>
      </c>
    </row>
    <row r="758" spans="1:1" x14ac:dyDescent="0.35">
      <c r="A758" s="71" t="s">
        <v>908</v>
      </c>
    </row>
    <row r="759" spans="1:1" x14ac:dyDescent="0.35">
      <c r="A759" s="71" t="s">
        <v>909</v>
      </c>
    </row>
    <row r="760" spans="1:1" x14ac:dyDescent="0.35">
      <c r="A760" s="71" t="s">
        <v>910</v>
      </c>
    </row>
    <row r="761" spans="1:1" x14ac:dyDescent="0.35">
      <c r="A761" s="71" t="s">
        <v>911</v>
      </c>
    </row>
    <row r="762" spans="1:1" x14ac:dyDescent="0.35">
      <c r="A762" s="71" t="s">
        <v>912</v>
      </c>
    </row>
    <row r="763" spans="1:1" x14ac:dyDescent="0.35">
      <c r="A763" s="71" t="s">
        <v>913</v>
      </c>
    </row>
    <row r="764" spans="1:1" x14ac:dyDescent="0.35">
      <c r="A764" s="71" t="s">
        <v>914</v>
      </c>
    </row>
    <row r="765" spans="1:1" x14ac:dyDescent="0.35">
      <c r="A765" s="71" t="s">
        <v>915</v>
      </c>
    </row>
    <row r="766" spans="1:1" x14ac:dyDescent="0.35">
      <c r="A766" s="71" t="s">
        <v>916</v>
      </c>
    </row>
    <row r="767" spans="1:1" x14ac:dyDescent="0.35">
      <c r="A767" s="71" t="s">
        <v>917</v>
      </c>
    </row>
    <row r="768" spans="1:1" x14ac:dyDescent="0.35">
      <c r="A768" s="71" t="s">
        <v>918</v>
      </c>
    </row>
    <row r="769" spans="1:1" x14ac:dyDescent="0.35">
      <c r="A769" s="71" t="s">
        <v>919</v>
      </c>
    </row>
    <row r="770" spans="1:1" x14ac:dyDescent="0.35">
      <c r="A770" s="71" t="s">
        <v>920</v>
      </c>
    </row>
    <row r="771" spans="1:1" x14ac:dyDescent="0.35">
      <c r="A771" s="71" t="s">
        <v>921</v>
      </c>
    </row>
    <row r="772" spans="1:1" x14ac:dyDescent="0.35">
      <c r="A772" s="71" t="s">
        <v>922</v>
      </c>
    </row>
    <row r="773" spans="1:1" x14ac:dyDescent="0.35">
      <c r="A773" s="71" t="s">
        <v>923</v>
      </c>
    </row>
    <row r="774" spans="1:1" x14ac:dyDescent="0.35">
      <c r="A774" s="71" t="s">
        <v>924</v>
      </c>
    </row>
    <row r="775" spans="1:1" x14ac:dyDescent="0.35">
      <c r="A775" s="71" t="s">
        <v>925</v>
      </c>
    </row>
    <row r="776" spans="1:1" x14ac:dyDescent="0.35">
      <c r="A776" s="71" t="s">
        <v>926</v>
      </c>
    </row>
    <row r="777" spans="1:1" x14ac:dyDescent="0.35">
      <c r="A777" s="71" t="s">
        <v>927</v>
      </c>
    </row>
    <row r="778" spans="1:1" x14ac:dyDescent="0.35">
      <c r="A778" s="71" t="s">
        <v>928</v>
      </c>
    </row>
    <row r="779" spans="1:1" x14ac:dyDescent="0.35">
      <c r="A779" s="71" t="s">
        <v>929</v>
      </c>
    </row>
    <row r="780" spans="1:1" x14ac:dyDescent="0.35">
      <c r="A780" s="71" t="s">
        <v>930</v>
      </c>
    </row>
    <row r="781" spans="1:1" x14ac:dyDescent="0.35">
      <c r="A781" s="71" t="s">
        <v>931</v>
      </c>
    </row>
    <row r="782" spans="1:1" x14ac:dyDescent="0.35">
      <c r="A782" s="71" t="s">
        <v>932</v>
      </c>
    </row>
    <row r="783" spans="1:1" x14ac:dyDescent="0.35">
      <c r="A783" s="71" t="s">
        <v>933</v>
      </c>
    </row>
    <row r="784" spans="1:1" x14ac:dyDescent="0.35">
      <c r="A784" s="71" t="s">
        <v>934</v>
      </c>
    </row>
    <row r="785" spans="1:1" x14ac:dyDescent="0.35">
      <c r="A785" s="71" t="s">
        <v>935</v>
      </c>
    </row>
    <row r="786" spans="1:1" x14ac:dyDescent="0.35">
      <c r="A786" s="71" t="s">
        <v>936</v>
      </c>
    </row>
    <row r="787" spans="1:1" x14ac:dyDescent="0.35">
      <c r="A787" s="71" t="s">
        <v>937</v>
      </c>
    </row>
    <row r="788" spans="1:1" x14ac:dyDescent="0.35">
      <c r="A788" s="71" t="s">
        <v>938</v>
      </c>
    </row>
    <row r="789" spans="1:1" x14ac:dyDescent="0.35">
      <c r="A789" s="71" t="s">
        <v>939</v>
      </c>
    </row>
    <row r="790" spans="1:1" x14ac:dyDescent="0.35">
      <c r="A790" s="71" t="s">
        <v>940</v>
      </c>
    </row>
    <row r="791" spans="1:1" x14ac:dyDescent="0.35">
      <c r="A791" s="71" t="s">
        <v>941</v>
      </c>
    </row>
    <row r="792" spans="1:1" x14ac:dyDescent="0.35">
      <c r="A792" s="71" t="s">
        <v>942</v>
      </c>
    </row>
    <row r="793" spans="1:1" x14ac:dyDescent="0.35">
      <c r="A793" s="71" t="s">
        <v>943</v>
      </c>
    </row>
    <row r="794" spans="1:1" x14ac:dyDescent="0.35">
      <c r="A794" s="71" t="s">
        <v>944</v>
      </c>
    </row>
    <row r="795" spans="1:1" x14ac:dyDescent="0.35">
      <c r="A795" s="71" t="s">
        <v>945</v>
      </c>
    </row>
    <row r="796" spans="1:1" x14ac:dyDescent="0.35">
      <c r="A796" s="71" t="s">
        <v>946</v>
      </c>
    </row>
    <row r="797" spans="1:1" x14ac:dyDescent="0.35">
      <c r="A797" s="71" t="s">
        <v>947</v>
      </c>
    </row>
    <row r="798" spans="1:1" x14ac:dyDescent="0.35">
      <c r="A798" s="71" t="s">
        <v>948</v>
      </c>
    </row>
    <row r="799" spans="1:1" x14ac:dyDescent="0.35">
      <c r="A799" s="71" t="s">
        <v>949</v>
      </c>
    </row>
    <row r="800" spans="1:1" x14ac:dyDescent="0.35">
      <c r="A800" s="71" t="s">
        <v>950</v>
      </c>
    </row>
    <row r="801" spans="1:1" x14ac:dyDescent="0.35">
      <c r="A801" s="71" t="s">
        <v>951</v>
      </c>
    </row>
    <row r="802" spans="1:1" x14ac:dyDescent="0.35">
      <c r="A802" s="71" t="s">
        <v>952</v>
      </c>
    </row>
    <row r="803" spans="1:1" x14ac:dyDescent="0.35">
      <c r="A803" s="71" t="s">
        <v>953</v>
      </c>
    </row>
    <row r="804" spans="1:1" x14ac:dyDescent="0.35">
      <c r="A804" s="71" t="s">
        <v>954</v>
      </c>
    </row>
    <row r="805" spans="1:1" x14ac:dyDescent="0.35">
      <c r="A805" s="71" t="s">
        <v>955</v>
      </c>
    </row>
    <row r="806" spans="1:1" x14ac:dyDescent="0.35">
      <c r="A806" s="71" t="s">
        <v>956</v>
      </c>
    </row>
    <row r="807" spans="1:1" x14ac:dyDescent="0.35">
      <c r="A807" s="71" t="s">
        <v>957</v>
      </c>
    </row>
    <row r="808" spans="1:1" x14ac:dyDescent="0.35">
      <c r="A808" s="71" t="s">
        <v>958</v>
      </c>
    </row>
    <row r="809" spans="1:1" x14ac:dyDescent="0.35">
      <c r="A809" s="71" t="s">
        <v>959</v>
      </c>
    </row>
    <row r="810" spans="1:1" x14ac:dyDescent="0.35">
      <c r="A810" s="71" t="s">
        <v>960</v>
      </c>
    </row>
    <row r="811" spans="1:1" x14ac:dyDescent="0.35">
      <c r="A811" s="71" t="s">
        <v>961</v>
      </c>
    </row>
    <row r="812" spans="1:1" x14ac:dyDescent="0.35">
      <c r="A812" s="71" t="s">
        <v>962</v>
      </c>
    </row>
    <row r="813" spans="1:1" x14ac:dyDescent="0.35">
      <c r="A813" s="71" t="s">
        <v>963</v>
      </c>
    </row>
    <row r="814" spans="1:1" x14ac:dyDescent="0.35">
      <c r="A814" s="71" t="s">
        <v>964</v>
      </c>
    </row>
    <row r="815" spans="1:1" x14ac:dyDescent="0.35">
      <c r="A815" s="71" t="s">
        <v>965</v>
      </c>
    </row>
    <row r="816" spans="1:1" x14ac:dyDescent="0.35">
      <c r="A816" s="71" t="s">
        <v>966</v>
      </c>
    </row>
    <row r="817" spans="1:1" x14ac:dyDescent="0.35">
      <c r="A817" s="71" t="s">
        <v>967</v>
      </c>
    </row>
    <row r="818" spans="1:1" x14ac:dyDescent="0.35">
      <c r="A818" s="71" t="s">
        <v>968</v>
      </c>
    </row>
    <row r="819" spans="1:1" x14ac:dyDescent="0.35">
      <c r="A819" s="71" t="s">
        <v>969</v>
      </c>
    </row>
    <row r="820" spans="1:1" x14ac:dyDescent="0.35">
      <c r="A820" s="71" t="s">
        <v>970</v>
      </c>
    </row>
    <row r="821" spans="1:1" x14ac:dyDescent="0.35">
      <c r="A821" s="71" t="s">
        <v>971</v>
      </c>
    </row>
    <row r="822" spans="1:1" x14ac:dyDescent="0.35">
      <c r="A822" s="71" t="s">
        <v>972</v>
      </c>
    </row>
    <row r="823" spans="1:1" x14ac:dyDescent="0.35">
      <c r="A823" s="71" t="s">
        <v>973</v>
      </c>
    </row>
    <row r="824" spans="1:1" x14ac:dyDescent="0.35">
      <c r="A824" s="71" t="s">
        <v>974</v>
      </c>
    </row>
    <row r="825" spans="1:1" x14ac:dyDescent="0.35">
      <c r="A825" s="71" t="s">
        <v>975</v>
      </c>
    </row>
    <row r="826" spans="1:1" x14ac:dyDescent="0.35">
      <c r="A826" s="71" t="s">
        <v>976</v>
      </c>
    </row>
    <row r="827" spans="1:1" x14ac:dyDescent="0.35">
      <c r="A827" s="71" t="s">
        <v>977</v>
      </c>
    </row>
    <row r="828" spans="1:1" x14ac:dyDescent="0.35">
      <c r="A828" s="71" t="s">
        <v>978</v>
      </c>
    </row>
    <row r="829" spans="1:1" x14ac:dyDescent="0.35">
      <c r="A829" s="71" t="s">
        <v>979</v>
      </c>
    </row>
    <row r="830" spans="1:1" x14ac:dyDescent="0.35">
      <c r="A830" s="71" t="s">
        <v>980</v>
      </c>
    </row>
    <row r="831" spans="1:1" x14ac:dyDescent="0.35">
      <c r="A831" s="71" t="s">
        <v>981</v>
      </c>
    </row>
    <row r="832" spans="1:1" x14ac:dyDescent="0.35">
      <c r="A832" s="71" t="s">
        <v>982</v>
      </c>
    </row>
    <row r="833" spans="1:1" x14ac:dyDescent="0.35">
      <c r="A833" s="71" t="s">
        <v>983</v>
      </c>
    </row>
    <row r="834" spans="1:1" x14ac:dyDescent="0.35">
      <c r="A834" s="71" t="s">
        <v>984</v>
      </c>
    </row>
    <row r="835" spans="1:1" x14ac:dyDescent="0.35">
      <c r="A835" s="71" t="s">
        <v>985</v>
      </c>
    </row>
    <row r="836" spans="1:1" x14ac:dyDescent="0.35">
      <c r="A836" s="71" t="s">
        <v>986</v>
      </c>
    </row>
    <row r="837" spans="1:1" x14ac:dyDescent="0.35">
      <c r="A837" s="71" t="s">
        <v>987</v>
      </c>
    </row>
    <row r="838" spans="1:1" x14ac:dyDescent="0.35">
      <c r="A838" s="71" t="s">
        <v>988</v>
      </c>
    </row>
    <row r="839" spans="1:1" x14ac:dyDescent="0.35">
      <c r="A839" s="71" t="s">
        <v>989</v>
      </c>
    </row>
    <row r="840" spans="1:1" x14ac:dyDescent="0.35">
      <c r="A840" s="71" t="s">
        <v>990</v>
      </c>
    </row>
    <row r="841" spans="1:1" x14ac:dyDescent="0.35">
      <c r="A841" s="71" t="s">
        <v>991</v>
      </c>
    </row>
    <row r="842" spans="1:1" x14ac:dyDescent="0.35">
      <c r="A842" s="71" t="s">
        <v>992</v>
      </c>
    </row>
    <row r="843" spans="1:1" x14ac:dyDescent="0.35">
      <c r="A843" s="71" t="s">
        <v>993</v>
      </c>
    </row>
    <row r="844" spans="1:1" x14ac:dyDescent="0.35">
      <c r="A844" s="71" t="s">
        <v>994</v>
      </c>
    </row>
    <row r="845" spans="1:1" x14ac:dyDescent="0.35">
      <c r="A845" s="71" t="s">
        <v>995</v>
      </c>
    </row>
    <row r="846" spans="1:1" x14ac:dyDescent="0.35">
      <c r="A846" s="71" t="s">
        <v>996</v>
      </c>
    </row>
    <row r="847" spans="1:1" x14ac:dyDescent="0.35">
      <c r="A847" s="71" t="s">
        <v>997</v>
      </c>
    </row>
    <row r="848" spans="1:1" x14ac:dyDescent="0.35">
      <c r="A848" s="71" t="s">
        <v>998</v>
      </c>
    </row>
    <row r="849" spans="1:1" x14ac:dyDescent="0.35">
      <c r="A849" s="71" t="s">
        <v>999</v>
      </c>
    </row>
    <row r="850" spans="1:1" x14ac:dyDescent="0.35">
      <c r="A850" s="71" t="s">
        <v>1000</v>
      </c>
    </row>
    <row r="851" spans="1:1" x14ac:dyDescent="0.35">
      <c r="A851" s="71" t="s">
        <v>1001</v>
      </c>
    </row>
    <row r="852" spans="1:1" x14ac:dyDescent="0.35">
      <c r="A852" s="71" t="s">
        <v>1002</v>
      </c>
    </row>
    <row r="853" spans="1:1" x14ac:dyDescent="0.35">
      <c r="A853" s="71" t="s">
        <v>1003</v>
      </c>
    </row>
    <row r="854" spans="1:1" x14ac:dyDescent="0.35">
      <c r="A854" s="71" t="s">
        <v>1004</v>
      </c>
    </row>
    <row r="855" spans="1:1" x14ac:dyDescent="0.35">
      <c r="A855" s="71" t="s">
        <v>1005</v>
      </c>
    </row>
    <row r="856" spans="1:1" x14ac:dyDescent="0.35">
      <c r="A856" s="71" t="s">
        <v>1006</v>
      </c>
    </row>
    <row r="857" spans="1:1" x14ac:dyDescent="0.35">
      <c r="A857" s="71" t="s">
        <v>1007</v>
      </c>
    </row>
    <row r="858" spans="1:1" x14ac:dyDescent="0.35">
      <c r="A858" s="71" t="s">
        <v>1008</v>
      </c>
    </row>
    <row r="859" spans="1:1" x14ac:dyDescent="0.35">
      <c r="A859" s="71" t="s">
        <v>1009</v>
      </c>
    </row>
    <row r="860" spans="1:1" x14ac:dyDescent="0.35">
      <c r="A860" s="71" t="s">
        <v>1010</v>
      </c>
    </row>
    <row r="861" spans="1:1" x14ac:dyDescent="0.35">
      <c r="A861" s="71" t="s">
        <v>1011</v>
      </c>
    </row>
    <row r="862" spans="1:1" x14ac:dyDescent="0.35">
      <c r="A862" s="71" t="s">
        <v>1012</v>
      </c>
    </row>
    <row r="863" spans="1:1" x14ac:dyDescent="0.35">
      <c r="A863" s="71" t="s">
        <v>1013</v>
      </c>
    </row>
    <row r="864" spans="1:1" x14ac:dyDescent="0.35">
      <c r="A864" s="71" t="s">
        <v>1014</v>
      </c>
    </row>
    <row r="865" spans="1:1" x14ac:dyDescent="0.35">
      <c r="A865" s="71" t="s">
        <v>1015</v>
      </c>
    </row>
    <row r="866" spans="1:1" x14ac:dyDescent="0.35">
      <c r="A866" s="71" t="s">
        <v>1016</v>
      </c>
    </row>
    <row r="867" spans="1:1" x14ac:dyDescent="0.35">
      <c r="A867" s="71" t="s">
        <v>1017</v>
      </c>
    </row>
    <row r="868" spans="1:1" x14ac:dyDescent="0.35">
      <c r="A868" s="71" t="s">
        <v>1018</v>
      </c>
    </row>
    <row r="869" spans="1:1" x14ac:dyDescent="0.35">
      <c r="A869" s="71" t="s">
        <v>1019</v>
      </c>
    </row>
    <row r="870" spans="1:1" x14ac:dyDescent="0.35">
      <c r="A870" s="71" t="s">
        <v>1020</v>
      </c>
    </row>
    <row r="871" spans="1:1" x14ac:dyDescent="0.35">
      <c r="A871" s="71" t="s">
        <v>1021</v>
      </c>
    </row>
    <row r="872" spans="1:1" x14ac:dyDescent="0.35">
      <c r="A872" s="71" t="s">
        <v>1022</v>
      </c>
    </row>
    <row r="873" spans="1:1" x14ac:dyDescent="0.35">
      <c r="A873" s="71" t="s">
        <v>1023</v>
      </c>
    </row>
    <row r="874" spans="1:1" x14ac:dyDescent="0.35">
      <c r="A874" s="71" t="s">
        <v>1024</v>
      </c>
    </row>
    <row r="875" spans="1:1" x14ac:dyDescent="0.35">
      <c r="A875" s="71" t="s">
        <v>1025</v>
      </c>
    </row>
    <row r="876" spans="1:1" x14ac:dyDescent="0.35">
      <c r="A876" s="71" t="s">
        <v>1026</v>
      </c>
    </row>
    <row r="877" spans="1:1" x14ac:dyDescent="0.35">
      <c r="A877" s="71" t="s">
        <v>1027</v>
      </c>
    </row>
    <row r="878" spans="1:1" x14ac:dyDescent="0.35">
      <c r="A878" s="71" t="s">
        <v>1028</v>
      </c>
    </row>
    <row r="879" spans="1:1" x14ac:dyDescent="0.35">
      <c r="A879" s="71" t="s">
        <v>1029</v>
      </c>
    </row>
    <row r="880" spans="1:1" x14ac:dyDescent="0.35">
      <c r="A880" s="71" t="s">
        <v>1030</v>
      </c>
    </row>
    <row r="881" spans="1:1" x14ac:dyDescent="0.35">
      <c r="A881" s="71" t="s">
        <v>1031</v>
      </c>
    </row>
    <row r="882" spans="1:1" x14ac:dyDescent="0.35">
      <c r="A882" s="71" t="s">
        <v>1032</v>
      </c>
    </row>
    <row r="883" spans="1:1" x14ac:dyDescent="0.35">
      <c r="A883" s="71" t="s">
        <v>1033</v>
      </c>
    </row>
    <row r="884" spans="1:1" x14ac:dyDescent="0.35">
      <c r="A884" s="71" t="s">
        <v>1034</v>
      </c>
    </row>
    <row r="885" spans="1:1" x14ac:dyDescent="0.35">
      <c r="A885" s="71" t="s">
        <v>1035</v>
      </c>
    </row>
    <row r="886" spans="1:1" x14ac:dyDescent="0.35">
      <c r="A886" s="71" t="s">
        <v>1036</v>
      </c>
    </row>
    <row r="887" spans="1:1" x14ac:dyDescent="0.35">
      <c r="A887" s="71" t="s">
        <v>1037</v>
      </c>
    </row>
    <row r="888" spans="1:1" x14ac:dyDescent="0.35">
      <c r="A888" s="71" t="s">
        <v>1038</v>
      </c>
    </row>
    <row r="889" spans="1:1" x14ac:dyDescent="0.35">
      <c r="A889" s="71" t="s">
        <v>1039</v>
      </c>
    </row>
    <row r="890" spans="1:1" x14ac:dyDescent="0.35">
      <c r="A890" s="71" t="s">
        <v>1040</v>
      </c>
    </row>
    <row r="891" spans="1:1" x14ac:dyDescent="0.35">
      <c r="A891" s="71" t="s">
        <v>1041</v>
      </c>
    </row>
    <row r="892" spans="1:1" x14ac:dyDescent="0.35">
      <c r="A892" s="71" t="s">
        <v>1042</v>
      </c>
    </row>
    <row r="893" spans="1:1" x14ac:dyDescent="0.35">
      <c r="A893" s="71" t="s">
        <v>1043</v>
      </c>
    </row>
    <row r="894" spans="1:1" x14ac:dyDescent="0.35">
      <c r="A894" s="71" t="s">
        <v>1044</v>
      </c>
    </row>
    <row r="895" spans="1:1" x14ac:dyDescent="0.35">
      <c r="A895" s="71" t="s">
        <v>1045</v>
      </c>
    </row>
    <row r="896" spans="1:1" x14ac:dyDescent="0.35">
      <c r="A896" s="71" t="s">
        <v>1046</v>
      </c>
    </row>
    <row r="897" spans="1:1" x14ac:dyDescent="0.35">
      <c r="A897" s="71" t="s">
        <v>1047</v>
      </c>
    </row>
    <row r="898" spans="1:1" x14ac:dyDescent="0.35">
      <c r="A898" s="71" t="s">
        <v>1048</v>
      </c>
    </row>
    <row r="899" spans="1:1" x14ac:dyDescent="0.35">
      <c r="A899" s="71" t="s">
        <v>1049</v>
      </c>
    </row>
    <row r="900" spans="1:1" x14ac:dyDescent="0.35">
      <c r="A900" s="71" t="s">
        <v>1050</v>
      </c>
    </row>
    <row r="901" spans="1:1" x14ac:dyDescent="0.35">
      <c r="A901" s="71" t="s">
        <v>1051</v>
      </c>
    </row>
    <row r="902" spans="1:1" x14ac:dyDescent="0.35">
      <c r="A902" s="71" t="s">
        <v>1052</v>
      </c>
    </row>
    <row r="903" spans="1:1" x14ac:dyDescent="0.35">
      <c r="A903" s="71" t="s">
        <v>1053</v>
      </c>
    </row>
    <row r="904" spans="1:1" x14ac:dyDescent="0.35">
      <c r="A904" s="71" t="s">
        <v>1054</v>
      </c>
    </row>
    <row r="905" spans="1:1" x14ac:dyDescent="0.35">
      <c r="A905" s="71" t="s">
        <v>1055</v>
      </c>
    </row>
    <row r="906" spans="1:1" x14ac:dyDescent="0.35">
      <c r="A906" s="71" t="s">
        <v>1056</v>
      </c>
    </row>
    <row r="907" spans="1:1" x14ac:dyDescent="0.35">
      <c r="A907" s="71" t="s">
        <v>1057</v>
      </c>
    </row>
    <row r="908" spans="1:1" x14ac:dyDescent="0.35">
      <c r="A908" s="71" t="s">
        <v>1058</v>
      </c>
    </row>
    <row r="909" spans="1:1" x14ac:dyDescent="0.35">
      <c r="A909" s="71" t="s">
        <v>1059</v>
      </c>
    </row>
    <row r="910" spans="1:1" x14ac:dyDescent="0.35">
      <c r="A910" s="71" t="s">
        <v>1060</v>
      </c>
    </row>
    <row r="911" spans="1:1" x14ac:dyDescent="0.35">
      <c r="A911" s="71" t="s">
        <v>1061</v>
      </c>
    </row>
    <row r="912" spans="1:1" x14ac:dyDescent="0.35">
      <c r="A912" s="71" t="s">
        <v>1062</v>
      </c>
    </row>
    <row r="913" spans="1:1" x14ac:dyDescent="0.35">
      <c r="A913" s="71" t="s">
        <v>1063</v>
      </c>
    </row>
    <row r="914" spans="1:1" x14ac:dyDescent="0.35">
      <c r="A914" s="71" t="s">
        <v>1064</v>
      </c>
    </row>
    <row r="915" spans="1:1" x14ac:dyDescent="0.35">
      <c r="A915" s="71" t="s">
        <v>1065</v>
      </c>
    </row>
    <row r="916" spans="1:1" x14ac:dyDescent="0.35">
      <c r="A916" s="71" t="s">
        <v>1066</v>
      </c>
    </row>
    <row r="917" spans="1:1" x14ac:dyDescent="0.35">
      <c r="A917" s="71" t="s">
        <v>1067</v>
      </c>
    </row>
    <row r="918" spans="1:1" x14ac:dyDescent="0.35">
      <c r="A918" s="71" t="s">
        <v>1068</v>
      </c>
    </row>
    <row r="919" spans="1:1" x14ac:dyDescent="0.35">
      <c r="A919" s="71" t="s">
        <v>1069</v>
      </c>
    </row>
    <row r="920" spans="1:1" x14ac:dyDescent="0.35">
      <c r="A920" s="71" t="s">
        <v>1070</v>
      </c>
    </row>
    <row r="921" spans="1:1" x14ac:dyDescent="0.35">
      <c r="A921" s="71" t="s">
        <v>1071</v>
      </c>
    </row>
    <row r="922" spans="1:1" x14ac:dyDescent="0.35">
      <c r="A922" s="71" t="s">
        <v>1072</v>
      </c>
    </row>
    <row r="923" spans="1:1" x14ac:dyDescent="0.35">
      <c r="A923" s="71" t="s">
        <v>1073</v>
      </c>
    </row>
    <row r="924" spans="1:1" x14ac:dyDescent="0.35">
      <c r="A924" s="71" t="s">
        <v>1074</v>
      </c>
    </row>
    <row r="925" spans="1:1" x14ac:dyDescent="0.35">
      <c r="A925" s="71" t="s">
        <v>1075</v>
      </c>
    </row>
    <row r="926" spans="1:1" x14ac:dyDescent="0.35">
      <c r="A926" s="71" t="s">
        <v>1076</v>
      </c>
    </row>
    <row r="927" spans="1:1" x14ac:dyDescent="0.35">
      <c r="A927" s="71" t="s">
        <v>1077</v>
      </c>
    </row>
    <row r="928" spans="1:1" x14ac:dyDescent="0.35">
      <c r="A928" s="71" t="s">
        <v>1078</v>
      </c>
    </row>
    <row r="929" spans="1:1" x14ac:dyDescent="0.35">
      <c r="A929" s="71" t="s">
        <v>1079</v>
      </c>
    </row>
    <row r="930" spans="1:1" x14ac:dyDescent="0.35">
      <c r="A930" s="71" t="s">
        <v>1080</v>
      </c>
    </row>
    <row r="931" spans="1:1" x14ac:dyDescent="0.35">
      <c r="A931" s="71" t="s">
        <v>1081</v>
      </c>
    </row>
    <row r="932" spans="1:1" x14ac:dyDescent="0.35">
      <c r="A932" s="71" t="s">
        <v>1082</v>
      </c>
    </row>
    <row r="933" spans="1:1" x14ac:dyDescent="0.35">
      <c r="A933" s="71" t="s">
        <v>1083</v>
      </c>
    </row>
    <row r="934" spans="1:1" x14ac:dyDescent="0.35">
      <c r="A934" s="71" t="s">
        <v>1084</v>
      </c>
    </row>
    <row r="935" spans="1:1" x14ac:dyDescent="0.35">
      <c r="A935" s="71" t="s">
        <v>1085</v>
      </c>
    </row>
    <row r="936" spans="1:1" x14ac:dyDescent="0.35">
      <c r="A936" s="71" t="s">
        <v>1086</v>
      </c>
    </row>
    <row r="937" spans="1:1" x14ac:dyDescent="0.35">
      <c r="A937" s="71" t="s">
        <v>1087</v>
      </c>
    </row>
    <row r="938" spans="1:1" x14ac:dyDescent="0.35">
      <c r="A938" s="71" t="s">
        <v>1088</v>
      </c>
    </row>
    <row r="939" spans="1:1" x14ac:dyDescent="0.35">
      <c r="A939" s="71" t="s">
        <v>1089</v>
      </c>
    </row>
    <row r="940" spans="1:1" x14ac:dyDescent="0.35">
      <c r="A940" s="71" t="s">
        <v>1090</v>
      </c>
    </row>
    <row r="941" spans="1:1" x14ac:dyDescent="0.35">
      <c r="A941" s="71" t="s">
        <v>1091</v>
      </c>
    </row>
    <row r="942" spans="1:1" x14ac:dyDescent="0.35">
      <c r="A942" s="71" t="s">
        <v>1092</v>
      </c>
    </row>
    <row r="943" spans="1:1" x14ac:dyDescent="0.35">
      <c r="A943" s="71" t="s">
        <v>1093</v>
      </c>
    </row>
    <row r="944" spans="1:1" x14ac:dyDescent="0.35">
      <c r="A944" s="71" t="s">
        <v>1094</v>
      </c>
    </row>
    <row r="945" spans="1:1" x14ac:dyDescent="0.35">
      <c r="A945" s="71" t="s">
        <v>1095</v>
      </c>
    </row>
    <row r="946" spans="1:1" x14ac:dyDescent="0.35">
      <c r="A946" s="71" t="s">
        <v>1096</v>
      </c>
    </row>
    <row r="947" spans="1:1" x14ac:dyDescent="0.35">
      <c r="A947" s="71" t="s">
        <v>1097</v>
      </c>
    </row>
    <row r="948" spans="1:1" x14ac:dyDescent="0.35">
      <c r="A948" s="71" t="s">
        <v>1098</v>
      </c>
    </row>
    <row r="949" spans="1:1" x14ac:dyDescent="0.35">
      <c r="A949" s="71" t="s">
        <v>1099</v>
      </c>
    </row>
    <row r="950" spans="1:1" x14ac:dyDescent="0.35">
      <c r="A950" s="71" t="s">
        <v>1100</v>
      </c>
    </row>
    <row r="951" spans="1:1" x14ac:dyDescent="0.35">
      <c r="A951" s="71" t="s">
        <v>1101</v>
      </c>
    </row>
    <row r="952" spans="1:1" x14ac:dyDescent="0.35">
      <c r="A952" s="71" t="s">
        <v>1102</v>
      </c>
    </row>
    <row r="953" spans="1:1" x14ac:dyDescent="0.35">
      <c r="A953" s="71" t="s">
        <v>1103</v>
      </c>
    </row>
    <row r="954" spans="1:1" x14ac:dyDescent="0.35">
      <c r="A954" s="71" t="s">
        <v>1104</v>
      </c>
    </row>
    <row r="955" spans="1:1" x14ac:dyDescent="0.35">
      <c r="A955" s="71" t="s">
        <v>1105</v>
      </c>
    </row>
    <row r="956" spans="1:1" x14ac:dyDescent="0.35">
      <c r="A956" s="71" t="s">
        <v>1106</v>
      </c>
    </row>
    <row r="957" spans="1:1" x14ac:dyDescent="0.35">
      <c r="A957" s="71" t="s">
        <v>1107</v>
      </c>
    </row>
    <row r="958" spans="1:1" x14ac:dyDescent="0.35">
      <c r="A958" s="71" t="s">
        <v>1108</v>
      </c>
    </row>
    <row r="959" spans="1:1" x14ac:dyDescent="0.35">
      <c r="A959" s="71" t="s">
        <v>1109</v>
      </c>
    </row>
    <row r="960" spans="1:1" x14ac:dyDescent="0.35">
      <c r="A960" s="71" t="s">
        <v>1110</v>
      </c>
    </row>
    <row r="961" spans="1:1" x14ac:dyDescent="0.35">
      <c r="A961" s="71" t="s">
        <v>1111</v>
      </c>
    </row>
    <row r="962" spans="1:1" x14ac:dyDescent="0.35">
      <c r="A962" s="71" t="s">
        <v>1112</v>
      </c>
    </row>
    <row r="963" spans="1:1" x14ac:dyDescent="0.35">
      <c r="A963" s="71" t="s">
        <v>1113</v>
      </c>
    </row>
    <row r="964" spans="1:1" x14ac:dyDescent="0.35">
      <c r="A964" s="71" t="s">
        <v>1114</v>
      </c>
    </row>
    <row r="965" spans="1:1" x14ac:dyDescent="0.35">
      <c r="A965" s="71" t="s">
        <v>1115</v>
      </c>
    </row>
    <row r="966" spans="1:1" x14ac:dyDescent="0.35">
      <c r="A966" s="71" t="s">
        <v>1116</v>
      </c>
    </row>
    <row r="967" spans="1:1" x14ac:dyDescent="0.35">
      <c r="A967" s="71" t="s">
        <v>1117</v>
      </c>
    </row>
    <row r="968" spans="1:1" x14ac:dyDescent="0.35">
      <c r="A968" s="71" t="s">
        <v>1118</v>
      </c>
    </row>
    <row r="969" spans="1:1" x14ac:dyDescent="0.35">
      <c r="A969" s="71" t="s">
        <v>1119</v>
      </c>
    </row>
    <row r="970" spans="1:1" x14ac:dyDescent="0.35">
      <c r="A970" s="71" t="s">
        <v>1120</v>
      </c>
    </row>
    <row r="971" spans="1:1" x14ac:dyDescent="0.35">
      <c r="A971" s="71" t="s">
        <v>1121</v>
      </c>
    </row>
    <row r="972" spans="1:1" x14ac:dyDescent="0.35">
      <c r="A972" s="71" t="s">
        <v>1122</v>
      </c>
    </row>
    <row r="973" spans="1:1" x14ac:dyDescent="0.35">
      <c r="A973" s="71" t="s">
        <v>1123</v>
      </c>
    </row>
    <row r="974" spans="1:1" x14ac:dyDescent="0.35">
      <c r="A974" s="71" t="s">
        <v>1124</v>
      </c>
    </row>
    <row r="975" spans="1:1" x14ac:dyDescent="0.35">
      <c r="A975" s="71" t="s">
        <v>1125</v>
      </c>
    </row>
    <row r="976" spans="1:1" x14ac:dyDescent="0.35">
      <c r="A976" s="71" t="s">
        <v>1126</v>
      </c>
    </row>
    <row r="977" spans="1:1" x14ac:dyDescent="0.35">
      <c r="A977" s="71" t="s">
        <v>1127</v>
      </c>
    </row>
    <row r="978" spans="1:1" x14ac:dyDescent="0.35">
      <c r="A978" s="71" t="s">
        <v>1128</v>
      </c>
    </row>
    <row r="979" spans="1:1" x14ac:dyDescent="0.35">
      <c r="A979" s="71" t="s">
        <v>1129</v>
      </c>
    </row>
    <row r="980" spans="1:1" x14ac:dyDescent="0.35">
      <c r="A980" s="71" t="s">
        <v>1130</v>
      </c>
    </row>
    <row r="981" spans="1:1" x14ac:dyDescent="0.35">
      <c r="A981" s="71" t="s">
        <v>1131</v>
      </c>
    </row>
    <row r="982" spans="1:1" x14ac:dyDescent="0.35">
      <c r="A982" s="71" t="s">
        <v>1132</v>
      </c>
    </row>
    <row r="983" spans="1:1" x14ac:dyDescent="0.35">
      <c r="A983" s="71" t="s">
        <v>1133</v>
      </c>
    </row>
    <row r="984" spans="1:1" x14ac:dyDescent="0.35">
      <c r="A984" s="71" t="s">
        <v>1134</v>
      </c>
    </row>
    <row r="985" spans="1:1" x14ac:dyDescent="0.35">
      <c r="A985" s="71" t="s">
        <v>1135</v>
      </c>
    </row>
    <row r="986" spans="1:1" x14ac:dyDescent="0.35">
      <c r="A986" s="71" t="s">
        <v>1136</v>
      </c>
    </row>
    <row r="987" spans="1:1" x14ac:dyDescent="0.35">
      <c r="A987" s="71" t="s">
        <v>1137</v>
      </c>
    </row>
    <row r="988" spans="1:1" x14ac:dyDescent="0.35">
      <c r="A988" s="71" t="s">
        <v>1138</v>
      </c>
    </row>
    <row r="989" spans="1:1" x14ac:dyDescent="0.35">
      <c r="A989" s="71" t="s">
        <v>251</v>
      </c>
    </row>
    <row r="990" spans="1:1" x14ac:dyDescent="0.35">
      <c r="A990" s="71" t="s">
        <v>251</v>
      </c>
    </row>
    <row r="991" spans="1:1" x14ac:dyDescent="0.35">
      <c r="A991" s="71" t="s">
        <v>251</v>
      </c>
    </row>
    <row r="992" spans="1:1" x14ac:dyDescent="0.35">
      <c r="A992" s="71" t="s">
        <v>251</v>
      </c>
    </row>
    <row r="993" spans="1:1" x14ac:dyDescent="0.35">
      <c r="A993" s="71" t="s">
        <v>251</v>
      </c>
    </row>
    <row r="994" spans="1:1" x14ac:dyDescent="0.35">
      <c r="A994" s="71" t="s">
        <v>1139</v>
      </c>
    </row>
    <row r="995" spans="1:1" x14ac:dyDescent="0.35">
      <c r="A995" s="71" t="s">
        <v>1140</v>
      </c>
    </row>
    <row r="996" spans="1:1" x14ac:dyDescent="0.35">
      <c r="A996" s="71" t="s">
        <v>1141</v>
      </c>
    </row>
    <row r="997" spans="1:1" x14ac:dyDescent="0.35">
      <c r="A997" s="71" t="s">
        <v>1142</v>
      </c>
    </row>
    <row r="998" spans="1:1" x14ac:dyDescent="0.35">
      <c r="A998" s="71" t="s">
        <v>1143</v>
      </c>
    </row>
    <row r="999" spans="1:1" x14ac:dyDescent="0.35">
      <c r="A999" s="71" t="s">
        <v>155</v>
      </c>
    </row>
    <row r="1000" spans="1:1" x14ac:dyDescent="0.35">
      <c r="A1000" s="71" t="s">
        <v>1144</v>
      </c>
    </row>
    <row r="1001" spans="1:1" x14ac:dyDescent="0.35">
      <c r="A1001" s="71" t="s">
        <v>1145</v>
      </c>
    </row>
    <row r="1002" spans="1:1" x14ac:dyDescent="0.35">
      <c r="A1002" s="71" t="s">
        <v>1146</v>
      </c>
    </row>
    <row r="1003" spans="1:1" x14ac:dyDescent="0.35">
      <c r="A1003" s="71" t="s">
        <v>1147</v>
      </c>
    </row>
    <row r="1004" spans="1:1" x14ac:dyDescent="0.35">
      <c r="A1004" s="71" t="s">
        <v>1148</v>
      </c>
    </row>
    <row r="1005" spans="1:1" x14ac:dyDescent="0.35">
      <c r="A1005" s="71" t="s">
        <v>1149</v>
      </c>
    </row>
    <row r="1006" spans="1:1" x14ac:dyDescent="0.35">
      <c r="A1006" s="71" t="s">
        <v>1150</v>
      </c>
    </row>
    <row r="1007" spans="1:1" x14ac:dyDescent="0.35">
      <c r="A1007" s="71" t="s">
        <v>1151</v>
      </c>
    </row>
    <row r="1008" spans="1:1" x14ac:dyDescent="0.35">
      <c r="A1008" s="71" t="s">
        <v>1152</v>
      </c>
    </row>
    <row r="1009" spans="1:1" x14ac:dyDescent="0.35">
      <c r="A1009" s="71" t="s">
        <v>1153</v>
      </c>
    </row>
    <row r="1010" spans="1:1" x14ac:dyDescent="0.35">
      <c r="A1010" s="71" t="s">
        <v>1154</v>
      </c>
    </row>
    <row r="1011" spans="1:1" x14ac:dyDescent="0.35">
      <c r="A1011" s="71" t="s">
        <v>1155</v>
      </c>
    </row>
    <row r="1012" spans="1:1" x14ac:dyDescent="0.35">
      <c r="A1012" s="71" t="s">
        <v>1156</v>
      </c>
    </row>
    <row r="1013" spans="1:1" x14ac:dyDescent="0.35">
      <c r="A1013" s="71" t="s">
        <v>1157</v>
      </c>
    </row>
    <row r="1014" spans="1:1" x14ac:dyDescent="0.35">
      <c r="A1014" s="71" t="s">
        <v>1158</v>
      </c>
    </row>
    <row r="1015" spans="1:1" x14ac:dyDescent="0.35">
      <c r="A1015" s="71" t="s">
        <v>1159</v>
      </c>
    </row>
    <row r="1016" spans="1:1" x14ac:dyDescent="0.35">
      <c r="A1016" s="71" t="s">
        <v>1160</v>
      </c>
    </row>
    <row r="1017" spans="1:1" x14ac:dyDescent="0.35">
      <c r="A1017" s="71" t="s">
        <v>1161</v>
      </c>
    </row>
    <row r="1018" spans="1:1" x14ac:dyDescent="0.35">
      <c r="A1018" s="71" t="s">
        <v>1162</v>
      </c>
    </row>
    <row r="1019" spans="1:1" x14ac:dyDescent="0.35">
      <c r="A1019" s="71" t="s">
        <v>1163</v>
      </c>
    </row>
    <row r="1020" spans="1:1" x14ac:dyDescent="0.35">
      <c r="A1020" s="71" t="s">
        <v>1164</v>
      </c>
    </row>
    <row r="1021" spans="1:1" x14ac:dyDescent="0.35">
      <c r="A1021" s="71" t="s">
        <v>1165</v>
      </c>
    </row>
    <row r="1022" spans="1:1" x14ac:dyDescent="0.35">
      <c r="A1022" s="71" t="s">
        <v>1166</v>
      </c>
    </row>
    <row r="1023" spans="1:1" x14ac:dyDescent="0.35">
      <c r="A1023" s="71" t="s">
        <v>1167</v>
      </c>
    </row>
    <row r="1024" spans="1:1" x14ac:dyDescent="0.35">
      <c r="A1024" s="71" t="s">
        <v>1168</v>
      </c>
    </row>
    <row r="1025" spans="1:1" x14ac:dyDescent="0.35">
      <c r="A1025" s="71" t="s">
        <v>1169</v>
      </c>
    </row>
    <row r="1026" spans="1:1" x14ac:dyDescent="0.35">
      <c r="A1026" s="71" t="s">
        <v>1170</v>
      </c>
    </row>
    <row r="1027" spans="1:1" x14ac:dyDescent="0.35">
      <c r="A1027" s="71" t="s">
        <v>1171</v>
      </c>
    </row>
    <row r="1028" spans="1:1" x14ac:dyDescent="0.35">
      <c r="A1028" s="71" t="s">
        <v>1172</v>
      </c>
    </row>
    <row r="1029" spans="1:1" x14ac:dyDescent="0.35">
      <c r="A1029" s="71" t="s">
        <v>1173</v>
      </c>
    </row>
    <row r="1030" spans="1:1" x14ac:dyDescent="0.35">
      <c r="A1030" s="71" t="s">
        <v>1174</v>
      </c>
    </row>
    <row r="1031" spans="1:1" x14ac:dyDescent="0.35">
      <c r="A1031" s="71" t="s">
        <v>1175</v>
      </c>
    </row>
    <row r="1032" spans="1:1" x14ac:dyDescent="0.35">
      <c r="A1032" s="71" t="s">
        <v>1176</v>
      </c>
    </row>
    <row r="1033" spans="1:1" x14ac:dyDescent="0.35">
      <c r="A1033" s="71" t="s">
        <v>1177</v>
      </c>
    </row>
    <row r="1034" spans="1:1" x14ac:dyDescent="0.35">
      <c r="A1034" s="71" t="s">
        <v>1178</v>
      </c>
    </row>
    <row r="1035" spans="1:1" x14ac:dyDescent="0.35">
      <c r="A1035" s="71" t="s">
        <v>1179</v>
      </c>
    </row>
    <row r="1036" spans="1:1" x14ac:dyDescent="0.35">
      <c r="A1036" s="71" t="s">
        <v>1180</v>
      </c>
    </row>
    <row r="1037" spans="1:1" x14ac:dyDescent="0.35">
      <c r="A1037" s="71" t="s">
        <v>1181</v>
      </c>
    </row>
    <row r="1038" spans="1:1" x14ac:dyDescent="0.35">
      <c r="A1038" s="71" t="s">
        <v>1182</v>
      </c>
    </row>
    <row r="1039" spans="1:1" x14ac:dyDescent="0.35">
      <c r="A1039" s="71" t="s">
        <v>1183</v>
      </c>
    </row>
    <row r="1040" spans="1:1" x14ac:dyDescent="0.35">
      <c r="A1040" s="71" t="s">
        <v>1184</v>
      </c>
    </row>
    <row r="1041" spans="1:1" x14ac:dyDescent="0.35">
      <c r="A1041" s="71" t="s">
        <v>1185</v>
      </c>
    </row>
    <row r="1042" spans="1:1" x14ac:dyDescent="0.35">
      <c r="A1042" s="71" t="s">
        <v>1186</v>
      </c>
    </row>
    <row r="1043" spans="1:1" x14ac:dyDescent="0.35">
      <c r="A1043" s="71" t="s">
        <v>1187</v>
      </c>
    </row>
    <row r="1044" spans="1:1" x14ac:dyDescent="0.35">
      <c r="A1044" s="71" t="s">
        <v>1188</v>
      </c>
    </row>
    <row r="1045" spans="1:1" x14ac:dyDescent="0.35">
      <c r="A1045" s="71" t="s">
        <v>1189</v>
      </c>
    </row>
    <row r="1046" spans="1:1" x14ac:dyDescent="0.35">
      <c r="A1046" s="71" t="s">
        <v>1190</v>
      </c>
    </row>
    <row r="1047" spans="1:1" x14ac:dyDescent="0.35">
      <c r="A1047" s="71" t="s">
        <v>1191</v>
      </c>
    </row>
    <row r="1048" spans="1:1" x14ac:dyDescent="0.35">
      <c r="A1048" s="71" t="s">
        <v>1192</v>
      </c>
    </row>
    <row r="1049" spans="1:1" x14ac:dyDescent="0.35">
      <c r="A1049" s="71" t="s">
        <v>1193</v>
      </c>
    </row>
    <row r="1050" spans="1:1" x14ac:dyDescent="0.35">
      <c r="A1050" s="71" t="s">
        <v>1194</v>
      </c>
    </row>
    <row r="1051" spans="1:1" x14ac:dyDescent="0.35">
      <c r="A1051" s="71" t="s">
        <v>1195</v>
      </c>
    </row>
    <row r="1052" spans="1:1" x14ac:dyDescent="0.35">
      <c r="A1052" s="71" t="s">
        <v>1196</v>
      </c>
    </row>
    <row r="1053" spans="1:1" x14ac:dyDescent="0.35">
      <c r="A1053" s="71" t="s">
        <v>1197</v>
      </c>
    </row>
    <row r="1054" spans="1:1" x14ac:dyDescent="0.35">
      <c r="A1054" s="71" t="s">
        <v>1198</v>
      </c>
    </row>
    <row r="1055" spans="1:1" x14ac:dyDescent="0.35">
      <c r="A1055" s="71" t="s">
        <v>1199</v>
      </c>
    </row>
    <row r="1056" spans="1:1" x14ac:dyDescent="0.35">
      <c r="A1056" s="71" t="s">
        <v>1200</v>
      </c>
    </row>
    <row r="1057" spans="1:1" x14ac:dyDescent="0.35">
      <c r="A1057" s="71" t="s">
        <v>1201</v>
      </c>
    </row>
    <row r="1058" spans="1:1" x14ac:dyDescent="0.35">
      <c r="A1058" s="71" t="s">
        <v>1202</v>
      </c>
    </row>
    <row r="1059" spans="1:1" x14ac:dyDescent="0.35">
      <c r="A1059" s="71" t="s">
        <v>1203</v>
      </c>
    </row>
    <row r="1060" spans="1:1" x14ac:dyDescent="0.35">
      <c r="A1060" s="71" t="s">
        <v>1204</v>
      </c>
    </row>
    <row r="1061" spans="1:1" x14ac:dyDescent="0.35">
      <c r="A1061" s="71" t="s">
        <v>1205</v>
      </c>
    </row>
    <row r="1062" spans="1:1" x14ac:dyDescent="0.35">
      <c r="A1062" s="71" t="s">
        <v>1206</v>
      </c>
    </row>
    <row r="1063" spans="1:1" x14ac:dyDescent="0.35">
      <c r="A1063" s="71" t="s">
        <v>1207</v>
      </c>
    </row>
    <row r="1064" spans="1:1" x14ac:dyDescent="0.35">
      <c r="A1064" s="71" t="s">
        <v>1208</v>
      </c>
    </row>
    <row r="1065" spans="1:1" x14ac:dyDescent="0.35">
      <c r="A1065" s="71" t="s">
        <v>1209</v>
      </c>
    </row>
    <row r="1066" spans="1:1" x14ac:dyDescent="0.35">
      <c r="A1066" s="71" t="s">
        <v>1210</v>
      </c>
    </row>
    <row r="1067" spans="1:1" x14ac:dyDescent="0.35">
      <c r="A1067" s="71" t="s">
        <v>1211</v>
      </c>
    </row>
    <row r="1068" spans="1:1" x14ac:dyDescent="0.35">
      <c r="A1068" s="71" t="s">
        <v>1212</v>
      </c>
    </row>
    <row r="1069" spans="1:1" x14ac:dyDescent="0.35">
      <c r="A1069" s="71" t="s">
        <v>1213</v>
      </c>
    </row>
    <row r="1070" spans="1:1" x14ac:dyDescent="0.35">
      <c r="A1070" s="71" t="s">
        <v>1214</v>
      </c>
    </row>
    <row r="1071" spans="1:1" x14ac:dyDescent="0.35">
      <c r="A1071" s="71" t="s">
        <v>1215</v>
      </c>
    </row>
    <row r="1072" spans="1:1" x14ac:dyDescent="0.35">
      <c r="A1072" s="71" t="s">
        <v>1216</v>
      </c>
    </row>
    <row r="1073" spans="1:1" x14ac:dyDescent="0.35">
      <c r="A1073" s="71" t="s">
        <v>1217</v>
      </c>
    </row>
    <row r="1074" spans="1:1" x14ac:dyDescent="0.35">
      <c r="A1074" s="71" t="s">
        <v>1218</v>
      </c>
    </row>
    <row r="1075" spans="1:1" x14ac:dyDescent="0.35">
      <c r="A1075" s="71" t="s">
        <v>1219</v>
      </c>
    </row>
    <row r="1076" spans="1:1" x14ac:dyDescent="0.35">
      <c r="A1076" s="71" t="s">
        <v>1220</v>
      </c>
    </row>
    <row r="1077" spans="1:1" x14ac:dyDescent="0.35">
      <c r="A1077" s="71" t="s">
        <v>1221</v>
      </c>
    </row>
    <row r="1078" spans="1:1" x14ac:dyDescent="0.35">
      <c r="A1078" s="71" t="s">
        <v>1222</v>
      </c>
    </row>
    <row r="1079" spans="1:1" x14ac:dyDescent="0.35">
      <c r="A1079" s="71" t="s">
        <v>1223</v>
      </c>
    </row>
    <row r="1080" spans="1:1" x14ac:dyDescent="0.35">
      <c r="A1080" s="71" t="s">
        <v>1224</v>
      </c>
    </row>
    <row r="1081" spans="1:1" x14ac:dyDescent="0.35">
      <c r="A1081" s="71" t="s">
        <v>1225</v>
      </c>
    </row>
    <row r="1082" spans="1:1" x14ac:dyDescent="0.35">
      <c r="A1082" s="71" t="s">
        <v>1226</v>
      </c>
    </row>
    <row r="1083" spans="1:1" x14ac:dyDescent="0.35">
      <c r="A1083" s="71" t="s">
        <v>1227</v>
      </c>
    </row>
    <row r="1084" spans="1:1" x14ac:dyDescent="0.35">
      <c r="A1084" s="71" t="s">
        <v>1228</v>
      </c>
    </row>
    <row r="1085" spans="1:1" x14ac:dyDescent="0.35">
      <c r="A1085" s="71" t="s">
        <v>1229</v>
      </c>
    </row>
    <row r="1086" spans="1:1" x14ac:dyDescent="0.35">
      <c r="A1086" s="71" t="s">
        <v>1230</v>
      </c>
    </row>
    <row r="1087" spans="1:1" x14ac:dyDescent="0.35">
      <c r="A1087" s="71" t="s">
        <v>1231</v>
      </c>
    </row>
    <row r="1088" spans="1:1" x14ac:dyDescent="0.35">
      <c r="A1088" s="71" t="s">
        <v>1232</v>
      </c>
    </row>
    <row r="1089" spans="1:1" x14ac:dyDescent="0.35">
      <c r="A1089" s="71" t="s">
        <v>1233</v>
      </c>
    </row>
    <row r="1090" spans="1:1" x14ac:dyDescent="0.35">
      <c r="A1090" s="71" t="s">
        <v>1234</v>
      </c>
    </row>
    <row r="1091" spans="1:1" x14ac:dyDescent="0.35">
      <c r="A1091" s="71" t="s">
        <v>1235</v>
      </c>
    </row>
    <row r="1092" spans="1:1" x14ac:dyDescent="0.35">
      <c r="A1092" s="71" t="s">
        <v>1236</v>
      </c>
    </row>
    <row r="1093" spans="1:1" x14ac:dyDescent="0.35">
      <c r="A1093" s="71" t="s">
        <v>1237</v>
      </c>
    </row>
    <row r="1094" spans="1:1" x14ac:dyDescent="0.35">
      <c r="A1094" s="71" t="s">
        <v>1238</v>
      </c>
    </row>
    <row r="1095" spans="1:1" x14ac:dyDescent="0.35">
      <c r="A1095" s="71" t="s">
        <v>1239</v>
      </c>
    </row>
    <row r="1096" spans="1:1" x14ac:dyDescent="0.35">
      <c r="A1096" s="71" t="s">
        <v>1240</v>
      </c>
    </row>
    <row r="1097" spans="1:1" x14ac:dyDescent="0.35">
      <c r="A1097" s="71" t="s">
        <v>1241</v>
      </c>
    </row>
    <row r="1098" spans="1:1" x14ac:dyDescent="0.35">
      <c r="A1098" s="71" t="s">
        <v>1242</v>
      </c>
    </row>
    <row r="1099" spans="1:1" x14ac:dyDescent="0.35">
      <c r="A1099" s="71" t="s">
        <v>1243</v>
      </c>
    </row>
    <row r="1100" spans="1:1" x14ac:dyDescent="0.35">
      <c r="A1100" s="71" t="s">
        <v>1244</v>
      </c>
    </row>
    <row r="1101" spans="1:1" x14ac:dyDescent="0.35">
      <c r="A1101" s="71" t="s">
        <v>1245</v>
      </c>
    </row>
    <row r="1102" spans="1:1" x14ac:dyDescent="0.35">
      <c r="A1102" s="71" t="s">
        <v>1246</v>
      </c>
    </row>
    <row r="1103" spans="1:1" x14ac:dyDescent="0.35">
      <c r="A1103" s="71" t="s">
        <v>1247</v>
      </c>
    </row>
    <row r="1104" spans="1:1" x14ac:dyDescent="0.35">
      <c r="A1104" s="71" t="s">
        <v>1248</v>
      </c>
    </row>
    <row r="1105" spans="1:1" x14ac:dyDescent="0.35">
      <c r="A1105" s="71" t="s">
        <v>1249</v>
      </c>
    </row>
    <row r="1106" spans="1:1" x14ac:dyDescent="0.35">
      <c r="A1106" s="71" t="s">
        <v>1250</v>
      </c>
    </row>
    <row r="1107" spans="1:1" x14ac:dyDescent="0.35">
      <c r="A1107" s="71" t="s">
        <v>1251</v>
      </c>
    </row>
    <row r="1108" spans="1:1" x14ac:dyDescent="0.35">
      <c r="A1108" s="71" t="s">
        <v>1252</v>
      </c>
    </row>
    <row r="1109" spans="1:1" x14ac:dyDescent="0.35">
      <c r="A1109" s="71" t="s">
        <v>1253</v>
      </c>
    </row>
    <row r="1110" spans="1:1" x14ac:dyDescent="0.35">
      <c r="A1110" s="71" t="s">
        <v>1254</v>
      </c>
    </row>
    <row r="1111" spans="1:1" x14ac:dyDescent="0.35">
      <c r="A1111" s="71" t="s">
        <v>1255</v>
      </c>
    </row>
    <row r="1112" spans="1:1" x14ac:dyDescent="0.35">
      <c r="A1112" s="71" t="s">
        <v>1256</v>
      </c>
    </row>
    <row r="1113" spans="1:1" x14ac:dyDescent="0.35">
      <c r="A1113" s="71" t="s">
        <v>1257</v>
      </c>
    </row>
    <row r="1114" spans="1:1" x14ac:dyDescent="0.35">
      <c r="A1114" s="71" t="s">
        <v>1258</v>
      </c>
    </row>
    <row r="1115" spans="1:1" x14ac:dyDescent="0.35">
      <c r="A1115" s="71" t="s">
        <v>1259</v>
      </c>
    </row>
    <row r="1116" spans="1:1" x14ac:dyDescent="0.35">
      <c r="A1116" s="71" t="s">
        <v>1260</v>
      </c>
    </row>
    <row r="1117" spans="1:1" x14ac:dyDescent="0.35">
      <c r="A1117" s="71" t="s">
        <v>1261</v>
      </c>
    </row>
    <row r="1118" spans="1:1" x14ac:dyDescent="0.35">
      <c r="A1118" s="71" t="s">
        <v>1262</v>
      </c>
    </row>
    <row r="1119" spans="1:1" x14ac:dyDescent="0.35">
      <c r="A1119" s="71" t="s">
        <v>1263</v>
      </c>
    </row>
    <row r="1120" spans="1:1" x14ac:dyDescent="0.35">
      <c r="A1120" s="71" t="s">
        <v>1264</v>
      </c>
    </row>
    <row r="1121" spans="1:1" x14ac:dyDescent="0.35">
      <c r="A1121" s="71" t="s">
        <v>1265</v>
      </c>
    </row>
    <row r="1122" spans="1:1" x14ac:dyDescent="0.35">
      <c r="A1122" s="71" t="s">
        <v>1266</v>
      </c>
    </row>
    <row r="1123" spans="1:1" x14ac:dyDescent="0.35">
      <c r="A1123" s="71" t="s">
        <v>1267</v>
      </c>
    </row>
    <row r="1124" spans="1:1" x14ac:dyDescent="0.35">
      <c r="A1124" s="71" t="s">
        <v>1268</v>
      </c>
    </row>
    <row r="1125" spans="1:1" x14ac:dyDescent="0.35">
      <c r="A1125" s="71" t="s">
        <v>1269</v>
      </c>
    </row>
    <row r="1126" spans="1:1" x14ac:dyDescent="0.35">
      <c r="A1126" s="71" t="s">
        <v>1270</v>
      </c>
    </row>
    <row r="1127" spans="1:1" x14ac:dyDescent="0.35">
      <c r="A1127" s="71" t="s">
        <v>1271</v>
      </c>
    </row>
    <row r="1128" spans="1:1" x14ac:dyDescent="0.35">
      <c r="A1128" s="71" t="s">
        <v>1272</v>
      </c>
    </row>
    <row r="1129" spans="1:1" x14ac:dyDescent="0.35">
      <c r="A1129" s="71" t="s">
        <v>1273</v>
      </c>
    </row>
    <row r="1130" spans="1:1" x14ac:dyDescent="0.35">
      <c r="A1130" s="71" t="s">
        <v>1274</v>
      </c>
    </row>
    <row r="1131" spans="1:1" x14ac:dyDescent="0.35">
      <c r="A1131" s="71" t="s">
        <v>1275</v>
      </c>
    </row>
    <row r="1132" spans="1:1" x14ac:dyDescent="0.35">
      <c r="A1132" s="71" t="s">
        <v>1276</v>
      </c>
    </row>
    <row r="1133" spans="1:1" x14ac:dyDescent="0.35">
      <c r="A1133" s="71" t="s">
        <v>1277</v>
      </c>
    </row>
    <row r="1134" spans="1:1" x14ac:dyDescent="0.35">
      <c r="A1134" s="71" t="s">
        <v>1278</v>
      </c>
    </row>
    <row r="1135" spans="1:1" x14ac:dyDescent="0.35">
      <c r="A1135" s="71" t="s">
        <v>1279</v>
      </c>
    </row>
    <row r="1136" spans="1:1" x14ac:dyDescent="0.35">
      <c r="A1136" s="71" t="s">
        <v>1280</v>
      </c>
    </row>
    <row r="1137" spans="1:1" x14ac:dyDescent="0.35">
      <c r="A1137" s="71" t="s">
        <v>1281</v>
      </c>
    </row>
    <row r="1138" spans="1:1" x14ac:dyDescent="0.35">
      <c r="A1138" s="71" t="s">
        <v>1282</v>
      </c>
    </row>
    <row r="1139" spans="1:1" x14ac:dyDescent="0.35">
      <c r="A1139" s="71" t="s">
        <v>1283</v>
      </c>
    </row>
    <row r="1140" spans="1:1" x14ac:dyDescent="0.35">
      <c r="A1140" s="71" t="s">
        <v>1284</v>
      </c>
    </row>
    <row r="1141" spans="1:1" x14ac:dyDescent="0.35">
      <c r="A1141" s="71" t="s">
        <v>1285</v>
      </c>
    </row>
    <row r="1142" spans="1:1" x14ac:dyDescent="0.35">
      <c r="A1142" s="71" t="s">
        <v>1286</v>
      </c>
    </row>
    <row r="1143" spans="1:1" x14ac:dyDescent="0.35">
      <c r="A1143" s="71" t="s">
        <v>1287</v>
      </c>
    </row>
    <row r="1144" spans="1:1" x14ac:dyDescent="0.35">
      <c r="A1144" s="71" t="s">
        <v>1288</v>
      </c>
    </row>
    <row r="1145" spans="1:1" x14ac:dyDescent="0.35">
      <c r="A1145" s="71" t="s">
        <v>1289</v>
      </c>
    </row>
    <row r="1146" spans="1:1" x14ac:dyDescent="0.35">
      <c r="A1146" s="71" t="s">
        <v>1290</v>
      </c>
    </row>
    <row r="1147" spans="1:1" x14ac:dyDescent="0.35">
      <c r="A1147" s="71" t="s">
        <v>1291</v>
      </c>
    </row>
    <row r="1148" spans="1:1" x14ac:dyDescent="0.35">
      <c r="A1148" s="71" t="s">
        <v>1292</v>
      </c>
    </row>
    <row r="1149" spans="1:1" x14ac:dyDescent="0.35">
      <c r="A1149" s="71" t="s">
        <v>1293</v>
      </c>
    </row>
    <row r="1150" spans="1:1" x14ac:dyDescent="0.35">
      <c r="A1150" s="71" t="s">
        <v>1294</v>
      </c>
    </row>
    <row r="1151" spans="1:1" x14ac:dyDescent="0.35">
      <c r="A1151" s="71" t="s">
        <v>1295</v>
      </c>
    </row>
    <row r="1152" spans="1:1" x14ac:dyDescent="0.35">
      <c r="A1152" s="71" t="s">
        <v>1296</v>
      </c>
    </row>
    <row r="1153" spans="1:1" x14ac:dyDescent="0.35">
      <c r="A1153" s="71" t="s">
        <v>1297</v>
      </c>
    </row>
    <row r="1154" spans="1:1" x14ac:dyDescent="0.35">
      <c r="A1154" s="71" t="s">
        <v>1298</v>
      </c>
    </row>
    <row r="1155" spans="1:1" x14ac:dyDescent="0.35">
      <c r="A1155" s="71" t="s">
        <v>1299</v>
      </c>
    </row>
    <row r="1156" spans="1:1" x14ac:dyDescent="0.35">
      <c r="A1156" s="71" t="s">
        <v>1300</v>
      </c>
    </row>
    <row r="1157" spans="1:1" x14ac:dyDescent="0.35">
      <c r="A1157" s="71" t="s">
        <v>1301</v>
      </c>
    </row>
    <row r="1158" spans="1:1" x14ac:dyDescent="0.35">
      <c r="A1158" s="71" t="s">
        <v>1302</v>
      </c>
    </row>
    <row r="1159" spans="1:1" x14ac:dyDescent="0.35">
      <c r="A1159" s="71" t="s">
        <v>1303</v>
      </c>
    </row>
    <row r="1160" spans="1:1" x14ac:dyDescent="0.35">
      <c r="A1160" s="71" t="s">
        <v>1304</v>
      </c>
    </row>
    <row r="1161" spans="1:1" x14ac:dyDescent="0.35">
      <c r="A1161" s="71" t="s">
        <v>1305</v>
      </c>
    </row>
    <row r="1162" spans="1:1" x14ac:dyDescent="0.35">
      <c r="A1162" s="71" t="s">
        <v>1306</v>
      </c>
    </row>
    <row r="1163" spans="1:1" x14ac:dyDescent="0.35">
      <c r="A1163" s="71" t="s">
        <v>1307</v>
      </c>
    </row>
    <row r="1164" spans="1:1" x14ac:dyDescent="0.35">
      <c r="A1164" s="71" t="s">
        <v>1308</v>
      </c>
    </row>
    <row r="1165" spans="1:1" x14ac:dyDescent="0.35">
      <c r="A1165" s="71" t="s">
        <v>1309</v>
      </c>
    </row>
    <row r="1166" spans="1:1" x14ac:dyDescent="0.35">
      <c r="A1166" s="71" t="s">
        <v>1310</v>
      </c>
    </row>
    <row r="1167" spans="1:1" x14ac:dyDescent="0.35">
      <c r="A1167" s="71" t="s">
        <v>1311</v>
      </c>
    </row>
    <row r="1168" spans="1:1" x14ac:dyDescent="0.35">
      <c r="A1168" s="71" t="s">
        <v>1312</v>
      </c>
    </row>
    <row r="1169" spans="1:1" x14ac:dyDescent="0.35">
      <c r="A1169" s="71" t="s">
        <v>1313</v>
      </c>
    </row>
    <row r="1170" spans="1:1" x14ac:dyDescent="0.35">
      <c r="A1170" s="71" t="s">
        <v>1314</v>
      </c>
    </row>
    <row r="1171" spans="1:1" x14ac:dyDescent="0.35">
      <c r="A1171" s="71" t="s">
        <v>1315</v>
      </c>
    </row>
    <row r="1172" spans="1:1" x14ac:dyDescent="0.35">
      <c r="A1172" s="71" t="s">
        <v>1316</v>
      </c>
    </row>
    <row r="1173" spans="1:1" x14ac:dyDescent="0.35">
      <c r="A1173" s="71" t="s">
        <v>1317</v>
      </c>
    </row>
    <row r="1174" spans="1:1" x14ac:dyDescent="0.35">
      <c r="A1174" s="71" t="s">
        <v>1318</v>
      </c>
    </row>
    <row r="1175" spans="1:1" x14ac:dyDescent="0.35">
      <c r="A1175" s="71" t="s">
        <v>1319</v>
      </c>
    </row>
    <row r="1176" spans="1:1" x14ac:dyDescent="0.35">
      <c r="A1176" s="71" t="s">
        <v>1320</v>
      </c>
    </row>
    <row r="1177" spans="1:1" x14ac:dyDescent="0.35">
      <c r="A1177" s="71" t="s">
        <v>1321</v>
      </c>
    </row>
    <row r="1178" spans="1:1" x14ac:dyDescent="0.35">
      <c r="A1178" s="71" t="s">
        <v>1322</v>
      </c>
    </row>
    <row r="1179" spans="1:1" x14ac:dyDescent="0.35">
      <c r="A1179" s="71" t="s">
        <v>1323</v>
      </c>
    </row>
    <row r="1180" spans="1:1" x14ac:dyDescent="0.35">
      <c r="A1180" s="71" t="s">
        <v>1324</v>
      </c>
    </row>
    <row r="1181" spans="1:1" x14ac:dyDescent="0.35">
      <c r="A1181" s="71" t="s">
        <v>1325</v>
      </c>
    </row>
    <row r="1182" spans="1:1" x14ac:dyDescent="0.35">
      <c r="A1182" s="71" t="s">
        <v>1326</v>
      </c>
    </row>
    <row r="1183" spans="1:1" x14ac:dyDescent="0.35">
      <c r="A1183" s="71" t="s">
        <v>1327</v>
      </c>
    </row>
    <row r="1184" spans="1:1" x14ac:dyDescent="0.35">
      <c r="A1184" s="71" t="s">
        <v>1328</v>
      </c>
    </row>
    <row r="1185" spans="1:1" x14ac:dyDescent="0.35">
      <c r="A1185" s="71" t="s">
        <v>1329</v>
      </c>
    </row>
    <row r="1186" spans="1:1" x14ac:dyDescent="0.35">
      <c r="A1186" s="71" t="s">
        <v>1330</v>
      </c>
    </row>
    <row r="1187" spans="1:1" x14ac:dyDescent="0.35">
      <c r="A1187" s="71" t="s">
        <v>1331</v>
      </c>
    </row>
    <row r="1188" spans="1:1" x14ac:dyDescent="0.35">
      <c r="A1188" s="71" t="s">
        <v>1332</v>
      </c>
    </row>
    <row r="1189" spans="1:1" x14ac:dyDescent="0.35">
      <c r="A1189" s="71" t="s">
        <v>1333</v>
      </c>
    </row>
    <row r="1190" spans="1:1" x14ac:dyDescent="0.35">
      <c r="A1190" s="71" t="s">
        <v>1334</v>
      </c>
    </row>
    <row r="1191" spans="1:1" x14ac:dyDescent="0.35">
      <c r="A1191" s="71" t="s">
        <v>1335</v>
      </c>
    </row>
    <row r="1192" spans="1:1" x14ac:dyDescent="0.35">
      <c r="A1192" s="71" t="s">
        <v>1336</v>
      </c>
    </row>
    <row r="1193" spans="1:1" x14ac:dyDescent="0.35">
      <c r="A1193" s="71" t="s">
        <v>1337</v>
      </c>
    </row>
    <row r="1194" spans="1:1" x14ac:dyDescent="0.35">
      <c r="A1194" s="71" t="s">
        <v>1338</v>
      </c>
    </row>
    <row r="1195" spans="1:1" x14ac:dyDescent="0.35">
      <c r="A1195" s="71" t="s">
        <v>1339</v>
      </c>
    </row>
    <row r="1196" spans="1:1" x14ac:dyDescent="0.35">
      <c r="A1196" s="71" t="s">
        <v>1340</v>
      </c>
    </row>
    <row r="1197" spans="1:1" x14ac:dyDescent="0.35">
      <c r="A1197" s="71" t="s">
        <v>1341</v>
      </c>
    </row>
    <row r="1198" spans="1:1" x14ac:dyDescent="0.35">
      <c r="A1198" s="71" t="s">
        <v>1342</v>
      </c>
    </row>
    <row r="1199" spans="1:1" x14ac:dyDescent="0.35">
      <c r="A1199" s="71" t="s">
        <v>1343</v>
      </c>
    </row>
    <row r="1200" spans="1:1" x14ac:dyDescent="0.35">
      <c r="A1200" s="71" t="s">
        <v>1344</v>
      </c>
    </row>
    <row r="1201" spans="1:1" x14ac:dyDescent="0.35">
      <c r="A1201" s="71" t="s">
        <v>1345</v>
      </c>
    </row>
    <row r="1202" spans="1:1" x14ac:dyDescent="0.35">
      <c r="A1202" s="71" t="s">
        <v>1346</v>
      </c>
    </row>
    <row r="1203" spans="1:1" x14ac:dyDescent="0.35">
      <c r="A1203" s="71" t="s">
        <v>1347</v>
      </c>
    </row>
    <row r="1204" spans="1:1" x14ac:dyDescent="0.35">
      <c r="A1204" s="71" t="s">
        <v>1348</v>
      </c>
    </row>
    <row r="1205" spans="1:1" x14ac:dyDescent="0.35">
      <c r="A1205" s="71" t="s">
        <v>1349</v>
      </c>
    </row>
    <row r="1206" spans="1:1" x14ac:dyDescent="0.35">
      <c r="A1206" s="71" t="s">
        <v>1350</v>
      </c>
    </row>
    <row r="1207" spans="1:1" x14ac:dyDescent="0.35">
      <c r="A1207" s="71" t="s">
        <v>1351</v>
      </c>
    </row>
    <row r="1208" spans="1:1" x14ac:dyDescent="0.35">
      <c r="A1208" s="71" t="s">
        <v>1352</v>
      </c>
    </row>
    <row r="1209" spans="1:1" x14ac:dyDescent="0.35">
      <c r="A1209" s="71" t="s">
        <v>1353</v>
      </c>
    </row>
    <row r="1210" spans="1:1" x14ac:dyDescent="0.35">
      <c r="A1210" s="71" t="s">
        <v>1354</v>
      </c>
    </row>
    <row r="1211" spans="1:1" x14ac:dyDescent="0.35">
      <c r="A1211" s="71" t="s">
        <v>1355</v>
      </c>
    </row>
    <row r="1212" spans="1:1" x14ac:dyDescent="0.35">
      <c r="A1212" s="71" t="s">
        <v>1356</v>
      </c>
    </row>
    <row r="1213" spans="1:1" x14ac:dyDescent="0.35">
      <c r="A1213" s="71" t="s">
        <v>1357</v>
      </c>
    </row>
    <row r="1214" spans="1:1" x14ac:dyDescent="0.35">
      <c r="A1214" s="71" t="s">
        <v>1358</v>
      </c>
    </row>
    <row r="1215" spans="1:1" x14ac:dyDescent="0.35">
      <c r="A1215" s="71" t="s">
        <v>1359</v>
      </c>
    </row>
    <row r="1216" spans="1:1" x14ac:dyDescent="0.35">
      <c r="A1216" s="71" t="s">
        <v>1360</v>
      </c>
    </row>
    <row r="1217" spans="1:1" x14ac:dyDescent="0.35">
      <c r="A1217" s="71" t="s">
        <v>1361</v>
      </c>
    </row>
    <row r="1218" spans="1:1" x14ac:dyDescent="0.35">
      <c r="A1218" s="71" t="s">
        <v>1362</v>
      </c>
    </row>
    <row r="1219" spans="1:1" x14ac:dyDescent="0.35">
      <c r="A1219" s="71" t="s">
        <v>1363</v>
      </c>
    </row>
    <row r="1220" spans="1:1" x14ac:dyDescent="0.35">
      <c r="A1220" s="71" t="s">
        <v>1364</v>
      </c>
    </row>
    <row r="1221" spans="1:1" x14ac:dyDescent="0.35">
      <c r="A1221" s="71" t="s">
        <v>1365</v>
      </c>
    </row>
    <row r="1222" spans="1:1" x14ac:dyDescent="0.35">
      <c r="A1222" s="71" t="s">
        <v>1366</v>
      </c>
    </row>
    <row r="1223" spans="1:1" x14ac:dyDescent="0.35">
      <c r="A1223" s="71" t="s">
        <v>1367</v>
      </c>
    </row>
    <row r="1224" spans="1:1" x14ac:dyDescent="0.35">
      <c r="A1224" s="71" t="s">
        <v>1368</v>
      </c>
    </row>
    <row r="1225" spans="1:1" x14ac:dyDescent="0.35">
      <c r="A1225" s="71" t="s">
        <v>1369</v>
      </c>
    </row>
    <row r="1226" spans="1:1" x14ac:dyDescent="0.35">
      <c r="A1226" s="71" t="s">
        <v>1370</v>
      </c>
    </row>
    <row r="1227" spans="1:1" x14ac:dyDescent="0.35">
      <c r="A1227" s="71" t="s">
        <v>1371</v>
      </c>
    </row>
    <row r="1228" spans="1:1" x14ac:dyDescent="0.35">
      <c r="A1228" s="71" t="s">
        <v>1372</v>
      </c>
    </row>
    <row r="1229" spans="1:1" x14ac:dyDescent="0.35">
      <c r="A1229" s="71" t="s">
        <v>1373</v>
      </c>
    </row>
    <row r="1230" spans="1:1" x14ac:dyDescent="0.35">
      <c r="A1230" s="71" t="s">
        <v>1374</v>
      </c>
    </row>
    <row r="1231" spans="1:1" x14ac:dyDescent="0.35">
      <c r="A1231" s="71" t="s">
        <v>1375</v>
      </c>
    </row>
    <row r="1232" spans="1:1" x14ac:dyDescent="0.35">
      <c r="A1232" s="71" t="s">
        <v>1376</v>
      </c>
    </row>
    <row r="1233" spans="1:1" x14ac:dyDescent="0.35">
      <c r="A1233" s="71" t="s">
        <v>1377</v>
      </c>
    </row>
    <row r="1234" spans="1:1" x14ac:dyDescent="0.35">
      <c r="A1234" s="71" t="s">
        <v>1378</v>
      </c>
    </row>
    <row r="1235" spans="1:1" x14ac:dyDescent="0.35">
      <c r="A1235" s="71" t="s">
        <v>1379</v>
      </c>
    </row>
    <row r="1236" spans="1:1" x14ac:dyDescent="0.35">
      <c r="A1236" s="71" t="s">
        <v>1380</v>
      </c>
    </row>
    <row r="1237" spans="1:1" x14ac:dyDescent="0.35">
      <c r="A1237" s="71" t="s">
        <v>1381</v>
      </c>
    </row>
    <row r="1238" spans="1:1" x14ac:dyDescent="0.35">
      <c r="A1238" s="71" t="s">
        <v>1382</v>
      </c>
    </row>
    <row r="1239" spans="1:1" x14ac:dyDescent="0.35">
      <c r="A1239" s="71" t="s">
        <v>1383</v>
      </c>
    </row>
    <row r="1240" spans="1:1" x14ac:dyDescent="0.35">
      <c r="A1240" s="71" t="s">
        <v>1384</v>
      </c>
    </row>
    <row r="1241" spans="1:1" x14ac:dyDescent="0.35">
      <c r="A1241" s="71" t="s">
        <v>1385</v>
      </c>
    </row>
    <row r="1242" spans="1:1" x14ac:dyDescent="0.35">
      <c r="A1242" s="71" t="s">
        <v>1386</v>
      </c>
    </row>
    <row r="1243" spans="1:1" x14ac:dyDescent="0.35">
      <c r="A1243" s="71" t="s">
        <v>1387</v>
      </c>
    </row>
    <row r="1244" spans="1:1" x14ac:dyDescent="0.35">
      <c r="A1244" s="71" t="s">
        <v>1388</v>
      </c>
    </row>
    <row r="1245" spans="1:1" x14ac:dyDescent="0.35">
      <c r="A1245" s="71" t="s">
        <v>1389</v>
      </c>
    </row>
    <row r="1246" spans="1:1" x14ac:dyDescent="0.35">
      <c r="A1246" s="71" t="s">
        <v>1390</v>
      </c>
    </row>
    <row r="1247" spans="1:1" x14ac:dyDescent="0.35">
      <c r="A1247" s="71" t="s">
        <v>1391</v>
      </c>
    </row>
    <row r="1248" spans="1:1" x14ac:dyDescent="0.35">
      <c r="A1248" s="71" t="s">
        <v>1392</v>
      </c>
    </row>
    <row r="1249" spans="1:1" x14ac:dyDescent="0.35">
      <c r="A1249" s="71" t="s">
        <v>1393</v>
      </c>
    </row>
    <row r="1250" spans="1:1" x14ac:dyDescent="0.35">
      <c r="A1250" s="71" t="s">
        <v>1394</v>
      </c>
    </row>
    <row r="1251" spans="1:1" x14ac:dyDescent="0.35">
      <c r="A1251" s="71" t="s">
        <v>1395</v>
      </c>
    </row>
    <row r="1252" spans="1:1" x14ac:dyDescent="0.35">
      <c r="A1252" s="71" t="s">
        <v>1396</v>
      </c>
    </row>
    <row r="1253" spans="1:1" x14ac:dyDescent="0.35">
      <c r="A1253" s="71" t="s">
        <v>1397</v>
      </c>
    </row>
    <row r="1254" spans="1:1" x14ac:dyDescent="0.35">
      <c r="A1254" s="71" t="s">
        <v>1398</v>
      </c>
    </row>
    <row r="1255" spans="1:1" x14ac:dyDescent="0.35">
      <c r="A1255" s="71" t="s">
        <v>1399</v>
      </c>
    </row>
    <row r="1256" spans="1:1" x14ac:dyDescent="0.35">
      <c r="A1256" s="71" t="s">
        <v>1400</v>
      </c>
    </row>
    <row r="1257" spans="1:1" x14ac:dyDescent="0.35">
      <c r="A1257" s="71" t="s">
        <v>1401</v>
      </c>
    </row>
    <row r="1258" spans="1:1" x14ac:dyDescent="0.35">
      <c r="A1258" s="71" t="s">
        <v>1402</v>
      </c>
    </row>
    <row r="1259" spans="1:1" x14ac:dyDescent="0.35">
      <c r="A1259" s="71" t="s">
        <v>1403</v>
      </c>
    </row>
    <row r="1260" spans="1:1" x14ac:dyDescent="0.35">
      <c r="A1260" s="71" t="s">
        <v>1404</v>
      </c>
    </row>
    <row r="1261" spans="1:1" x14ac:dyDescent="0.35">
      <c r="A1261" s="71" t="s">
        <v>1405</v>
      </c>
    </row>
    <row r="1262" spans="1:1" x14ac:dyDescent="0.35">
      <c r="A1262" s="71" t="s">
        <v>1406</v>
      </c>
    </row>
    <row r="1263" spans="1:1" x14ac:dyDescent="0.35">
      <c r="A1263" s="71" t="s">
        <v>1407</v>
      </c>
    </row>
    <row r="1264" spans="1:1" x14ac:dyDescent="0.35">
      <c r="A1264" s="71" t="s">
        <v>1408</v>
      </c>
    </row>
    <row r="1265" spans="1:1" x14ac:dyDescent="0.35">
      <c r="A1265" s="71" t="s">
        <v>1409</v>
      </c>
    </row>
    <row r="1266" spans="1:1" x14ac:dyDescent="0.35">
      <c r="A1266" s="71" t="s">
        <v>1410</v>
      </c>
    </row>
    <row r="1267" spans="1:1" x14ac:dyDescent="0.35">
      <c r="A1267" s="71" t="s">
        <v>1411</v>
      </c>
    </row>
    <row r="1268" spans="1:1" x14ac:dyDescent="0.35">
      <c r="A1268" s="71" t="s">
        <v>1412</v>
      </c>
    </row>
    <row r="1269" spans="1:1" x14ac:dyDescent="0.35">
      <c r="A1269" s="71" t="s">
        <v>1413</v>
      </c>
    </row>
    <row r="1270" spans="1:1" x14ac:dyDescent="0.35">
      <c r="A1270" s="71" t="s">
        <v>1414</v>
      </c>
    </row>
    <row r="1271" spans="1:1" x14ac:dyDescent="0.35">
      <c r="A1271" s="71" t="s">
        <v>1415</v>
      </c>
    </row>
    <row r="1272" spans="1:1" x14ac:dyDescent="0.35">
      <c r="A1272" s="71" t="s">
        <v>1416</v>
      </c>
    </row>
    <row r="1273" spans="1:1" x14ac:dyDescent="0.35">
      <c r="A1273" s="71" t="s">
        <v>1417</v>
      </c>
    </row>
    <row r="1274" spans="1:1" x14ac:dyDescent="0.35">
      <c r="A1274" s="71" t="s">
        <v>1418</v>
      </c>
    </row>
    <row r="1275" spans="1:1" x14ac:dyDescent="0.35">
      <c r="A1275" s="71" t="s">
        <v>1419</v>
      </c>
    </row>
    <row r="1276" spans="1:1" x14ac:dyDescent="0.35">
      <c r="A1276" s="71" t="s">
        <v>1420</v>
      </c>
    </row>
    <row r="1277" spans="1:1" x14ac:dyDescent="0.35">
      <c r="A1277" s="71" t="s">
        <v>1421</v>
      </c>
    </row>
    <row r="1278" spans="1:1" x14ac:dyDescent="0.35">
      <c r="A1278" s="71" t="s">
        <v>1422</v>
      </c>
    </row>
    <row r="1279" spans="1:1" x14ac:dyDescent="0.35">
      <c r="A1279" s="71" t="s">
        <v>1423</v>
      </c>
    </row>
    <row r="1280" spans="1:1" x14ac:dyDescent="0.35">
      <c r="A1280" s="71" t="s">
        <v>1424</v>
      </c>
    </row>
    <row r="1281" spans="1:1" x14ac:dyDescent="0.35">
      <c r="A1281" s="71" t="s">
        <v>1425</v>
      </c>
    </row>
    <row r="1282" spans="1:1" x14ac:dyDescent="0.35">
      <c r="A1282" s="71" t="s">
        <v>1426</v>
      </c>
    </row>
    <row r="1283" spans="1:1" x14ac:dyDescent="0.35">
      <c r="A1283" s="71" t="s">
        <v>1427</v>
      </c>
    </row>
    <row r="1284" spans="1:1" x14ac:dyDescent="0.35">
      <c r="A1284" s="71" t="s">
        <v>1428</v>
      </c>
    </row>
    <row r="1285" spans="1:1" x14ac:dyDescent="0.35">
      <c r="A1285" s="71" t="s">
        <v>1429</v>
      </c>
    </row>
    <row r="1286" spans="1:1" x14ac:dyDescent="0.35">
      <c r="A1286" s="71" t="s">
        <v>1430</v>
      </c>
    </row>
    <row r="1287" spans="1:1" x14ac:dyDescent="0.35">
      <c r="A1287" s="71" t="s">
        <v>1431</v>
      </c>
    </row>
    <row r="1288" spans="1:1" x14ac:dyDescent="0.35">
      <c r="A1288" s="71" t="s">
        <v>1432</v>
      </c>
    </row>
    <row r="1289" spans="1:1" x14ac:dyDescent="0.35">
      <c r="A1289" s="71" t="s">
        <v>1433</v>
      </c>
    </row>
    <row r="1290" spans="1:1" x14ac:dyDescent="0.35">
      <c r="A1290" s="71" t="s">
        <v>1434</v>
      </c>
    </row>
    <row r="1291" spans="1:1" x14ac:dyDescent="0.35">
      <c r="A1291" s="71" t="s">
        <v>1435</v>
      </c>
    </row>
    <row r="1292" spans="1:1" x14ac:dyDescent="0.35">
      <c r="A1292" s="71" t="s">
        <v>1436</v>
      </c>
    </row>
    <row r="1293" spans="1:1" x14ac:dyDescent="0.35">
      <c r="A1293" s="71" t="s">
        <v>1437</v>
      </c>
    </row>
    <row r="1294" spans="1:1" x14ac:dyDescent="0.35">
      <c r="A1294" s="71" t="s">
        <v>1438</v>
      </c>
    </row>
    <row r="1295" spans="1:1" x14ac:dyDescent="0.35">
      <c r="A1295" s="71" t="s">
        <v>1439</v>
      </c>
    </row>
    <row r="1296" spans="1:1" x14ac:dyDescent="0.35">
      <c r="A1296" s="71" t="s">
        <v>1440</v>
      </c>
    </row>
    <row r="1297" spans="1:1" x14ac:dyDescent="0.35">
      <c r="A1297" s="71" t="s">
        <v>1441</v>
      </c>
    </row>
    <row r="1298" spans="1:1" x14ac:dyDescent="0.35">
      <c r="A1298" s="71" t="s">
        <v>1442</v>
      </c>
    </row>
    <row r="1299" spans="1:1" x14ac:dyDescent="0.35">
      <c r="A1299" s="71" t="s">
        <v>1443</v>
      </c>
    </row>
    <row r="1300" spans="1:1" x14ac:dyDescent="0.35">
      <c r="A1300" s="71" t="s">
        <v>1444</v>
      </c>
    </row>
    <row r="1301" spans="1:1" x14ac:dyDescent="0.35">
      <c r="A1301" s="71" t="s">
        <v>1445</v>
      </c>
    </row>
    <row r="1302" spans="1:1" x14ac:dyDescent="0.35">
      <c r="A1302" s="71" t="s">
        <v>1446</v>
      </c>
    </row>
    <row r="1303" spans="1:1" x14ac:dyDescent="0.35">
      <c r="A1303" s="71" t="s">
        <v>1447</v>
      </c>
    </row>
    <row r="1304" spans="1:1" x14ac:dyDescent="0.35">
      <c r="A1304" s="71" t="s">
        <v>1448</v>
      </c>
    </row>
    <row r="1305" spans="1:1" x14ac:dyDescent="0.35">
      <c r="A1305" s="71" t="s">
        <v>1449</v>
      </c>
    </row>
    <row r="1306" spans="1:1" x14ac:dyDescent="0.35">
      <c r="A1306" s="71" t="s">
        <v>1450</v>
      </c>
    </row>
    <row r="1307" spans="1:1" x14ac:dyDescent="0.35">
      <c r="A1307" s="71" t="s">
        <v>1451</v>
      </c>
    </row>
    <row r="1308" spans="1:1" x14ac:dyDescent="0.35">
      <c r="A1308" s="71" t="s">
        <v>1452</v>
      </c>
    </row>
    <row r="1309" spans="1:1" x14ac:dyDescent="0.35">
      <c r="A1309" s="71" t="s">
        <v>1453</v>
      </c>
    </row>
    <row r="1310" spans="1:1" x14ac:dyDescent="0.35">
      <c r="A1310" s="71" t="s">
        <v>1454</v>
      </c>
    </row>
    <row r="1311" spans="1:1" x14ac:dyDescent="0.35">
      <c r="A1311" s="71" t="s">
        <v>1455</v>
      </c>
    </row>
    <row r="1312" spans="1:1" x14ac:dyDescent="0.35">
      <c r="A1312" s="71" t="s">
        <v>1456</v>
      </c>
    </row>
    <row r="1313" spans="1:1" x14ac:dyDescent="0.35">
      <c r="A1313" s="71" t="s">
        <v>1457</v>
      </c>
    </row>
    <row r="1314" spans="1:1" x14ac:dyDescent="0.35">
      <c r="A1314" s="71" t="s">
        <v>1458</v>
      </c>
    </row>
    <row r="1315" spans="1:1" x14ac:dyDescent="0.35">
      <c r="A1315" s="71" t="s">
        <v>1459</v>
      </c>
    </row>
    <row r="1316" spans="1:1" x14ac:dyDescent="0.35">
      <c r="A1316" s="71" t="s">
        <v>1460</v>
      </c>
    </row>
    <row r="1317" spans="1:1" x14ac:dyDescent="0.35">
      <c r="A1317" s="71" t="s">
        <v>1461</v>
      </c>
    </row>
    <row r="1318" spans="1:1" x14ac:dyDescent="0.35">
      <c r="A1318" s="71" t="s">
        <v>1462</v>
      </c>
    </row>
    <row r="1319" spans="1:1" x14ac:dyDescent="0.35">
      <c r="A1319" s="71" t="s">
        <v>1463</v>
      </c>
    </row>
    <row r="1320" spans="1:1" x14ac:dyDescent="0.35">
      <c r="A1320" s="71" t="s">
        <v>1464</v>
      </c>
    </row>
    <row r="1321" spans="1:1" x14ac:dyDescent="0.35">
      <c r="A1321" s="71" t="s">
        <v>1465</v>
      </c>
    </row>
    <row r="1322" spans="1:1" x14ac:dyDescent="0.35">
      <c r="A1322" s="71" t="s">
        <v>1466</v>
      </c>
    </row>
    <row r="1323" spans="1:1" x14ac:dyDescent="0.35">
      <c r="A1323" s="71" t="s">
        <v>1467</v>
      </c>
    </row>
    <row r="1324" spans="1:1" x14ac:dyDescent="0.35">
      <c r="A1324" s="71" t="s">
        <v>1468</v>
      </c>
    </row>
    <row r="1325" spans="1:1" x14ac:dyDescent="0.35">
      <c r="A1325" s="71" t="s">
        <v>1469</v>
      </c>
    </row>
    <row r="1326" spans="1:1" x14ac:dyDescent="0.35">
      <c r="A1326" s="71" t="s">
        <v>1470</v>
      </c>
    </row>
    <row r="1327" spans="1:1" x14ac:dyDescent="0.35">
      <c r="A1327" s="71" t="s">
        <v>1471</v>
      </c>
    </row>
    <row r="1328" spans="1:1" x14ac:dyDescent="0.35">
      <c r="A1328" s="71" t="s">
        <v>1472</v>
      </c>
    </row>
    <row r="1329" spans="1:1" x14ac:dyDescent="0.35">
      <c r="A1329" s="71" t="s">
        <v>1473</v>
      </c>
    </row>
    <row r="1330" spans="1:1" x14ac:dyDescent="0.35">
      <c r="A1330" s="71" t="s">
        <v>1474</v>
      </c>
    </row>
    <row r="1331" spans="1:1" x14ac:dyDescent="0.35">
      <c r="A1331" s="71" t="s">
        <v>1475</v>
      </c>
    </row>
    <row r="1332" spans="1:1" x14ac:dyDescent="0.35">
      <c r="A1332" s="71" t="s">
        <v>1476</v>
      </c>
    </row>
    <row r="1333" spans="1:1" x14ac:dyDescent="0.35">
      <c r="A1333" s="71" t="s">
        <v>1477</v>
      </c>
    </row>
    <row r="1334" spans="1:1" x14ac:dyDescent="0.35">
      <c r="A1334" s="71" t="s">
        <v>1478</v>
      </c>
    </row>
    <row r="1335" spans="1:1" x14ac:dyDescent="0.35">
      <c r="A1335" s="71" t="s">
        <v>1479</v>
      </c>
    </row>
    <row r="1336" spans="1:1" x14ac:dyDescent="0.35">
      <c r="A1336" s="71" t="s">
        <v>1480</v>
      </c>
    </row>
    <row r="1337" spans="1:1" x14ac:dyDescent="0.35">
      <c r="A1337" s="71" t="s">
        <v>1481</v>
      </c>
    </row>
    <row r="1338" spans="1:1" x14ac:dyDescent="0.35">
      <c r="A1338" s="71" t="s">
        <v>1482</v>
      </c>
    </row>
    <row r="1339" spans="1:1" x14ac:dyDescent="0.35">
      <c r="A1339" s="71" t="s">
        <v>1483</v>
      </c>
    </row>
    <row r="1340" spans="1:1" x14ac:dyDescent="0.35">
      <c r="A1340" s="71" t="s">
        <v>1484</v>
      </c>
    </row>
    <row r="1341" spans="1:1" x14ac:dyDescent="0.35">
      <c r="A1341" s="71" t="s">
        <v>1485</v>
      </c>
    </row>
    <row r="1342" spans="1:1" x14ac:dyDescent="0.35">
      <c r="A1342" s="71" t="s">
        <v>1486</v>
      </c>
    </row>
    <row r="1343" spans="1:1" x14ac:dyDescent="0.35">
      <c r="A1343" s="71" t="s">
        <v>1487</v>
      </c>
    </row>
    <row r="1344" spans="1:1" x14ac:dyDescent="0.35">
      <c r="A1344" s="71" t="s">
        <v>1488</v>
      </c>
    </row>
    <row r="1345" spans="1:1" x14ac:dyDescent="0.35">
      <c r="A1345" s="71" t="s">
        <v>1489</v>
      </c>
    </row>
    <row r="1346" spans="1:1" x14ac:dyDescent="0.35">
      <c r="A1346" s="71" t="s">
        <v>1490</v>
      </c>
    </row>
    <row r="1347" spans="1:1" x14ac:dyDescent="0.35">
      <c r="A1347" s="71" t="s">
        <v>1491</v>
      </c>
    </row>
    <row r="1348" spans="1:1" x14ac:dyDescent="0.35">
      <c r="A1348" s="71" t="s">
        <v>1492</v>
      </c>
    </row>
    <row r="1349" spans="1:1" x14ac:dyDescent="0.35">
      <c r="A1349" s="71" t="s">
        <v>1493</v>
      </c>
    </row>
    <row r="1350" spans="1:1" x14ac:dyDescent="0.35">
      <c r="A1350" s="71" t="s">
        <v>1494</v>
      </c>
    </row>
    <row r="1351" spans="1:1" x14ac:dyDescent="0.35">
      <c r="A1351" s="71" t="s">
        <v>1495</v>
      </c>
    </row>
    <row r="1352" spans="1:1" x14ac:dyDescent="0.35">
      <c r="A1352" s="71" t="s">
        <v>1496</v>
      </c>
    </row>
    <row r="1353" spans="1:1" x14ac:dyDescent="0.35">
      <c r="A1353" s="71" t="s">
        <v>1497</v>
      </c>
    </row>
    <row r="1354" spans="1:1" x14ac:dyDescent="0.35">
      <c r="A1354" s="71" t="s">
        <v>1498</v>
      </c>
    </row>
    <row r="1355" spans="1:1" x14ac:dyDescent="0.35">
      <c r="A1355" s="71" t="s">
        <v>1499</v>
      </c>
    </row>
    <row r="1356" spans="1:1" x14ac:dyDescent="0.35">
      <c r="A1356" s="71" t="s">
        <v>1500</v>
      </c>
    </row>
    <row r="1357" spans="1:1" x14ac:dyDescent="0.35">
      <c r="A1357" s="71" t="s">
        <v>1501</v>
      </c>
    </row>
    <row r="1358" spans="1:1" x14ac:dyDescent="0.35">
      <c r="A1358" s="71" t="s">
        <v>1502</v>
      </c>
    </row>
    <row r="1359" spans="1:1" x14ac:dyDescent="0.35">
      <c r="A1359" s="71" t="s">
        <v>1503</v>
      </c>
    </row>
    <row r="1360" spans="1:1" x14ac:dyDescent="0.35">
      <c r="A1360" s="71" t="s">
        <v>1504</v>
      </c>
    </row>
    <row r="1361" spans="1:1" x14ac:dyDescent="0.35">
      <c r="A1361" s="71" t="s">
        <v>1505</v>
      </c>
    </row>
    <row r="1362" spans="1:1" x14ac:dyDescent="0.35">
      <c r="A1362" s="71" t="s">
        <v>1506</v>
      </c>
    </row>
    <row r="1363" spans="1:1" x14ac:dyDescent="0.35">
      <c r="A1363" s="71" t="s">
        <v>1507</v>
      </c>
    </row>
    <row r="1364" spans="1:1" x14ac:dyDescent="0.35">
      <c r="A1364" s="71" t="s">
        <v>1508</v>
      </c>
    </row>
    <row r="1365" spans="1:1" x14ac:dyDescent="0.35">
      <c r="A1365" s="71" t="s">
        <v>1509</v>
      </c>
    </row>
    <row r="1366" spans="1:1" x14ac:dyDescent="0.35">
      <c r="A1366" s="71" t="s">
        <v>1510</v>
      </c>
    </row>
    <row r="1367" spans="1:1" x14ac:dyDescent="0.35">
      <c r="A1367" s="71" t="s">
        <v>1511</v>
      </c>
    </row>
    <row r="1368" spans="1:1" x14ac:dyDescent="0.35">
      <c r="A1368" s="71" t="s">
        <v>1512</v>
      </c>
    </row>
    <row r="1369" spans="1:1" x14ac:dyDescent="0.35">
      <c r="A1369" s="71" t="s">
        <v>1513</v>
      </c>
    </row>
    <row r="1370" spans="1:1" x14ac:dyDescent="0.35">
      <c r="A1370" s="71" t="s">
        <v>1514</v>
      </c>
    </row>
    <row r="1371" spans="1:1" x14ac:dyDescent="0.35">
      <c r="A1371" s="71" t="s">
        <v>1515</v>
      </c>
    </row>
    <row r="1372" spans="1:1" x14ac:dyDescent="0.35">
      <c r="A1372" s="71" t="s">
        <v>1516</v>
      </c>
    </row>
    <row r="1373" spans="1:1" x14ac:dyDescent="0.35">
      <c r="A1373" s="71" t="s">
        <v>1517</v>
      </c>
    </row>
    <row r="1374" spans="1:1" x14ac:dyDescent="0.35">
      <c r="A1374" s="71" t="s">
        <v>1518</v>
      </c>
    </row>
    <row r="1375" spans="1:1" x14ac:dyDescent="0.35">
      <c r="A1375" s="71" t="s">
        <v>1519</v>
      </c>
    </row>
    <row r="1376" spans="1:1" x14ac:dyDescent="0.35">
      <c r="A1376" s="71" t="s">
        <v>1520</v>
      </c>
    </row>
    <row r="1377" spans="1:1" x14ac:dyDescent="0.35">
      <c r="A1377" s="71" t="s">
        <v>1521</v>
      </c>
    </row>
    <row r="1378" spans="1:1" x14ac:dyDescent="0.35">
      <c r="A1378" s="71" t="s">
        <v>1522</v>
      </c>
    </row>
    <row r="1379" spans="1:1" x14ac:dyDescent="0.35">
      <c r="A1379" s="71" t="s">
        <v>1523</v>
      </c>
    </row>
    <row r="1380" spans="1:1" x14ac:dyDescent="0.35">
      <c r="A1380" s="71" t="s">
        <v>1524</v>
      </c>
    </row>
    <row r="1381" spans="1:1" x14ac:dyDescent="0.35">
      <c r="A1381" s="71" t="s">
        <v>1525</v>
      </c>
    </row>
    <row r="1382" spans="1:1" x14ac:dyDescent="0.35">
      <c r="A1382" s="71" t="s">
        <v>1526</v>
      </c>
    </row>
    <row r="1383" spans="1:1" x14ac:dyDescent="0.35">
      <c r="A1383" s="71" t="s">
        <v>1527</v>
      </c>
    </row>
    <row r="1384" spans="1:1" x14ac:dyDescent="0.35">
      <c r="A1384" s="71" t="s">
        <v>1528</v>
      </c>
    </row>
    <row r="1385" spans="1:1" x14ac:dyDescent="0.35">
      <c r="A1385" s="71" t="s">
        <v>1529</v>
      </c>
    </row>
    <row r="1386" spans="1:1" x14ac:dyDescent="0.35">
      <c r="A1386" s="71" t="s">
        <v>1530</v>
      </c>
    </row>
    <row r="1387" spans="1:1" x14ac:dyDescent="0.35">
      <c r="A1387" s="71" t="s">
        <v>1531</v>
      </c>
    </row>
    <row r="1388" spans="1:1" x14ac:dyDescent="0.35">
      <c r="A1388" s="71" t="s">
        <v>1532</v>
      </c>
    </row>
    <row r="1389" spans="1:1" x14ac:dyDescent="0.35">
      <c r="A1389" s="71" t="s">
        <v>1533</v>
      </c>
    </row>
    <row r="1390" spans="1:1" x14ac:dyDescent="0.35">
      <c r="A1390" s="71" t="s">
        <v>1534</v>
      </c>
    </row>
    <row r="1391" spans="1:1" x14ac:dyDescent="0.35">
      <c r="A1391" s="71" t="s">
        <v>1535</v>
      </c>
    </row>
    <row r="1392" spans="1:1" x14ac:dyDescent="0.35">
      <c r="A1392" s="71" t="s">
        <v>1536</v>
      </c>
    </row>
    <row r="1393" spans="1:1" x14ac:dyDescent="0.35">
      <c r="A1393" s="71" t="s">
        <v>1537</v>
      </c>
    </row>
    <row r="1394" spans="1:1" x14ac:dyDescent="0.35">
      <c r="A1394" s="71" t="s">
        <v>1538</v>
      </c>
    </row>
    <row r="1395" spans="1:1" x14ac:dyDescent="0.35">
      <c r="A1395" s="71" t="s">
        <v>1539</v>
      </c>
    </row>
    <row r="1396" spans="1:1" x14ac:dyDescent="0.35">
      <c r="A1396" s="71" t="s">
        <v>1540</v>
      </c>
    </row>
    <row r="1397" spans="1:1" x14ac:dyDescent="0.35">
      <c r="A1397" s="71" t="s">
        <v>1541</v>
      </c>
    </row>
    <row r="1398" spans="1:1" x14ac:dyDescent="0.35">
      <c r="A1398" s="71" t="s">
        <v>1542</v>
      </c>
    </row>
    <row r="1399" spans="1:1" x14ac:dyDescent="0.35">
      <c r="A1399" s="71" t="s">
        <v>1543</v>
      </c>
    </row>
    <row r="1400" spans="1:1" x14ac:dyDescent="0.35">
      <c r="A1400" s="71" t="s">
        <v>1544</v>
      </c>
    </row>
    <row r="1401" spans="1:1" x14ac:dyDescent="0.35">
      <c r="A1401" s="71" t="s">
        <v>1545</v>
      </c>
    </row>
    <row r="1402" spans="1:1" x14ac:dyDescent="0.35">
      <c r="A1402" s="71" t="s">
        <v>1546</v>
      </c>
    </row>
    <row r="1403" spans="1:1" x14ac:dyDescent="0.35">
      <c r="A1403" s="71" t="s">
        <v>1547</v>
      </c>
    </row>
    <row r="1404" spans="1:1" x14ac:dyDescent="0.35">
      <c r="A1404" s="71" t="s">
        <v>1548</v>
      </c>
    </row>
    <row r="1405" spans="1:1" x14ac:dyDescent="0.35">
      <c r="A1405" s="71" t="s">
        <v>1549</v>
      </c>
    </row>
    <row r="1406" spans="1:1" x14ac:dyDescent="0.35">
      <c r="A1406" s="71" t="s">
        <v>1550</v>
      </c>
    </row>
    <row r="1407" spans="1:1" x14ac:dyDescent="0.35">
      <c r="A1407" s="71" t="s">
        <v>1551</v>
      </c>
    </row>
    <row r="1408" spans="1:1" x14ac:dyDescent="0.35">
      <c r="A1408" s="71" t="s">
        <v>1552</v>
      </c>
    </row>
    <row r="1409" spans="1:1" x14ac:dyDescent="0.35">
      <c r="A1409" s="71" t="s">
        <v>1553</v>
      </c>
    </row>
    <row r="1410" spans="1:1" x14ac:dyDescent="0.35">
      <c r="A1410" s="71" t="s">
        <v>1554</v>
      </c>
    </row>
    <row r="1411" spans="1:1" x14ac:dyDescent="0.35">
      <c r="A1411" s="71" t="s">
        <v>1555</v>
      </c>
    </row>
    <row r="1412" spans="1:1" x14ac:dyDescent="0.35">
      <c r="A1412" s="71" t="s">
        <v>1556</v>
      </c>
    </row>
    <row r="1413" spans="1:1" x14ac:dyDescent="0.35">
      <c r="A1413" s="71" t="s">
        <v>1557</v>
      </c>
    </row>
    <row r="1414" spans="1:1" x14ac:dyDescent="0.35">
      <c r="A1414" s="71" t="s">
        <v>1558</v>
      </c>
    </row>
    <row r="1415" spans="1:1" x14ac:dyDescent="0.35">
      <c r="A1415" s="71" t="s">
        <v>1559</v>
      </c>
    </row>
    <row r="1416" spans="1:1" x14ac:dyDescent="0.35">
      <c r="A1416" s="71" t="s">
        <v>1560</v>
      </c>
    </row>
    <row r="1417" spans="1:1" x14ac:dyDescent="0.35">
      <c r="A1417" s="71" t="s">
        <v>1561</v>
      </c>
    </row>
    <row r="1418" spans="1:1" x14ac:dyDescent="0.35">
      <c r="A1418" s="71" t="s">
        <v>1562</v>
      </c>
    </row>
    <row r="1419" spans="1:1" x14ac:dyDescent="0.35">
      <c r="A1419" s="71" t="s">
        <v>1563</v>
      </c>
    </row>
    <row r="1420" spans="1:1" x14ac:dyDescent="0.35">
      <c r="A1420" s="71" t="s">
        <v>1564</v>
      </c>
    </row>
    <row r="1421" spans="1:1" x14ac:dyDescent="0.35">
      <c r="A1421" s="71" t="s">
        <v>1565</v>
      </c>
    </row>
    <row r="1422" spans="1:1" x14ac:dyDescent="0.35">
      <c r="A1422" s="71" t="s">
        <v>1566</v>
      </c>
    </row>
    <row r="1423" spans="1:1" x14ac:dyDescent="0.35">
      <c r="A1423" s="71" t="s">
        <v>1567</v>
      </c>
    </row>
    <row r="1424" spans="1:1" x14ac:dyDescent="0.35">
      <c r="A1424" s="71" t="s">
        <v>1568</v>
      </c>
    </row>
    <row r="1425" spans="1:1" x14ac:dyDescent="0.35">
      <c r="A1425" s="71" t="s">
        <v>1569</v>
      </c>
    </row>
    <row r="1426" spans="1:1" x14ac:dyDescent="0.35">
      <c r="A1426" s="71" t="s">
        <v>1570</v>
      </c>
    </row>
    <row r="1427" spans="1:1" x14ac:dyDescent="0.35">
      <c r="A1427" s="71" t="s">
        <v>1571</v>
      </c>
    </row>
    <row r="1428" spans="1:1" x14ac:dyDescent="0.35">
      <c r="A1428" s="71" t="s">
        <v>1572</v>
      </c>
    </row>
    <row r="1429" spans="1:1" x14ac:dyDescent="0.35">
      <c r="A1429" s="71" t="s">
        <v>1573</v>
      </c>
    </row>
    <row r="1430" spans="1:1" x14ac:dyDescent="0.35">
      <c r="A1430" s="71" t="s">
        <v>1574</v>
      </c>
    </row>
    <row r="1431" spans="1:1" x14ac:dyDescent="0.35">
      <c r="A1431" s="71" t="s">
        <v>1575</v>
      </c>
    </row>
    <row r="1432" spans="1:1" x14ac:dyDescent="0.35">
      <c r="A1432" s="71" t="s">
        <v>1576</v>
      </c>
    </row>
    <row r="1433" spans="1:1" x14ac:dyDescent="0.35">
      <c r="A1433" s="71" t="s">
        <v>1577</v>
      </c>
    </row>
    <row r="1434" spans="1:1" x14ac:dyDescent="0.35">
      <c r="A1434" s="71" t="s">
        <v>1578</v>
      </c>
    </row>
    <row r="1435" spans="1:1" x14ac:dyDescent="0.35">
      <c r="A1435" s="71" t="s">
        <v>1579</v>
      </c>
    </row>
    <row r="1436" spans="1:1" x14ac:dyDescent="0.35">
      <c r="A1436" s="71" t="s">
        <v>1580</v>
      </c>
    </row>
    <row r="1437" spans="1:1" x14ac:dyDescent="0.35">
      <c r="A1437" s="71" t="s">
        <v>1581</v>
      </c>
    </row>
    <row r="1438" spans="1:1" x14ac:dyDescent="0.35">
      <c r="A1438" s="71" t="s">
        <v>1582</v>
      </c>
    </row>
    <row r="1439" spans="1:1" x14ac:dyDescent="0.35">
      <c r="A1439" s="71" t="s">
        <v>1583</v>
      </c>
    </row>
    <row r="1440" spans="1:1" x14ac:dyDescent="0.35">
      <c r="A1440" s="71" t="s">
        <v>1584</v>
      </c>
    </row>
    <row r="1441" spans="1:1" x14ac:dyDescent="0.35">
      <c r="A1441" s="71" t="s">
        <v>1585</v>
      </c>
    </row>
    <row r="1442" spans="1:1" x14ac:dyDescent="0.35">
      <c r="A1442" s="71" t="s">
        <v>1586</v>
      </c>
    </row>
    <row r="1443" spans="1:1" x14ac:dyDescent="0.35">
      <c r="A1443" s="71" t="s">
        <v>1587</v>
      </c>
    </row>
    <row r="1444" spans="1:1" x14ac:dyDescent="0.35">
      <c r="A1444" s="71" t="s">
        <v>1588</v>
      </c>
    </row>
    <row r="1445" spans="1:1" x14ac:dyDescent="0.35">
      <c r="A1445" s="71" t="s">
        <v>1589</v>
      </c>
    </row>
    <row r="1446" spans="1:1" x14ac:dyDescent="0.35">
      <c r="A1446" s="71" t="s">
        <v>1590</v>
      </c>
    </row>
    <row r="1447" spans="1:1" x14ac:dyDescent="0.35">
      <c r="A1447" s="71" t="s">
        <v>1591</v>
      </c>
    </row>
    <row r="1448" spans="1:1" x14ac:dyDescent="0.35">
      <c r="A1448" s="71" t="s">
        <v>1592</v>
      </c>
    </row>
    <row r="1449" spans="1:1" x14ac:dyDescent="0.35">
      <c r="A1449" s="71" t="s">
        <v>1593</v>
      </c>
    </row>
    <row r="1450" spans="1:1" x14ac:dyDescent="0.35">
      <c r="A1450" s="71" t="s">
        <v>1594</v>
      </c>
    </row>
    <row r="1451" spans="1:1" x14ac:dyDescent="0.35">
      <c r="A1451" s="71" t="s">
        <v>1595</v>
      </c>
    </row>
    <row r="1452" spans="1:1" x14ac:dyDescent="0.35">
      <c r="A1452" s="71" t="s">
        <v>1596</v>
      </c>
    </row>
    <row r="1453" spans="1:1" x14ac:dyDescent="0.35">
      <c r="A1453" s="71" t="s">
        <v>1597</v>
      </c>
    </row>
    <row r="1454" spans="1:1" x14ac:dyDescent="0.35">
      <c r="A1454" s="71" t="s">
        <v>1598</v>
      </c>
    </row>
    <row r="1455" spans="1:1" x14ac:dyDescent="0.35">
      <c r="A1455" s="71" t="s">
        <v>1599</v>
      </c>
    </row>
    <row r="1456" spans="1:1" x14ac:dyDescent="0.35">
      <c r="A1456" s="71" t="s">
        <v>1600</v>
      </c>
    </row>
    <row r="1457" spans="1:1" x14ac:dyDescent="0.35">
      <c r="A1457" s="71" t="s">
        <v>1601</v>
      </c>
    </row>
    <row r="1458" spans="1:1" x14ac:dyDescent="0.35">
      <c r="A1458" s="71" t="s">
        <v>1602</v>
      </c>
    </row>
    <row r="1459" spans="1:1" x14ac:dyDescent="0.35">
      <c r="A1459" s="71" t="s">
        <v>1603</v>
      </c>
    </row>
    <row r="1460" spans="1:1" x14ac:dyDescent="0.35">
      <c r="A1460" s="71" t="s">
        <v>1604</v>
      </c>
    </row>
    <row r="1461" spans="1:1" x14ac:dyDescent="0.35">
      <c r="A1461" s="71" t="s">
        <v>1605</v>
      </c>
    </row>
    <row r="1462" spans="1:1" x14ac:dyDescent="0.35">
      <c r="A1462" s="71" t="s">
        <v>1606</v>
      </c>
    </row>
    <row r="1463" spans="1:1" x14ac:dyDescent="0.35">
      <c r="A1463" s="71" t="s">
        <v>1607</v>
      </c>
    </row>
    <row r="1464" spans="1:1" x14ac:dyDescent="0.35">
      <c r="A1464" s="71" t="s">
        <v>1608</v>
      </c>
    </row>
    <row r="1465" spans="1:1" x14ac:dyDescent="0.35">
      <c r="A1465" s="71" t="s">
        <v>1609</v>
      </c>
    </row>
    <row r="1466" spans="1:1" x14ac:dyDescent="0.35">
      <c r="A1466" s="71" t="s">
        <v>1610</v>
      </c>
    </row>
    <row r="1467" spans="1:1" x14ac:dyDescent="0.35">
      <c r="A1467" s="71" t="s">
        <v>1611</v>
      </c>
    </row>
    <row r="1468" spans="1:1" x14ac:dyDescent="0.35">
      <c r="A1468" s="71" t="s">
        <v>1612</v>
      </c>
    </row>
    <row r="1469" spans="1:1" x14ac:dyDescent="0.35">
      <c r="A1469" s="71" t="s">
        <v>1613</v>
      </c>
    </row>
    <row r="1470" spans="1:1" x14ac:dyDescent="0.35">
      <c r="A1470" s="71" t="s">
        <v>1614</v>
      </c>
    </row>
    <row r="1471" spans="1:1" x14ac:dyDescent="0.35">
      <c r="A1471" s="71" t="s">
        <v>1615</v>
      </c>
    </row>
    <row r="1472" spans="1:1" x14ac:dyDescent="0.35">
      <c r="A1472" s="71" t="s">
        <v>1616</v>
      </c>
    </row>
    <row r="1473" spans="1:1" x14ac:dyDescent="0.35">
      <c r="A1473" s="71" t="s">
        <v>1617</v>
      </c>
    </row>
    <row r="1474" spans="1:1" x14ac:dyDescent="0.35">
      <c r="A1474" s="71" t="s">
        <v>1618</v>
      </c>
    </row>
    <row r="1475" spans="1:1" x14ac:dyDescent="0.35">
      <c r="A1475" s="71" t="s">
        <v>1619</v>
      </c>
    </row>
    <row r="1476" spans="1:1" x14ac:dyDescent="0.35">
      <c r="A1476" s="71" t="s">
        <v>1620</v>
      </c>
    </row>
    <row r="1477" spans="1:1" x14ac:dyDescent="0.35">
      <c r="A1477" s="71" t="s">
        <v>1621</v>
      </c>
    </row>
    <row r="1478" spans="1:1" x14ac:dyDescent="0.35">
      <c r="A1478" s="71" t="s">
        <v>1622</v>
      </c>
    </row>
    <row r="1479" spans="1:1" x14ac:dyDescent="0.35">
      <c r="A1479" s="71" t="s">
        <v>1623</v>
      </c>
    </row>
    <row r="1480" spans="1:1" x14ac:dyDescent="0.35">
      <c r="A1480" s="71" t="s">
        <v>1624</v>
      </c>
    </row>
    <row r="1481" spans="1:1" x14ac:dyDescent="0.35">
      <c r="A1481" s="71" t="s">
        <v>1625</v>
      </c>
    </row>
    <row r="1482" spans="1:1" x14ac:dyDescent="0.35">
      <c r="A1482" s="71" t="s">
        <v>1626</v>
      </c>
    </row>
    <row r="1483" spans="1:1" x14ac:dyDescent="0.35">
      <c r="A1483" s="71" t="s">
        <v>1627</v>
      </c>
    </row>
    <row r="1484" spans="1:1" x14ac:dyDescent="0.35">
      <c r="A1484" s="71" t="s">
        <v>1628</v>
      </c>
    </row>
    <row r="1485" spans="1:1" x14ac:dyDescent="0.35">
      <c r="A1485" s="71" t="s">
        <v>1629</v>
      </c>
    </row>
    <row r="1486" spans="1:1" x14ac:dyDescent="0.35">
      <c r="A1486" s="71" t="s">
        <v>1630</v>
      </c>
    </row>
    <row r="1487" spans="1:1" x14ac:dyDescent="0.35">
      <c r="A1487" s="71" t="s">
        <v>1631</v>
      </c>
    </row>
    <row r="1488" spans="1:1" x14ac:dyDescent="0.35">
      <c r="A1488" s="71" t="s">
        <v>1632</v>
      </c>
    </row>
    <row r="1489" spans="1:1" x14ac:dyDescent="0.35">
      <c r="A1489" s="71" t="s">
        <v>1633</v>
      </c>
    </row>
    <row r="1490" spans="1:1" x14ac:dyDescent="0.35">
      <c r="A1490" s="71" t="s">
        <v>1634</v>
      </c>
    </row>
    <row r="1491" spans="1:1" x14ac:dyDescent="0.35">
      <c r="A1491" s="71" t="s">
        <v>1635</v>
      </c>
    </row>
    <row r="1492" spans="1:1" x14ac:dyDescent="0.35">
      <c r="A1492" s="71" t="s">
        <v>1636</v>
      </c>
    </row>
    <row r="1493" spans="1:1" x14ac:dyDescent="0.35">
      <c r="A1493" s="71" t="s">
        <v>1637</v>
      </c>
    </row>
    <row r="1494" spans="1:1" x14ac:dyDescent="0.35">
      <c r="A1494" s="71" t="s">
        <v>1638</v>
      </c>
    </row>
    <row r="1495" spans="1:1" x14ac:dyDescent="0.35">
      <c r="A1495" s="71" t="s">
        <v>1639</v>
      </c>
    </row>
    <row r="1496" spans="1:1" x14ac:dyDescent="0.35">
      <c r="A1496" s="71" t="s">
        <v>1640</v>
      </c>
    </row>
    <row r="1497" spans="1:1" x14ac:dyDescent="0.35">
      <c r="A1497" s="71" t="s">
        <v>1641</v>
      </c>
    </row>
    <row r="1498" spans="1:1" x14ac:dyDescent="0.35">
      <c r="A1498" s="71" t="s">
        <v>1642</v>
      </c>
    </row>
    <row r="1499" spans="1:1" x14ac:dyDescent="0.35">
      <c r="A1499" s="71" t="s">
        <v>1643</v>
      </c>
    </row>
    <row r="1500" spans="1:1" x14ac:dyDescent="0.35">
      <c r="A1500" s="71" t="s">
        <v>1644</v>
      </c>
    </row>
    <row r="1501" spans="1:1" x14ac:dyDescent="0.35">
      <c r="A1501" s="71" t="s">
        <v>1645</v>
      </c>
    </row>
    <row r="1502" spans="1:1" x14ac:dyDescent="0.35">
      <c r="A1502" s="71" t="s">
        <v>1646</v>
      </c>
    </row>
    <row r="1503" spans="1:1" x14ac:dyDescent="0.35">
      <c r="A1503" s="71" t="s">
        <v>1647</v>
      </c>
    </row>
    <row r="1504" spans="1:1" x14ac:dyDescent="0.35">
      <c r="A1504" s="71" t="s">
        <v>1648</v>
      </c>
    </row>
    <row r="1505" spans="1:1" x14ac:dyDescent="0.35">
      <c r="A1505" s="71" t="s">
        <v>1649</v>
      </c>
    </row>
    <row r="1506" spans="1:1" x14ac:dyDescent="0.35">
      <c r="A1506" s="71" t="s">
        <v>1650</v>
      </c>
    </row>
    <row r="1507" spans="1:1" x14ac:dyDescent="0.35">
      <c r="A1507" s="71" t="s">
        <v>1651</v>
      </c>
    </row>
    <row r="1508" spans="1:1" x14ac:dyDescent="0.35">
      <c r="A1508" s="71" t="s">
        <v>1652</v>
      </c>
    </row>
    <row r="1509" spans="1:1" x14ac:dyDescent="0.35">
      <c r="A1509" s="71" t="s">
        <v>1653</v>
      </c>
    </row>
    <row r="1510" spans="1:1" x14ac:dyDescent="0.35">
      <c r="A1510" s="71" t="s">
        <v>1654</v>
      </c>
    </row>
    <row r="1511" spans="1:1" x14ac:dyDescent="0.35">
      <c r="A1511" s="71" t="s">
        <v>1655</v>
      </c>
    </row>
    <row r="1512" spans="1:1" x14ac:dyDescent="0.35">
      <c r="A1512" s="71" t="s">
        <v>1656</v>
      </c>
    </row>
    <row r="1513" spans="1:1" x14ac:dyDescent="0.35">
      <c r="A1513" s="71" t="s">
        <v>1657</v>
      </c>
    </row>
    <row r="1514" spans="1:1" x14ac:dyDescent="0.35">
      <c r="A1514" s="71" t="s">
        <v>1658</v>
      </c>
    </row>
    <row r="1515" spans="1:1" x14ac:dyDescent="0.35">
      <c r="A1515" s="71" t="s">
        <v>1659</v>
      </c>
    </row>
    <row r="1516" spans="1:1" x14ac:dyDescent="0.35">
      <c r="A1516" s="71" t="s">
        <v>1660</v>
      </c>
    </row>
    <row r="1517" spans="1:1" x14ac:dyDescent="0.35">
      <c r="A1517" s="71" t="s">
        <v>1661</v>
      </c>
    </row>
    <row r="1518" spans="1:1" x14ac:dyDescent="0.35">
      <c r="A1518" s="71" t="s">
        <v>1662</v>
      </c>
    </row>
    <row r="1519" spans="1:1" x14ac:dyDescent="0.35">
      <c r="A1519" s="71" t="s">
        <v>1663</v>
      </c>
    </row>
    <row r="1520" spans="1:1" x14ac:dyDescent="0.35">
      <c r="A1520" s="71" t="s">
        <v>1664</v>
      </c>
    </row>
    <row r="1521" spans="1:1" x14ac:dyDescent="0.35">
      <c r="A1521" s="71" t="s">
        <v>1665</v>
      </c>
    </row>
    <row r="1522" spans="1:1" x14ac:dyDescent="0.35">
      <c r="A1522" s="71" t="s">
        <v>1666</v>
      </c>
    </row>
    <row r="1523" spans="1:1" x14ac:dyDescent="0.35">
      <c r="A1523" s="71" t="s">
        <v>1667</v>
      </c>
    </row>
    <row r="1524" spans="1:1" x14ac:dyDescent="0.35">
      <c r="A1524" s="71" t="s">
        <v>1668</v>
      </c>
    </row>
    <row r="1525" spans="1:1" x14ac:dyDescent="0.35">
      <c r="A1525" s="71" t="s">
        <v>1669</v>
      </c>
    </row>
    <row r="1526" spans="1:1" x14ac:dyDescent="0.35">
      <c r="A1526" s="71" t="s">
        <v>1670</v>
      </c>
    </row>
    <row r="1527" spans="1:1" x14ac:dyDescent="0.35">
      <c r="A1527" s="71" t="s">
        <v>1671</v>
      </c>
    </row>
    <row r="1528" spans="1:1" x14ac:dyDescent="0.35">
      <c r="A1528" s="71" t="s">
        <v>1672</v>
      </c>
    </row>
    <row r="1529" spans="1:1" x14ac:dyDescent="0.35">
      <c r="A1529" s="71" t="s">
        <v>1673</v>
      </c>
    </row>
    <row r="1530" spans="1:1" x14ac:dyDescent="0.35">
      <c r="A1530" s="71" t="s">
        <v>1674</v>
      </c>
    </row>
    <row r="1531" spans="1:1" x14ac:dyDescent="0.35">
      <c r="A1531" s="71" t="s">
        <v>1675</v>
      </c>
    </row>
    <row r="1532" spans="1:1" x14ac:dyDescent="0.35">
      <c r="A1532" s="71" t="s">
        <v>1676</v>
      </c>
    </row>
    <row r="1533" spans="1:1" x14ac:dyDescent="0.35">
      <c r="A1533" s="71" t="s">
        <v>1677</v>
      </c>
    </row>
    <row r="1534" spans="1:1" x14ac:dyDescent="0.35">
      <c r="A1534" s="71" t="s">
        <v>1678</v>
      </c>
    </row>
    <row r="1535" spans="1:1" x14ac:dyDescent="0.35">
      <c r="A1535" s="71" t="s">
        <v>1679</v>
      </c>
    </row>
    <row r="1536" spans="1:1" x14ac:dyDescent="0.35">
      <c r="A1536" s="71" t="s">
        <v>1680</v>
      </c>
    </row>
    <row r="1537" spans="1:1" x14ac:dyDescent="0.35">
      <c r="A1537" s="71" t="s">
        <v>1681</v>
      </c>
    </row>
    <row r="1538" spans="1:1" x14ac:dyDescent="0.35">
      <c r="A1538" s="71" t="s">
        <v>1682</v>
      </c>
    </row>
    <row r="1539" spans="1:1" x14ac:dyDescent="0.35">
      <c r="A1539" s="71" t="s">
        <v>1683</v>
      </c>
    </row>
    <row r="1540" spans="1:1" x14ac:dyDescent="0.35">
      <c r="A1540" s="71" t="s">
        <v>1684</v>
      </c>
    </row>
    <row r="1541" spans="1:1" x14ac:dyDescent="0.35">
      <c r="A1541" s="71" t="s">
        <v>1685</v>
      </c>
    </row>
    <row r="1542" spans="1:1" x14ac:dyDescent="0.35">
      <c r="A1542" s="71" t="s">
        <v>1686</v>
      </c>
    </row>
    <row r="1543" spans="1:1" x14ac:dyDescent="0.35">
      <c r="A1543" s="71" t="s">
        <v>1687</v>
      </c>
    </row>
    <row r="1544" spans="1:1" x14ac:dyDescent="0.35">
      <c r="A1544" s="71" t="s">
        <v>1688</v>
      </c>
    </row>
    <row r="1545" spans="1:1" x14ac:dyDescent="0.35">
      <c r="A1545" s="71" t="s">
        <v>1689</v>
      </c>
    </row>
    <row r="1546" spans="1:1" x14ac:dyDescent="0.35">
      <c r="A1546" s="71" t="s">
        <v>1690</v>
      </c>
    </row>
    <row r="1547" spans="1:1" x14ac:dyDescent="0.35">
      <c r="A1547" s="71" t="s">
        <v>1691</v>
      </c>
    </row>
    <row r="1548" spans="1:1" x14ac:dyDescent="0.35">
      <c r="A1548" s="71" t="s">
        <v>1692</v>
      </c>
    </row>
    <row r="1549" spans="1:1" x14ac:dyDescent="0.35">
      <c r="A1549" s="71" t="s">
        <v>1693</v>
      </c>
    </row>
    <row r="1550" spans="1:1" x14ac:dyDescent="0.35">
      <c r="A1550" s="71" t="s">
        <v>1694</v>
      </c>
    </row>
    <row r="1551" spans="1:1" x14ac:dyDescent="0.35">
      <c r="A1551" s="71" t="s">
        <v>1695</v>
      </c>
    </row>
    <row r="1552" spans="1:1" x14ac:dyDescent="0.35">
      <c r="A1552" s="71" t="s">
        <v>1696</v>
      </c>
    </row>
    <row r="1553" spans="1:1" x14ac:dyDescent="0.35">
      <c r="A1553" s="71" t="s">
        <v>1697</v>
      </c>
    </row>
    <row r="1554" spans="1:1" x14ac:dyDescent="0.35">
      <c r="A1554" s="71" t="s">
        <v>1698</v>
      </c>
    </row>
    <row r="1555" spans="1:1" x14ac:dyDescent="0.35">
      <c r="A1555" s="71" t="s">
        <v>1699</v>
      </c>
    </row>
    <row r="1556" spans="1:1" x14ac:dyDescent="0.35">
      <c r="A1556" s="71" t="s">
        <v>1700</v>
      </c>
    </row>
    <row r="1557" spans="1:1" x14ac:dyDescent="0.35">
      <c r="A1557" s="71" t="s">
        <v>1701</v>
      </c>
    </row>
    <row r="1558" spans="1:1" x14ac:dyDescent="0.35">
      <c r="A1558" s="71" t="s">
        <v>1702</v>
      </c>
    </row>
    <row r="1559" spans="1:1" x14ac:dyDescent="0.35">
      <c r="A1559" s="71" t="s">
        <v>1703</v>
      </c>
    </row>
    <row r="1560" spans="1:1" x14ac:dyDescent="0.35">
      <c r="A1560" s="71" t="s">
        <v>1704</v>
      </c>
    </row>
    <row r="1561" spans="1:1" x14ac:dyDescent="0.35">
      <c r="A1561" s="71" t="s">
        <v>1705</v>
      </c>
    </row>
    <row r="1562" spans="1:1" x14ac:dyDescent="0.35">
      <c r="A1562" s="71" t="s">
        <v>1706</v>
      </c>
    </row>
    <row r="1563" spans="1:1" x14ac:dyDescent="0.35">
      <c r="A1563" s="71" t="s">
        <v>1707</v>
      </c>
    </row>
    <row r="1564" spans="1:1" x14ac:dyDescent="0.35">
      <c r="A1564" s="71" t="s">
        <v>1708</v>
      </c>
    </row>
    <row r="1565" spans="1:1" x14ac:dyDescent="0.35">
      <c r="A1565" s="71" t="s">
        <v>1709</v>
      </c>
    </row>
    <row r="1566" spans="1:1" x14ac:dyDescent="0.35">
      <c r="A1566" s="71" t="s">
        <v>1710</v>
      </c>
    </row>
    <row r="1567" spans="1:1" x14ac:dyDescent="0.35">
      <c r="A1567" s="71" t="s">
        <v>1711</v>
      </c>
    </row>
    <row r="1568" spans="1:1" x14ac:dyDescent="0.35">
      <c r="A1568" s="71" t="s">
        <v>1712</v>
      </c>
    </row>
    <row r="1569" spans="1:1" x14ac:dyDescent="0.35">
      <c r="A1569" s="71" t="s">
        <v>1713</v>
      </c>
    </row>
    <row r="1570" spans="1:1" x14ac:dyDescent="0.35">
      <c r="A1570" s="71" t="s">
        <v>1714</v>
      </c>
    </row>
    <row r="1571" spans="1:1" x14ac:dyDescent="0.35">
      <c r="A1571" s="71" t="s">
        <v>1715</v>
      </c>
    </row>
    <row r="1572" spans="1:1" x14ac:dyDescent="0.35">
      <c r="A1572" s="71" t="s">
        <v>1716</v>
      </c>
    </row>
    <row r="1573" spans="1:1" x14ac:dyDescent="0.35">
      <c r="A1573" s="71" t="s">
        <v>1717</v>
      </c>
    </row>
    <row r="1574" spans="1:1" x14ac:dyDescent="0.35">
      <c r="A1574" s="71" t="s">
        <v>1718</v>
      </c>
    </row>
    <row r="1575" spans="1:1" x14ac:dyDescent="0.35">
      <c r="A1575" s="71" t="s">
        <v>1719</v>
      </c>
    </row>
    <row r="1576" spans="1:1" x14ac:dyDescent="0.35">
      <c r="A1576" s="71" t="s">
        <v>1720</v>
      </c>
    </row>
    <row r="1577" spans="1:1" x14ac:dyDescent="0.35">
      <c r="A1577" s="71" t="s">
        <v>1721</v>
      </c>
    </row>
    <row r="1578" spans="1:1" x14ac:dyDescent="0.35">
      <c r="A1578" s="71" t="s">
        <v>1722</v>
      </c>
    </row>
    <row r="1579" spans="1:1" x14ac:dyDescent="0.35">
      <c r="A1579" s="71" t="s">
        <v>1723</v>
      </c>
    </row>
    <row r="1580" spans="1:1" x14ac:dyDescent="0.35">
      <c r="A1580" s="71" t="s">
        <v>1724</v>
      </c>
    </row>
    <row r="1581" spans="1:1" x14ac:dyDescent="0.35">
      <c r="A1581" s="71" t="s">
        <v>1725</v>
      </c>
    </row>
    <row r="1582" spans="1:1" x14ac:dyDescent="0.35">
      <c r="A1582" s="71" t="s">
        <v>1726</v>
      </c>
    </row>
    <row r="1583" spans="1:1" x14ac:dyDescent="0.35">
      <c r="A1583" s="71" t="s">
        <v>1727</v>
      </c>
    </row>
    <row r="1584" spans="1:1" x14ac:dyDescent="0.35">
      <c r="A1584" s="71" t="s">
        <v>1728</v>
      </c>
    </row>
    <row r="1585" spans="1:1" x14ac:dyDescent="0.35">
      <c r="A1585" s="71" t="s">
        <v>1729</v>
      </c>
    </row>
    <row r="1586" spans="1:1" x14ac:dyDescent="0.35">
      <c r="A1586" s="71" t="s">
        <v>1730</v>
      </c>
    </row>
    <row r="1587" spans="1:1" x14ac:dyDescent="0.35">
      <c r="A1587" s="71" t="s">
        <v>1731</v>
      </c>
    </row>
    <row r="1588" spans="1:1" x14ac:dyDescent="0.35">
      <c r="A1588" s="71" t="s">
        <v>1732</v>
      </c>
    </row>
    <row r="1589" spans="1:1" x14ac:dyDescent="0.35">
      <c r="A1589" s="71" t="s">
        <v>1733</v>
      </c>
    </row>
    <row r="1590" spans="1:1" x14ac:dyDescent="0.35">
      <c r="A1590" s="71" t="s">
        <v>1734</v>
      </c>
    </row>
    <row r="1591" spans="1:1" x14ac:dyDescent="0.35">
      <c r="A1591" s="71" t="s">
        <v>1735</v>
      </c>
    </row>
    <row r="1592" spans="1:1" x14ac:dyDescent="0.35">
      <c r="A1592" s="71" t="s">
        <v>1736</v>
      </c>
    </row>
    <row r="1593" spans="1:1" x14ac:dyDescent="0.35">
      <c r="A1593" s="71" t="s">
        <v>1737</v>
      </c>
    </row>
    <row r="1594" spans="1:1" x14ac:dyDescent="0.35">
      <c r="A1594" s="71" t="s">
        <v>1738</v>
      </c>
    </row>
    <row r="1595" spans="1:1" x14ac:dyDescent="0.35">
      <c r="A1595" s="71" t="s">
        <v>1739</v>
      </c>
    </row>
    <row r="1596" spans="1:1" x14ac:dyDescent="0.35">
      <c r="A1596" s="71" t="s">
        <v>1740</v>
      </c>
    </row>
    <row r="1597" spans="1:1" x14ac:dyDescent="0.35">
      <c r="A1597" s="71" t="s">
        <v>1741</v>
      </c>
    </row>
    <row r="1598" spans="1:1" x14ac:dyDescent="0.35">
      <c r="A1598" s="71" t="s">
        <v>1742</v>
      </c>
    </row>
    <row r="1599" spans="1:1" x14ac:dyDescent="0.35">
      <c r="A1599" s="71" t="s">
        <v>1743</v>
      </c>
    </row>
    <row r="1600" spans="1:1" x14ac:dyDescent="0.35">
      <c r="A1600" s="71" t="s">
        <v>1744</v>
      </c>
    </row>
    <row r="1601" spans="1:1" x14ac:dyDescent="0.35">
      <c r="A1601" s="71" t="s">
        <v>1745</v>
      </c>
    </row>
    <row r="1602" spans="1:1" x14ac:dyDescent="0.35">
      <c r="A1602" s="71" t="s">
        <v>1746</v>
      </c>
    </row>
    <row r="1603" spans="1:1" x14ac:dyDescent="0.35">
      <c r="A1603" s="71" t="s">
        <v>1747</v>
      </c>
    </row>
    <row r="1604" spans="1:1" x14ac:dyDescent="0.35">
      <c r="A1604" s="71" t="s">
        <v>1748</v>
      </c>
    </row>
    <row r="1605" spans="1:1" x14ac:dyDescent="0.35">
      <c r="A1605" s="71" t="s">
        <v>1749</v>
      </c>
    </row>
    <row r="1606" spans="1:1" x14ac:dyDescent="0.35">
      <c r="A1606" s="71" t="s">
        <v>1750</v>
      </c>
    </row>
    <row r="1607" spans="1:1" x14ac:dyDescent="0.35">
      <c r="A1607" s="71" t="s">
        <v>1751</v>
      </c>
    </row>
    <row r="1608" spans="1:1" x14ac:dyDescent="0.35">
      <c r="A1608" s="71" t="s">
        <v>1752</v>
      </c>
    </row>
    <row r="1609" spans="1:1" x14ac:dyDescent="0.35">
      <c r="A1609" s="71" t="s">
        <v>1753</v>
      </c>
    </row>
    <row r="1610" spans="1:1" x14ac:dyDescent="0.35">
      <c r="A1610" s="71" t="s">
        <v>1754</v>
      </c>
    </row>
    <row r="1611" spans="1:1" x14ac:dyDescent="0.35">
      <c r="A1611" s="71" t="s">
        <v>1755</v>
      </c>
    </row>
    <row r="1612" spans="1:1" x14ac:dyDescent="0.35">
      <c r="A1612" s="71" t="s">
        <v>1756</v>
      </c>
    </row>
    <row r="1613" spans="1:1" x14ac:dyDescent="0.35">
      <c r="A1613" s="71" t="s">
        <v>1757</v>
      </c>
    </row>
    <row r="1614" spans="1:1" x14ac:dyDescent="0.35">
      <c r="A1614" s="71" t="s">
        <v>1758</v>
      </c>
    </row>
    <row r="1615" spans="1:1" x14ac:dyDescent="0.35">
      <c r="A1615" s="71" t="s">
        <v>1759</v>
      </c>
    </row>
    <row r="1616" spans="1:1" x14ac:dyDescent="0.35">
      <c r="A1616" s="71" t="s">
        <v>1760</v>
      </c>
    </row>
    <row r="1617" spans="1:1" x14ac:dyDescent="0.35">
      <c r="A1617" s="71" t="s">
        <v>1761</v>
      </c>
    </row>
    <row r="1618" spans="1:1" x14ac:dyDescent="0.35">
      <c r="A1618" s="71" t="s">
        <v>1762</v>
      </c>
    </row>
    <row r="1619" spans="1:1" x14ac:dyDescent="0.35">
      <c r="A1619" s="71" t="s">
        <v>1763</v>
      </c>
    </row>
    <row r="1620" spans="1:1" x14ac:dyDescent="0.35">
      <c r="A1620" s="71" t="s">
        <v>1764</v>
      </c>
    </row>
    <row r="1621" spans="1:1" x14ac:dyDescent="0.35">
      <c r="A1621" s="71" t="s">
        <v>1765</v>
      </c>
    </row>
    <row r="1622" spans="1:1" x14ac:dyDescent="0.35">
      <c r="A1622" s="71" t="s">
        <v>1766</v>
      </c>
    </row>
    <row r="1623" spans="1:1" x14ac:dyDescent="0.35">
      <c r="A1623" s="71" t="s">
        <v>1767</v>
      </c>
    </row>
    <row r="1624" spans="1:1" x14ac:dyDescent="0.35">
      <c r="A1624" s="71" t="s">
        <v>1768</v>
      </c>
    </row>
    <row r="1625" spans="1:1" x14ac:dyDescent="0.35">
      <c r="A1625" s="71" t="s">
        <v>1769</v>
      </c>
    </row>
    <row r="1626" spans="1:1" x14ac:dyDescent="0.35">
      <c r="A1626" s="71" t="s">
        <v>1770</v>
      </c>
    </row>
    <row r="1627" spans="1:1" x14ac:dyDescent="0.35">
      <c r="A1627" s="71" t="s">
        <v>1771</v>
      </c>
    </row>
    <row r="1628" spans="1:1" x14ac:dyDescent="0.35">
      <c r="A1628" s="71" t="s">
        <v>1772</v>
      </c>
    </row>
    <row r="1629" spans="1:1" x14ac:dyDescent="0.35">
      <c r="A1629" s="71" t="s">
        <v>1773</v>
      </c>
    </row>
    <row r="1630" spans="1:1" x14ac:dyDescent="0.35">
      <c r="A1630" s="71" t="s">
        <v>1774</v>
      </c>
    </row>
    <row r="1631" spans="1:1" x14ac:dyDescent="0.35">
      <c r="A1631" s="71" t="s">
        <v>1775</v>
      </c>
    </row>
    <row r="1632" spans="1:1" x14ac:dyDescent="0.35">
      <c r="A1632" s="71" t="s">
        <v>1776</v>
      </c>
    </row>
    <row r="1633" spans="1:1" x14ac:dyDescent="0.35">
      <c r="A1633" s="71" t="s">
        <v>1777</v>
      </c>
    </row>
    <row r="1634" spans="1:1" x14ac:dyDescent="0.35">
      <c r="A1634" s="71" t="s">
        <v>1778</v>
      </c>
    </row>
    <row r="1635" spans="1:1" x14ac:dyDescent="0.35">
      <c r="A1635" s="71" t="s">
        <v>1779</v>
      </c>
    </row>
    <row r="1636" spans="1:1" x14ac:dyDescent="0.35">
      <c r="A1636" s="71" t="s">
        <v>1780</v>
      </c>
    </row>
    <row r="1637" spans="1:1" x14ac:dyDescent="0.35">
      <c r="A1637" s="71" t="s">
        <v>1781</v>
      </c>
    </row>
    <row r="1638" spans="1:1" x14ac:dyDescent="0.35">
      <c r="A1638" s="71" t="s">
        <v>1782</v>
      </c>
    </row>
    <row r="1639" spans="1:1" x14ac:dyDescent="0.35">
      <c r="A1639" s="71" t="s">
        <v>1783</v>
      </c>
    </row>
    <row r="1640" spans="1:1" x14ac:dyDescent="0.35">
      <c r="A1640" s="71" t="s">
        <v>1784</v>
      </c>
    </row>
    <row r="1641" spans="1:1" x14ac:dyDescent="0.35">
      <c r="A1641" s="71" t="s">
        <v>1785</v>
      </c>
    </row>
    <row r="1642" spans="1:1" x14ac:dyDescent="0.35">
      <c r="A1642" s="71" t="s">
        <v>1786</v>
      </c>
    </row>
    <row r="1643" spans="1:1" x14ac:dyDescent="0.35">
      <c r="A1643" s="71" t="s">
        <v>1787</v>
      </c>
    </row>
    <row r="1644" spans="1:1" x14ac:dyDescent="0.35">
      <c r="A1644" s="71" t="s">
        <v>1788</v>
      </c>
    </row>
    <row r="1645" spans="1:1" x14ac:dyDescent="0.35">
      <c r="A1645" s="71" t="s">
        <v>1789</v>
      </c>
    </row>
    <row r="1646" spans="1:1" x14ac:dyDescent="0.35">
      <c r="A1646" s="71" t="s">
        <v>1790</v>
      </c>
    </row>
    <row r="1647" spans="1:1" x14ac:dyDescent="0.35">
      <c r="A1647" s="71" t="s">
        <v>1791</v>
      </c>
    </row>
    <row r="1648" spans="1:1" x14ac:dyDescent="0.35">
      <c r="A1648" s="71" t="s">
        <v>1792</v>
      </c>
    </row>
    <row r="1649" spans="1:1" x14ac:dyDescent="0.35">
      <c r="A1649" s="71" t="s">
        <v>1793</v>
      </c>
    </row>
    <row r="1650" spans="1:1" x14ac:dyDescent="0.35">
      <c r="A1650" s="71" t="s">
        <v>1794</v>
      </c>
    </row>
    <row r="1651" spans="1:1" x14ac:dyDescent="0.35">
      <c r="A1651" s="71" t="s">
        <v>1795</v>
      </c>
    </row>
    <row r="1652" spans="1:1" x14ac:dyDescent="0.35">
      <c r="A1652" s="71" t="s">
        <v>1796</v>
      </c>
    </row>
    <row r="1653" spans="1:1" x14ac:dyDescent="0.35">
      <c r="A1653" s="71" t="s">
        <v>1797</v>
      </c>
    </row>
    <row r="1654" spans="1:1" x14ac:dyDescent="0.35">
      <c r="A1654" s="71" t="s">
        <v>1798</v>
      </c>
    </row>
    <row r="1655" spans="1:1" x14ac:dyDescent="0.35">
      <c r="A1655" s="71" t="s">
        <v>1799</v>
      </c>
    </row>
    <row r="1656" spans="1:1" x14ac:dyDescent="0.35">
      <c r="A1656" s="71" t="s">
        <v>1800</v>
      </c>
    </row>
    <row r="1657" spans="1:1" x14ac:dyDescent="0.35">
      <c r="A1657" s="71" t="s">
        <v>1801</v>
      </c>
    </row>
    <row r="1658" spans="1:1" x14ac:dyDescent="0.35">
      <c r="A1658" s="71" t="s">
        <v>1802</v>
      </c>
    </row>
    <row r="1659" spans="1:1" x14ac:dyDescent="0.35">
      <c r="A1659" s="71" t="s">
        <v>1803</v>
      </c>
    </row>
    <row r="1660" spans="1:1" x14ac:dyDescent="0.35">
      <c r="A1660" s="71" t="s">
        <v>1804</v>
      </c>
    </row>
    <row r="1661" spans="1:1" x14ac:dyDescent="0.35">
      <c r="A1661" s="71" t="s">
        <v>1805</v>
      </c>
    </row>
    <row r="1662" spans="1:1" x14ac:dyDescent="0.35">
      <c r="A1662" s="71" t="s">
        <v>1806</v>
      </c>
    </row>
    <row r="1663" spans="1:1" x14ac:dyDescent="0.35">
      <c r="A1663" s="71" t="s">
        <v>1807</v>
      </c>
    </row>
    <row r="1664" spans="1:1" x14ac:dyDescent="0.35">
      <c r="A1664" s="71" t="s">
        <v>1808</v>
      </c>
    </row>
    <row r="1665" spans="1:1" x14ac:dyDescent="0.35">
      <c r="A1665" s="71" t="s">
        <v>1809</v>
      </c>
    </row>
    <row r="1666" spans="1:1" x14ac:dyDescent="0.35">
      <c r="A1666" s="71" t="s">
        <v>1810</v>
      </c>
    </row>
    <row r="1667" spans="1:1" x14ac:dyDescent="0.35">
      <c r="A1667" s="71" t="s">
        <v>1811</v>
      </c>
    </row>
    <row r="1668" spans="1:1" x14ac:dyDescent="0.35">
      <c r="A1668" s="71" t="s">
        <v>1812</v>
      </c>
    </row>
    <row r="1669" spans="1:1" x14ac:dyDescent="0.35">
      <c r="A1669" s="71" t="s">
        <v>1813</v>
      </c>
    </row>
    <row r="1670" spans="1:1" x14ac:dyDescent="0.35">
      <c r="A1670" s="71" t="s">
        <v>1814</v>
      </c>
    </row>
    <row r="1671" spans="1:1" x14ac:dyDescent="0.35">
      <c r="A1671" s="71" t="s">
        <v>1815</v>
      </c>
    </row>
    <row r="1672" spans="1:1" x14ac:dyDescent="0.35">
      <c r="A1672" s="71" t="s">
        <v>1816</v>
      </c>
    </row>
    <row r="1673" spans="1:1" x14ac:dyDescent="0.35">
      <c r="A1673" s="71" t="s">
        <v>1817</v>
      </c>
    </row>
    <row r="1674" spans="1:1" x14ac:dyDescent="0.35">
      <c r="A1674" s="71" t="s">
        <v>1818</v>
      </c>
    </row>
    <row r="1675" spans="1:1" x14ac:dyDescent="0.35">
      <c r="A1675" s="71" t="s">
        <v>1819</v>
      </c>
    </row>
    <row r="1676" spans="1:1" x14ac:dyDescent="0.35">
      <c r="A1676" s="71" t="s">
        <v>1820</v>
      </c>
    </row>
    <row r="1677" spans="1:1" x14ac:dyDescent="0.35">
      <c r="A1677" s="71" t="s">
        <v>1821</v>
      </c>
    </row>
    <row r="1678" spans="1:1" x14ac:dyDescent="0.35">
      <c r="A1678" s="71" t="s">
        <v>1822</v>
      </c>
    </row>
    <row r="1679" spans="1:1" x14ac:dyDescent="0.35">
      <c r="A1679" s="71" t="s">
        <v>1823</v>
      </c>
    </row>
    <row r="1680" spans="1:1" x14ac:dyDescent="0.35">
      <c r="A1680" s="71" t="s">
        <v>1824</v>
      </c>
    </row>
    <row r="1681" spans="1:1" x14ac:dyDescent="0.35">
      <c r="A1681" s="71" t="s">
        <v>1825</v>
      </c>
    </row>
    <row r="1682" spans="1:1" x14ac:dyDescent="0.35">
      <c r="A1682" s="71" t="s">
        <v>1826</v>
      </c>
    </row>
    <row r="1683" spans="1:1" x14ac:dyDescent="0.35">
      <c r="A1683" s="71" t="s">
        <v>1827</v>
      </c>
    </row>
    <row r="1684" spans="1:1" x14ac:dyDescent="0.35">
      <c r="A1684" s="71" t="s">
        <v>1828</v>
      </c>
    </row>
    <row r="1685" spans="1:1" x14ac:dyDescent="0.35">
      <c r="A1685" s="71" t="s">
        <v>1829</v>
      </c>
    </row>
    <row r="1686" spans="1:1" x14ac:dyDescent="0.35">
      <c r="A1686" s="71" t="s">
        <v>1830</v>
      </c>
    </row>
    <row r="1687" spans="1:1" x14ac:dyDescent="0.35">
      <c r="A1687" s="71" t="s">
        <v>1831</v>
      </c>
    </row>
    <row r="1688" spans="1:1" x14ac:dyDescent="0.35">
      <c r="A1688" s="71" t="s">
        <v>1832</v>
      </c>
    </row>
    <row r="1689" spans="1:1" x14ac:dyDescent="0.35">
      <c r="A1689" s="71" t="s">
        <v>1833</v>
      </c>
    </row>
    <row r="1690" spans="1:1" x14ac:dyDescent="0.35">
      <c r="A1690" s="71" t="s">
        <v>1834</v>
      </c>
    </row>
    <row r="1691" spans="1:1" x14ac:dyDescent="0.35">
      <c r="A1691" s="71" t="s">
        <v>1835</v>
      </c>
    </row>
    <row r="1692" spans="1:1" x14ac:dyDescent="0.35">
      <c r="A1692" s="71" t="s">
        <v>1836</v>
      </c>
    </row>
    <row r="1693" spans="1:1" x14ac:dyDescent="0.35">
      <c r="A1693" s="71" t="s">
        <v>1837</v>
      </c>
    </row>
    <row r="1694" spans="1:1" x14ac:dyDescent="0.35">
      <c r="A1694" s="71" t="s">
        <v>1838</v>
      </c>
    </row>
    <row r="1695" spans="1:1" x14ac:dyDescent="0.35">
      <c r="A1695" s="71" t="s">
        <v>1839</v>
      </c>
    </row>
    <row r="1696" spans="1:1" x14ac:dyDescent="0.35">
      <c r="A1696" s="71" t="s">
        <v>1840</v>
      </c>
    </row>
    <row r="1697" spans="1:1" x14ac:dyDescent="0.35">
      <c r="A1697" s="71" t="s">
        <v>1841</v>
      </c>
    </row>
    <row r="1698" spans="1:1" x14ac:dyDescent="0.35">
      <c r="A1698" s="71" t="s">
        <v>1842</v>
      </c>
    </row>
    <row r="1699" spans="1:1" x14ac:dyDescent="0.35">
      <c r="A1699" s="71" t="s">
        <v>1843</v>
      </c>
    </row>
    <row r="1700" spans="1:1" x14ac:dyDescent="0.35">
      <c r="A1700" s="71" t="s">
        <v>1844</v>
      </c>
    </row>
    <row r="1701" spans="1:1" x14ac:dyDescent="0.35">
      <c r="A1701" s="71" t="s">
        <v>1845</v>
      </c>
    </row>
    <row r="1702" spans="1:1" x14ac:dyDescent="0.35">
      <c r="A1702" s="71" t="s">
        <v>1846</v>
      </c>
    </row>
    <row r="1703" spans="1:1" x14ac:dyDescent="0.35">
      <c r="A1703" s="71" t="s">
        <v>1847</v>
      </c>
    </row>
    <row r="1704" spans="1:1" x14ac:dyDescent="0.35">
      <c r="A1704" s="71" t="s">
        <v>1848</v>
      </c>
    </row>
    <row r="1705" spans="1:1" x14ac:dyDescent="0.35">
      <c r="A1705" s="71" t="s">
        <v>1849</v>
      </c>
    </row>
    <row r="1706" spans="1:1" x14ac:dyDescent="0.35">
      <c r="A1706" s="71" t="s">
        <v>1850</v>
      </c>
    </row>
    <row r="1707" spans="1:1" x14ac:dyDescent="0.35">
      <c r="A1707" s="71" t="s">
        <v>1851</v>
      </c>
    </row>
    <row r="1708" spans="1:1" x14ac:dyDescent="0.35">
      <c r="A1708" s="71" t="s">
        <v>1852</v>
      </c>
    </row>
    <row r="1709" spans="1:1" x14ac:dyDescent="0.35">
      <c r="A1709" s="71" t="s">
        <v>1853</v>
      </c>
    </row>
    <row r="1710" spans="1:1" x14ac:dyDescent="0.35">
      <c r="A1710" s="71" t="s">
        <v>1854</v>
      </c>
    </row>
    <row r="1711" spans="1:1" x14ac:dyDescent="0.35">
      <c r="A1711" s="71" t="s">
        <v>1855</v>
      </c>
    </row>
    <row r="1712" spans="1:1" x14ac:dyDescent="0.35">
      <c r="A1712" s="71" t="s">
        <v>1856</v>
      </c>
    </row>
    <row r="1713" spans="1:1" x14ac:dyDescent="0.35">
      <c r="A1713" s="71" t="s">
        <v>1857</v>
      </c>
    </row>
    <row r="1714" spans="1:1" x14ac:dyDescent="0.35">
      <c r="A1714" s="71" t="s">
        <v>1858</v>
      </c>
    </row>
    <row r="1715" spans="1:1" x14ac:dyDescent="0.35">
      <c r="A1715" s="71" t="s">
        <v>1859</v>
      </c>
    </row>
    <row r="1716" spans="1:1" x14ac:dyDescent="0.35">
      <c r="A1716" s="71" t="s">
        <v>1860</v>
      </c>
    </row>
    <row r="1717" spans="1:1" x14ac:dyDescent="0.35">
      <c r="A1717" s="71" t="s">
        <v>1861</v>
      </c>
    </row>
    <row r="1718" spans="1:1" x14ac:dyDescent="0.35">
      <c r="A1718" s="71" t="s">
        <v>1862</v>
      </c>
    </row>
    <row r="1719" spans="1:1" x14ac:dyDescent="0.35">
      <c r="A1719" s="71" t="s">
        <v>1863</v>
      </c>
    </row>
    <row r="1720" spans="1:1" x14ac:dyDescent="0.35">
      <c r="A1720" s="71" t="s">
        <v>1864</v>
      </c>
    </row>
    <row r="1721" spans="1:1" x14ac:dyDescent="0.35">
      <c r="A1721" s="71" t="s">
        <v>1865</v>
      </c>
    </row>
    <row r="1722" spans="1:1" x14ac:dyDescent="0.35">
      <c r="A1722" s="71" t="s">
        <v>1866</v>
      </c>
    </row>
    <row r="1723" spans="1:1" x14ac:dyDescent="0.35">
      <c r="A1723" s="71" t="s">
        <v>1867</v>
      </c>
    </row>
    <row r="1724" spans="1:1" x14ac:dyDescent="0.35">
      <c r="A1724" s="71" t="s">
        <v>1868</v>
      </c>
    </row>
    <row r="1725" spans="1:1" x14ac:dyDescent="0.35">
      <c r="A1725" s="71" t="s">
        <v>1869</v>
      </c>
    </row>
    <row r="1726" spans="1:1" x14ac:dyDescent="0.35">
      <c r="A1726" s="71" t="s">
        <v>1870</v>
      </c>
    </row>
    <row r="1727" spans="1:1" x14ac:dyDescent="0.35">
      <c r="A1727" s="71" t="s">
        <v>1871</v>
      </c>
    </row>
    <row r="1728" spans="1:1" x14ac:dyDescent="0.35">
      <c r="A1728" s="71" t="s">
        <v>1872</v>
      </c>
    </row>
    <row r="1729" spans="1:1" x14ac:dyDescent="0.35">
      <c r="A1729" s="71" t="s">
        <v>1873</v>
      </c>
    </row>
    <row r="1730" spans="1:1" x14ac:dyDescent="0.35">
      <c r="A1730" s="71" t="s">
        <v>1874</v>
      </c>
    </row>
    <row r="1731" spans="1:1" x14ac:dyDescent="0.35">
      <c r="A1731" s="71" t="s">
        <v>1875</v>
      </c>
    </row>
    <row r="1732" spans="1:1" x14ac:dyDescent="0.35">
      <c r="A1732" s="71" t="s">
        <v>1876</v>
      </c>
    </row>
    <row r="1733" spans="1:1" x14ac:dyDescent="0.35">
      <c r="A1733" s="71" t="s">
        <v>1877</v>
      </c>
    </row>
    <row r="1734" spans="1:1" x14ac:dyDescent="0.35">
      <c r="A1734" s="71" t="s">
        <v>1878</v>
      </c>
    </row>
    <row r="1735" spans="1:1" x14ac:dyDescent="0.35">
      <c r="A1735" s="71" t="s">
        <v>1879</v>
      </c>
    </row>
    <row r="1736" spans="1:1" x14ac:dyDescent="0.35">
      <c r="A1736" s="71" t="s">
        <v>1880</v>
      </c>
    </row>
    <row r="1737" spans="1:1" x14ac:dyDescent="0.35">
      <c r="A1737" s="71" t="s">
        <v>1881</v>
      </c>
    </row>
    <row r="1738" spans="1:1" x14ac:dyDescent="0.35">
      <c r="A1738" s="71" t="s">
        <v>1882</v>
      </c>
    </row>
    <row r="1739" spans="1:1" x14ac:dyDescent="0.35">
      <c r="A1739" s="71" t="s">
        <v>1883</v>
      </c>
    </row>
    <row r="1740" spans="1:1" x14ac:dyDescent="0.35">
      <c r="A1740" s="71" t="s">
        <v>1884</v>
      </c>
    </row>
    <row r="1741" spans="1:1" x14ac:dyDescent="0.35">
      <c r="A1741" s="71" t="s">
        <v>1885</v>
      </c>
    </row>
    <row r="1742" spans="1:1" x14ac:dyDescent="0.35">
      <c r="A1742" s="71" t="s">
        <v>1886</v>
      </c>
    </row>
    <row r="1743" spans="1:1" x14ac:dyDescent="0.35">
      <c r="A1743" s="71" t="s">
        <v>1887</v>
      </c>
    </row>
    <row r="1744" spans="1:1" x14ac:dyDescent="0.35">
      <c r="A1744" s="71" t="s">
        <v>1888</v>
      </c>
    </row>
    <row r="1745" spans="1:1" x14ac:dyDescent="0.35">
      <c r="A1745" s="71" t="s">
        <v>1889</v>
      </c>
    </row>
    <row r="1746" spans="1:1" x14ac:dyDescent="0.35">
      <c r="A1746" s="71" t="s">
        <v>1890</v>
      </c>
    </row>
    <row r="1747" spans="1:1" x14ac:dyDescent="0.35">
      <c r="A1747" s="71" t="s">
        <v>1891</v>
      </c>
    </row>
    <row r="1748" spans="1:1" x14ac:dyDescent="0.35">
      <c r="A1748" s="71" t="s">
        <v>1892</v>
      </c>
    </row>
    <row r="1749" spans="1:1" x14ac:dyDescent="0.35">
      <c r="A1749" s="71" t="s">
        <v>1893</v>
      </c>
    </row>
    <row r="1750" spans="1:1" x14ac:dyDescent="0.35">
      <c r="A1750" s="71" t="s">
        <v>1894</v>
      </c>
    </row>
    <row r="1751" spans="1:1" x14ac:dyDescent="0.35">
      <c r="A1751" s="71" t="s">
        <v>1895</v>
      </c>
    </row>
    <row r="1752" spans="1:1" x14ac:dyDescent="0.35">
      <c r="A1752" s="71" t="s">
        <v>1896</v>
      </c>
    </row>
    <row r="1753" spans="1:1" x14ac:dyDescent="0.35">
      <c r="A1753" s="71" t="s">
        <v>1897</v>
      </c>
    </row>
    <row r="1754" spans="1:1" x14ac:dyDescent="0.35">
      <c r="A1754" s="71" t="s">
        <v>1898</v>
      </c>
    </row>
    <row r="1755" spans="1:1" x14ac:dyDescent="0.35">
      <c r="A1755" s="71" t="s">
        <v>1899</v>
      </c>
    </row>
    <row r="1756" spans="1:1" x14ac:dyDescent="0.35">
      <c r="A1756" s="71" t="s">
        <v>1900</v>
      </c>
    </row>
    <row r="1757" spans="1:1" x14ac:dyDescent="0.35">
      <c r="A1757" s="71" t="s">
        <v>1901</v>
      </c>
    </row>
    <row r="1758" spans="1:1" x14ac:dyDescent="0.35">
      <c r="A1758" s="71" t="s">
        <v>1902</v>
      </c>
    </row>
    <row r="1759" spans="1:1" x14ac:dyDescent="0.35">
      <c r="A1759" s="71" t="s">
        <v>1903</v>
      </c>
    </row>
    <row r="1760" spans="1:1" x14ac:dyDescent="0.35">
      <c r="A1760" s="71" t="s">
        <v>1904</v>
      </c>
    </row>
    <row r="1761" spans="1:1" x14ac:dyDescent="0.35">
      <c r="A1761" s="71" t="s">
        <v>1905</v>
      </c>
    </row>
    <row r="1762" spans="1:1" x14ac:dyDescent="0.35">
      <c r="A1762" s="71" t="s">
        <v>1906</v>
      </c>
    </row>
    <row r="1763" spans="1:1" x14ac:dyDescent="0.35">
      <c r="A1763" s="71" t="s">
        <v>1907</v>
      </c>
    </row>
    <row r="1764" spans="1:1" x14ac:dyDescent="0.35">
      <c r="A1764" s="71" t="s">
        <v>1908</v>
      </c>
    </row>
    <row r="1765" spans="1:1" x14ac:dyDescent="0.35">
      <c r="A1765" s="71" t="s">
        <v>1909</v>
      </c>
    </row>
    <row r="1766" spans="1:1" x14ac:dyDescent="0.35">
      <c r="A1766" s="71" t="s">
        <v>1910</v>
      </c>
    </row>
    <row r="1767" spans="1:1" x14ac:dyDescent="0.35">
      <c r="A1767" s="71" t="s">
        <v>1911</v>
      </c>
    </row>
    <row r="1768" spans="1:1" x14ac:dyDescent="0.35">
      <c r="A1768" s="71" t="s">
        <v>1912</v>
      </c>
    </row>
    <row r="1769" spans="1:1" x14ac:dyDescent="0.35">
      <c r="A1769" s="71" t="s">
        <v>1913</v>
      </c>
    </row>
    <row r="1770" spans="1:1" x14ac:dyDescent="0.35">
      <c r="A1770" s="71" t="s">
        <v>1914</v>
      </c>
    </row>
    <row r="1771" spans="1:1" x14ac:dyDescent="0.35">
      <c r="A1771" s="71" t="s">
        <v>1915</v>
      </c>
    </row>
    <row r="1772" spans="1:1" x14ac:dyDescent="0.35">
      <c r="A1772" s="71" t="s">
        <v>1916</v>
      </c>
    </row>
    <row r="1773" spans="1:1" x14ac:dyDescent="0.35">
      <c r="A1773" s="71" t="s">
        <v>1917</v>
      </c>
    </row>
    <row r="1774" spans="1:1" x14ac:dyDescent="0.35">
      <c r="A1774" s="71" t="s">
        <v>1918</v>
      </c>
    </row>
    <row r="1775" spans="1:1" x14ac:dyDescent="0.35">
      <c r="A1775" s="71" t="s">
        <v>1919</v>
      </c>
    </row>
    <row r="1776" spans="1:1" x14ac:dyDescent="0.35">
      <c r="A1776" s="71" t="s">
        <v>1920</v>
      </c>
    </row>
    <row r="1777" spans="1:1" x14ac:dyDescent="0.35">
      <c r="A1777" s="71" t="s">
        <v>1921</v>
      </c>
    </row>
    <row r="1778" spans="1:1" x14ac:dyDescent="0.35">
      <c r="A1778" s="71" t="s">
        <v>1922</v>
      </c>
    </row>
    <row r="1779" spans="1:1" x14ac:dyDescent="0.35">
      <c r="A1779" s="71" t="s">
        <v>1923</v>
      </c>
    </row>
    <row r="1780" spans="1:1" x14ac:dyDescent="0.35">
      <c r="A1780" s="71" t="s">
        <v>1924</v>
      </c>
    </row>
    <row r="1781" spans="1:1" x14ac:dyDescent="0.35">
      <c r="A1781" s="71" t="s">
        <v>1925</v>
      </c>
    </row>
    <row r="1782" spans="1:1" x14ac:dyDescent="0.35">
      <c r="A1782" s="71" t="s">
        <v>1926</v>
      </c>
    </row>
    <row r="1783" spans="1:1" x14ac:dyDescent="0.35">
      <c r="A1783" s="71" t="s">
        <v>1927</v>
      </c>
    </row>
    <row r="1784" spans="1:1" x14ac:dyDescent="0.35">
      <c r="A1784" s="71" t="s">
        <v>1928</v>
      </c>
    </row>
    <row r="1785" spans="1:1" x14ac:dyDescent="0.35">
      <c r="A1785" s="71" t="s">
        <v>1929</v>
      </c>
    </row>
    <row r="1786" spans="1:1" x14ac:dyDescent="0.35">
      <c r="A1786" s="71" t="s">
        <v>1930</v>
      </c>
    </row>
    <row r="1787" spans="1:1" x14ac:dyDescent="0.35">
      <c r="A1787" s="71" t="s">
        <v>1931</v>
      </c>
    </row>
    <row r="1788" spans="1:1" x14ac:dyDescent="0.35">
      <c r="A1788" s="71" t="s">
        <v>1932</v>
      </c>
    </row>
    <row r="1789" spans="1:1" x14ac:dyDescent="0.35">
      <c r="A1789" s="71" t="s">
        <v>1933</v>
      </c>
    </row>
    <row r="1790" spans="1:1" x14ac:dyDescent="0.35">
      <c r="A1790" s="71" t="s">
        <v>1934</v>
      </c>
    </row>
    <row r="1791" spans="1:1" x14ac:dyDescent="0.35">
      <c r="A1791" s="71" t="s">
        <v>1935</v>
      </c>
    </row>
    <row r="1792" spans="1:1" x14ac:dyDescent="0.35">
      <c r="A1792" s="71" t="s">
        <v>1936</v>
      </c>
    </row>
    <row r="1793" spans="1:1" x14ac:dyDescent="0.35">
      <c r="A1793" s="71" t="s">
        <v>1937</v>
      </c>
    </row>
    <row r="1794" spans="1:1" x14ac:dyDescent="0.35">
      <c r="A1794" s="71" t="s">
        <v>1938</v>
      </c>
    </row>
    <row r="1795" spans="1:1" x14ac:dyDescent="0.35">
      <c r="A1795" s="71" t="s">
        <v>1939</v>
      </c>
    </row>
    <row r="1796" spans="1:1" x14ac:dyDescent="0.35">
      <c r="A1796" s="71" t="s">
        <v>1940</v>
      </c>
    </row>
    <row r="1797" spans="1:1" x14ac:dyDescent="0.35">
      <c r="A1797" s="71" t="s">
        <v>1941</v>
      </c>
    </row>
    <row r="1798" spans="1:1" x14ac:dyDescent="0.35">
      <c r="A1798" s="71" t="s">
        <v>1942</v>
      </c>
    </row>
    <row r="1799" spans="1:1" x14ac:dyDescent="0.35">
      <c r="A1799" s="71" t="s">
        <v>1943</v>
      </c>
    </row>
    <row r="1800" spans="1:1" x14ac:dyDescent="0.35">
      <c r="A1800" s="71" t="s">
        <v>1944</v>
      </c>
    </row>
    <row r="1801" spans="1:1" x14ac:dyDescent="0.35">
      <c r="A1801" s="71" t="s">
        <v>1945</v>
      </c>
    </row>
    <row r="1802" spans="1:1" x14ac:dyDescent="0.35">
      <c r="A1802" s="71" t="s">
        <v>1946</v>
      </c>
    </row>
    <row r="1803" spans="1:1" x14ac:dyDescent="0.35">
      <c r="A1803" s="71" t="s">
        <v>1947</v>
      </c>
    </row>
    <row r="1804" spans="1:1" x14ac:dyDescent="0.35">
      <c r="A1804" s="71" t="s">
        <v>1948</v>
      </c>
    </row>
    <row r="1805" spans="1:1" x14ac:dyDescent="0.35">
      <c r="A1805" s="71" t="s">
        <v>1949</v>
      </c>
    </row>
    <row r="1806" spans="1:1" x14ac:dyDescent="0.35">
      <c r="A1806" s="71" t="s">
        <v>1950</v>
      </c>
    </row>
    <row r="1807" spans="1:1" x14ac:dyDescent="0.35">
      <c r="A1807" s="71" t="s">
        <v>1951</v>
      </c>
    </row>
    <row r="1808" spans="1:1" x14ac:dyDescent="0.35">
      <c r="A1808" s="71" t="s">
        <v>1952</v>
      </c>
    </row>
    <row r="1809" spans="1:1" x14ac:dyDescent="0.35">
      <c r="A1809" s="71" t="s">
        <v>1953</v>
      </c>
    </row>
    <row r="1810" spans="1:1" x14ac:dyDescent="0.35">
      <c r="A1810" s="71" t="s">
        <v>1954</v>
      </c>
    </row>
    <row r="1811" spans="1:1" x14ac:dyDescent="0.35">
      <c r="A1811" s="71" t="s">
        <v>1955</v>
      </c>
    </row>
    <row r="1812" spans="1:1" x14ac:dyDescent="0.35">
      <c r="A1812" s="71" t="s">
        <v>1956</v>
      </c>
    </row>
    <row r="1813" spans="1:1" x14ac:dyDescent="0.35">
      <c r="A1813" s="71" t="s">
        <v>1957</v>
      </c>
    </row>
    <row r="1814" spans="1:1" x14ac:dyDescent="0.35">
      <c r="A1814" s="71" t="s">
        <v>1958</v>
      </c>
    </row>
    <row r="1815" spans="1:1" x14ac:dyDescent="0.35">
      <c r="A1815" s="71" t="s">
        <v>1959</v>
      </c>
    </row>
    <row r="1816" spans="1:1" x14ac:dyDescent="0.35">
      <c r="A1816" s="71" t="s">
        <v>1960</v>
      </c>
    </row>
    <row r="1817" spans="1:1" x14ac:dyDescent="0.35">
      <c r="A1817" s="71" t="s">
        <v>1961</v>
      </c>
    </row>
    <row r="1818" spans="1:1" x14ac:dyDescent="0.35">
      <c r="A1818" s="71" t="s">
        <v>1962</v>
      </c>
    </row>
    <row r="1819" spans="1:1" x14ac:dyDescent="0.35">
      <c r="A1819" s="71" t="s">
        <v>1963</v>
      </c>
    </row>
    <row r="1820" spans="1:1" x14ac:dyDescent="0.35">
      <c r="A1820" s="71" t="s">
        <v>1964</v>
      </c>
    </row>
    <row r="1821" spans="1:1" x14ac:dyDescent="0.35">
      <c r="A1821" s="71" t="s">
        <v>1965</v>
      </c>
    </row>
    <row r="1822" spans="1:1" x14ac:dyDescent="0.35">
      <c r="A1822" s="71" t="s">
        <v>1966</v>
      </c>
    </row>
    <row r="1823" spans="1:1" x14ac:dyDescent="0.35">
      <c r="A1823" s="71" t="s">
        <v>1967</v>
      </c>
    </row>
    <row r="1824" spans="1:1" x14ac:dyDescent="0.35">
      <c r="A1824" s="71" t="s">
        <v>1968</v>
      </c>
    </row>
    <row r="1825" spans="1:1" x14ac:dyDescent="0.35">
      <c r="A1825" s="71" t="s">
        <v>1969</v>
      </c>
    </row>
    <row r="1826" spans="1:1" x14ac:dyDescent="0.35">
      <c r="A1826" s="71" t="s">
        <v>1970</v>
      </c>
    </row>
    <row r="1827" spans="1:1" x14ac:dyDescent="0.35">
      <c r="A1827" s="71" t="s">
        <v>1971</v>
      </c>
    </row>
    <row r="1828" spans="1:1" x14ac:dyDescent="0.35">
      <c r="A1828" s="71" t="s">
        <v>1972</v>
      </c>
    </row>
    <row r="1829" spans="1:1" x14ac:dyDescent="0.35">
      <c r="A1829" s="71" t="s">
        <v>1973</v>
      </c>
    </row>
    <row r="1830" spans="1:1" x14ac:dyDescent="0.35">
      <c r="A1830" s="71" t="s">
        <v>1974</v>
      </c>
    </row>
    <row r="1831" spans="1:1" x14ac:dyDescent="0.35">
      <c r="A1831" s="71" t="s">
        <v>1975</v>
      </c>
    </row>
    <row r="1832" spans="1:1" x14ac:dyDescent="0.35">
      <c r="A1832" s="71" t="s">
        <v>1976</v>
      </c>
    </row>
    <row r="1833" spans="1:1" x14ac:dyDescent="0.35">
      <c r="A1833" s="71" t="s">
        <v>1977</v>
      </c>
    </row>
    <row r="1834" spans="1:1" x14ac:dyDescent="0.35">
      <c r="A1834" s="71" t="s">
        <v>1978</v>
      </c>
    </row>
    <row r="1835" spans="1:1" x14ac:dyDescent="0.35">
      <c r="A1835" s="71" t="s">
        <v>1979</v>
      </c>
    </row>
    <row r="1836" spans="1:1" x14ac:dyDescent="0.35">
      <c r="A1836" s="71" t="s">
        <v>1980</v>
      </c>
    </row>
    <row r="1837" spans="1:1" x14ac:dyDescent="0.35">
      <c r="A1837" s="71" t="s">
        <v>1981</v>
      </c>
    </row>
    <row r="1838" spans="1:1" x14ac:dyDescent="0.35">
      <c r="A1838" s="71" t="s">
        <v>1982</v>
      </c>
    </row>
    <row r="1839" spans="1:1" x14ac:dyDescent="0.35">
      <c r="A1839" s="71" t="s">
        <v>1983</v>
      </c>
    </row>
    <row r="1840" spans="1:1" x14ac:dyDescent="0.35">
      <c r="A1840" s="71" t="s">
        <v>1984</v>
      </c>
    </row>
    <row r="1841" spans="1:1" x14ac:dyDescent="0.35">
      <c r="A1841" s="71" t="s">
        <v>1985</v>
      </c>
    </row>
    <row r="1842" spans="1:1" x14ac:dyDescent="0.35">
      <c r="A1842" s="71" t="s">
        <v>1986</v>
      </c>
    </row>
    <row r="1843" spans="1:1" x14ac:dyDescent="0.35">
      <c r="A1843" s="71" t="s">
        <v>1987</v>
      </c>
    </row>
    <row r="1844" spans="1:1" x14ac:dyDescent="0.35">
      <c r="A1844" s="71" t="s">
        <v>1988</v>
      </c>
    </row>
    <row r="1845" spans="1:1" x14ac:dyDescent="0.35">
      <c r="A1845" s="71" t="s">
        <v>1989</v>
      </c>
    </row>
    <row r="1846" spans="1:1" x14ac:dyDescent="0.35">
      <c r="A1846" s="71" t="s">
        <v>1990</v>
      </c>
    </row>
    <row r="1847" spans="1:1" x14ac:dyDescent="0.35">
      <c r="A1847" s="71" t="s">
        <v>1991</v>
      </c>
    </row>
    <row r="1848" spans="1:1" x14ac:dyDescent="0.35">
      <c r="A1848" s="71" t="s">
        <v>1992</v>
      </c>
    </row>
    <row r="1849" spans="1:1" x14ac:dyDescent="0.35">
      <c r="A1849" s="71" t="s">
        <v>1993</v>
      </c>
    </row>
    <row r="1850" spans="1:1" x14ac:dyDescent="0.35">
      <c r="A1850" s="71" t="s">
        <v>1994</v>
      </c>
    </row>
    <row r="1851" spans="1:1" x14ac:dyDescent="0.35">
      <c r="A1851" s="71" t="s">
        <v>1995</v>
      </c>
    </row>
    <row r="1852" spans="1:1" x14ac:dyDescent="0.35">
      <c r="A1852" s="71" t="s">
        <v>1996</v>
      </c>
    </row>
    <row r="1853" spans="1:1" x14ac:dyDescent="0.35">
      <c r="A1853" s="71" t="s">
        <v>1997</v>
      </c>
    </row>
    <row r="1854" spans="1:1" x14ac:dyDescent="0.35">
      <c r="A1854" s="71" t="s">
        <v>1998</v>
      </c>
    </row>
    <row r="1855" spans="1:1" x14ac:dyDescent="0.35">
      <c r="A1855" s="71" t="s">
        <v>1999</v>
      </c>
    </row>
    <row r="1856" spans="1:1" x14ac:dyDescent="0.35">
      <c r="A1856" s="71" t="s">
        <v>2000</v>
      </c>
    </row>
    <row r="1857" spans="1:1" x14ac:dyDescent="0.35">
      <c r="A1857" s="71" t="s">
        <v>2001</v>
      </c>
    </row>
    <row r="1858" spans="1:1" x14ac:dyDescent="0.35">
      <c r="A1858" s="71" t="s">
        <v>2002</v>
      </c>
    </row>
    <row r="1859" spans="1:1" x14ac:dyDescent="0.35">
      <c r="A1859" s="71" t="s">
        <v>2003</v>
      </c>
    </row>
    <row r="1860" spans="1:1" x14ac:dyDescent="0.35">
      <c r="A1860" s="71" t="s">
        <v>2004</v>
      </c>
    </row>
    <row r="1861" spans="1:1" x14ac:dyDescent="0.35">
      <c r="A1861" s="71" t="s">
        <v>2005</v>
      </c>
    </row>
    <row r="1862" spans="1:1" x14ac:dyDescent="0.35">
      <c r="A1862" s="71" t="s">
        <v>2006</v>
      </c>
    </row>
    <row r="1863" spans="1:1" x14ac:dyDescent="0.35">
      <c r="A1863" s="71" t="s">
        <v>2007</v>
      </c>
    </row>
    <row r="1864" spans="1:1" x14ac:dyDescent="0.35">
      <c r="A1864" s="71" t="s">
        <v>2008</v>
      </c>
    </row>
    <row r="1865" spans="1:1" x14ac:dyDescent="0.35">
      <c r="A1865" s="71" t="s">
        <v>2009</v>
      </c>
    </row>
    <row r="1866" spans="1:1" x14ac:dyDescent="0.35">
      <c r="A1866" s="71" t="s">
        <v>2010</v>
      </c>
    </row>
    <row r="1867" spans="1:1" x14ac:dyDescent="0.35">
      <c r="A1867" s="71" t="s">
        <v>2011</v>
      </c>
    </row>
    <row r="1868" spans="1:1" x14ac:dyDescent="0.35">
      <c r="A1868" s="71" t="s">
        <v>2012</v>
      </c>
    </row>
    <row r="1869" spans="1:1" x14ac:dyDescent="0.35">
      <c r="A1869" s="71" t="s">
        <v>2013</v>
      </c>
    </row>
    <row r="1870" spans="1:1" x14ac:dyDescent="0.35">
      <c r="A1870" s="71" t="s">
        <v>2014</v>
      </c>
    </row>
    <row r="1871" spans="1:1" x14ac:dyDescent="0.35">
      <c r="A1871" s="71" t="s">
        <v>2015</v>
      </c>
    </row>
    <row r="1872" spans="1:1" x14ac:dyDescent="0.35">
      <c r="A1872" s="71" t="s">
        <v>2016</v>
      </c>
    </row>
    <row r="1873" spans="1:1" x14ac:dyDescent="0.35">
      <c r="A1873" s="71" t="s">
        <v>2017</v>
      </c>
    </row>
    <row r="1874" spans="1:1" x14ac:dyDescent="0.35">
      <c r="A1874" s="71" t="s">
        <v>2018</v>
      </c>
    </row>
    <row r="1875" spans="1:1" x14ac:dyDescent="0.35">
      <c r="A1875" s="71" t="s">
        <v>2019</v>
      </c>
    </row>
    <row r="1876" spans="1:1" x14ac:dyDescent="0.35">
      <c r="A1876" s="71" t="s">
        <v>2020</v>
      </c>
    </row>
    <row r="1877" spans="1:1" x14ac:dyDescent="0.35">
      <c r="A1877" s="71" t="s">
        <v>2021</v>
      </c>
    </row>
    <row r="1878" spans="1:1" x14ac:dyDescent="0.35">
      <c r="A1878" s="71" t="s">
        <v>2022</v>
      </c>
    </row>
    <row r="1879" spans="1:1" x14ac:dyDescent="0.35">
      <c r="A1879" s="71" t="s">
        <v>2023</v>
      </c>
    </row>
    <row r="1880" spans="1:1" x14ac:dyDescent="0.35">
      <c r="A1880" s="71" t="s">
        <v>2024</v>
      </c>
    </row>
    <row r="1881" spans="1:1" x14ac:dyDescent="0.35">
      <c r="A1881" s="71" t="s">
        <v>2025</v>
      </c>
    </row>
    <row r="1882" spans="1:1" x14ac:dyDescent="0.35">
      <c r="A1882" s="71" t="s">
        <v>2026</v>
      </c>
    </row>
    <row r="1883" spans="1:1" x14ac:dyDescent="0.35">
      <c r="A1883" s="71" t="s">
        <v>2027</v>
      </c>
    </row>
    <row r="1884" spans="1:1" x14ac:dyDescent="0.35">
      <c r="A1884" s="71" t="s">
        <v>2028</v>
      </c>
    </row>
    <row r="1885" spans="1:1" x14ac:dyDescent="0.35">
      <c r="A1885" s="71" t="s">
        <v>2029</v>
      </c>
    </row>
    <row r="1886" spans="1:1" x14ac:dyDescent="0.35">
      <c r="A1886" s="71" t="s">
        <v>2030</v>
      </c>
    </row>
    <row r="1887" spans="1:1" x14ac:dyDescent="0.35">
      <c r="A1887" s="71" t="s">
        <v>2031</v>
      </c>
    </row>
    <row r="1888" spans="1:1" x14ac:dyDescent="0.35">
      <c r="A1888" s="71" t="s">
        <v>2032</v>
      </c>
    </row>
    <row r="1889" spans="1:1" x14ac:dyDescent="0.35">
      <c r="A1889" s="71" t="s">
        <v>2033</v>
      </c>
    </row>
    <row r="1890" spans="1:1" x14ac:dyDescent="0.35">
      <c r="A1890" s="71" t="s">
        <v>2034</v>
      </c>
    </row>
    <row r="1891" spans="1:1" x14ac:dyDescent="0.35">
      <c r="A1891" s="71" t="s">
        <v>2035</v>
      </c>
    </row>
    <row r="1892" spans="1:1" x14ac:dyDescent="0.35">
      <c r="A1892" s="71" t="s">
        <v>2036</v>
      </c>
    </row>
    <row r="1893" spans="1:1" x14ac:dyDescent="0.35">
      <c r="A1893" s="71" t="s">
        <v>2037</v>
      </c>
    </row>
    <row r="1894" spans="1:1" x14ac:dyDescent="0.35">
      <c r="A1894" s="71" t="s">
        <v>2038</v>
      </c>
    </row>
    <row r="1895" spans="1:1" x14ac:dyDescent="0.35">
      <c r="A1895" s="71" t="s">
        <v>2039</v>
      </c>
    </row>
    <row r="1896" spans="1:1" x14ac:dyDescent="0.35">
      <c r="A1896" s="71" t="s">
        <v>2040</v>
      </c>
    </row>
    <row r="1897" spans="1:1" x14ac:dyDescent="0.35">
      <c r="A1897" s="71" t="s">
        <v>2041</v>
      </c>
    </row>
    <row r="1898" spans="1:1" x14ac:dyDescent="0.35">
      <c r="A1898" s="71" t="s">
        <v>2042</v>
      </c>
    </row>
    <row r="1899" spans="1:1" x14ac:dyDescent="0.35">
      <c r="A1899" s="71" t="s">
        <v>2043</v>
      </c>
    </row>
    <row r="1900" spans="1:1" x14ac:dyDescent="0.35">
      <c r="A1900" s="71" t="s">
        <v>2044</v>
      </c>
    </row>
    <row r="1901" spans="1:1" x14ac:dyDescent="0.35">
      <c r="A1901" s="71" t="s">
        <v>2045</v>
      </c>
    </row>
    <row r="1902" spans="1:1" x14ac:dyDescent="0.35">
      <c r="A1902" s="71" t="s">
        <v>2046</v>
      </c>
    </row>
    <row r="1903" spans="1:1" x14ac:dyDescent="0.35">
      <c r="A1903" s="71" t="s">
        <v>2047</v>
      </c>
    </row>
    <row r="1904" spans="1:1" x14ac:dyDescent="0.35">
      <c r="A1904" s="71" t="s">
        <v>2048</v>
      </c>
    </row>
    <row r="1905" spans="1:1" x14ac:dyDescent="0.35">
      <c r="A1905" s="71" t="s">
        <v>2049</v>
      </c>
    </row>
    <row r="1906" spans="1:1" x14ac:dyDescent="0.35">
      <c r="A1906" s="71" t="s">
        <v>2050</v>
      </c>
    </row>
    <row r="1907" spans="1:1" x14ac:dyDescent="0.35">
      <c r="A1907" s="71" t="s">
        <v>2051</v>
      </c>
    </row>
    <row r="1908" spans="1:1" x14ac:dyDescent="0.35">
      <c r="A1908" s="71" t="s">
        <v>2052</v>
      </c>
    </row>
    <row r="1909" spans="1:1" x14ac:dyDescent="0.35">
      <c r="A1909" s="71" t="s">
        <v>2053</v>
      </c>
    </row>
    <row r="1910" spans="1:1" x14ac:dyDescent="0.35">
      <c r="A1910" s="71" t="s">
        <v>2054</v>
      </c>
    </row>
    <row r="1911" spans="1:1" x14ac:dyDescent="0.35">
      <c r="A1911" s="71" t="s">
        <v>2055</v>
      </c>
    </row>
    <row r="1912" spans="1:1" x14ac:dyDescent="0.35">
      <c r="A1912" s="71" t="s">
        <v>2056</v>
      </c>
    </row>
    <row r="1913" spans="1:1" x14ac:dyDescent="0.35">
      <c r="A1913" s="71" t="s">
        <v>2057</v>
      </c>
    </row>
    <row r="1914" spans="1:1" x14ac:dyDescent="0.35">
      <c r="A1914" s="71" t="s">
        <v>2058</v>
      </c>
    </row>
    <row r="1915" spans="1:1" x14ac:dyDescent="0.35">
      <c r="A1915" s="71" t="s">
        <v>2059</v>
      </c>
    </row>
    <row r="1916" spans="1:1" x14ac:dyDescent="0.35">
      <c r="A1916" s="71" t="s">
        <v>2060</v>
      </c>
    </row>
    <row r="1917" spans="1:1" x14ac:dyDescent="0.35">
      <c r="A1917" s="71" t="s">
        <v>2061</v>
      </c>
    </row>
    <row r="1918" spans="1:1" x14ac:dyDescent="0.35">
      <c r="A1918" s="71" t="s">
        <v>2062</v>
      </c>
    </row>
    <row r="1919" spans="1:1" x14ac:dyDescent="0.35">
      <c r="A1919" s="71" t="s">
        <v>2063</v>
      </c>
    </row>
    <row r="1920" spans="1:1" x14ac:dyDescent="0.35">
      <c r="A1920" s="71" t="s">
        <v>2064</v>
      </c>
    </row>
    <row r="1921" spans="1:1" x14ac:dyDescent="0.35">
      <c r="A1921" s="71" t="s">
        <v>2065</v>
      </c>
    </row>
    <row r="1922" spans="1:1" x14ac:dyDescent="0.35">
      <c r="A1922" s="71" t="s">
        <v>2066</v>
      </c>
    </row>
    <row r="1923" spans="1:1" x14ac:dyDescent="0.35">
      <c r="A1923" s="71" t="s">
        <v>2067</v>
      </c>
    </row>
    <row r="1924" spans="1:1" x14ac:dyDescent="0.35">
      <c r="A1924" s="71" t="s">
        <v>2068</v>
      </c>
    </row>
    <row r="1925" spans="1:1" x14ac:dyDescent="0.35">
      <c r="A1925" s="71" t="s">
        <v>2069</v>
      </c>
    </row>
    <row r="1926" spans="1:1" x14ac:dyDescent="0.35">
      <c r="A1926" s="71" t="s">
        <v>2070</v>
      </c>
    </row>
    <row r="1927" spans="1:1" x14ac:dyDescent="0.35">
      <c r="A1927" s="71" t="s">
        <v>2071</v>
      </c>
    </row>
    <row r="1928" spans="1:1" x14ac:dyDescent="0.35">
      <c r="A1928" s="71" t="s">
        <v>2072</v>
      </c>
    </row>
    <row r="1929" spans="1:1" x14ac:dyDescent="0.35">
      <c r="A1929" s="71" t="s">
        <v>2073</v>
      </c>
    </row>
    <row r="1930" spans="1:1" x14ac:dyDescent="0.35">
      <c r="A1930" s="71" t="s">
        <v>2074</v>
      </c>
    </row>
    <row r="1931" spans="1:1" x14ac:dyDescent="0.35">
      <c r="A1931" s="71" t="s">
        <v>2075</v>
      </c>
    </row>
    <row r="1932" spans="1:1" x14ac:dyDescent="0.35">
      <c r="A1932" s="71" t="s">
        <v>2076</v>
      </c>
    </row>
    <row r="1933" spans="1:1" x14ac:dyDescent="0.35">
      <c r="A1933" s="71" t="s">
        <v>2077</v>
      </c>
    </row>
    <row r="1934" spans="1:1" x14ac:dyDescent="0.35">
      <c r="A1934" s="71" t="s">
        <v>2078</v>
      </c>
    </row>
    <row r="1935" spans="1:1" x14ac:dyDescent="0.35">
      <c r="A1935" s="71" t="s">
        <v>2079</v>
      </c>
    </row>
    <row r="1936" spans="1:1" x14ac:dyDescent="0.35">
      <c r="A1936" s="71" t="s">
        <v>2080</v>
      </c>
    </row>
    <row r="1937" spans="1:1" x14ac:dyDescent="0.35">
      <c r="A1937" s="71" t="s">
        <v>2081</v>
      </c>
    </row>
    <row r="1938" spans="1:1" x14ac:dyDescent="0.35">
      <c r="A1938" s="71" t="s">
        <v>2082</v>
      </c>
    </row>
    <row r="1939" spans="1:1" x14ac:dyDescent="0.35">
      <c r="A1939" s="71" t="s">
        <v>2083</v>
      </c>
    </row>
    <row r="1940" spans="1:1" x14ac:dyDescent="0.35">
      <c r="A1940" s="71" t="s">
        <v>2084</v>
      </c>
    </row>
    <row r="1941" spans="1:1" x14ac:dyDescent="0.35">
      <c r="A1941" s="71" t="s">
        <v>2085</v>
      </c>
    </row>
    <row r="1942" spans="1:1" x14ac:dyDescent="0.35">
      <c r="A1942" s="71" t="s">
        <v>2086</v>
      </c>
    </row>
    <row r="1943" spans="1:1" x14ac:dyDescent="0.35">
      <c r="A1943" s="71" t="s">
        <v>2087</v>
      </c>
    </row>
    <row r="1944" spans="1:1" x14ac:dyDescent="0.35">
      <c r="A1944" s="71" t="s">
        <v>2088</v>
      </c>
    </row>
    <row r="1945" spans="1:1" x14ac:dyDescent="0.35">
      <c r="A1945" s="71" t="s">
        <v>2089</v>
      </c>
    </row>
    <row r="1946" spans="1:1" x14ac:dyDescent="0.35">
      <c r="A1946" s="71" t="s">
        <v>2090</v>
      </c>
    </row>
    <row r="1947" spans="1:1" x14ac:dyDescent="0.35">
      <c r="A1947" s="71" t="s">
        <v>2091</v>
      </c>
    </row>
    <row r="1948" spans="1:1" x14ac:dyDescent="0.35">
      <c r="A1948" s="71" t="s">
        <v>2092</v>
      </c>
    </row>
    <row r="1949" spans="1:1" x14ac:dyDescent="0.35">
      <c r="A1949" s="71" t="s">
        <v>2093</v>
      </c>
    </row>
    <row r="1950" spans="1:1" x14ac:dyDescent="0.35">
      <c r="A1950" s="71" t="s">
        <v>2094</v>
      </c>
    </row>
    <row r="1951" spans="1:1" x14ac:dyDescent="0.35">
      <c r="A1951" s="71" t="s">
        <v>2095</v>
      </c>
    </row>
    <row r="1952" spans="1:1" x14ac:dyDescent="0.35">
      <c r="A1952" s="71" t="s">
        <v>2096</v>
      </c>
    </row>
    <row r="1953" spans="1:1" x14ac:dyDescent="0.35">
      <c r="A1953" s="71" t="s">
        <v>2097</v>
      </c>
    </row>
    <row r="1954" spans="1:1" x14ac:dyDescent="0.35">
      <c r="A1954" s="71" t="s">
        <v>2098</v>
      </c>
    </row>
    <row r="1955" spans="1:1" x14ac:dyDescent="0.35">
      <c r="A1955" s="71" t="s">
        <v>2099</v>
      </c>
    </row>
    <row r="1956" spans="1:1" x14ac:dyDescent="0.35">
      <c r="A1956" s="71" t="s">
        <v>2100</v>
      </c>
    </row>
    <row r="1957" spans="1:1" x14ac:dyDescent="0.35">
      <c r="A1957" s="71" t="s">
        <v>2101</v>
      </c>
    </row>
    <row r="1958" spans="1:1" x14ac:dyDescent="0.35">
      <c r="A1958" s="71" t="s">
        <v>2102</v>
      </c>
    </row>
    <row r="1959" spans="1:1" x14ac:dyDescent="0.35">
      <c r="A1959" s="71" t="s">
        <v>2103</v>
      </c>
    </row>
    <row r="1960" spans="1:1" x14ac:dyDescent="0.35">
      <c r="A1960" s="71" t="s">
        <v>2104</v>
      </c>
    </row>
    <row r="1961" spans="1:1" x14ac:dyDescent="0.35">
      <c r="A1961" s="71" t="s">
        <v>2105</v>
      </c>
    </row>
    <row r="1962" spans="1:1" x14ac:dyDescent="0.35">
      <c r="A1962" s="71" t="s">
        <v>2106</v>
      </c>
    </row>
    <row r="1963" spans="1:1" x14ac:dyDescent="0.35">
      <c r="A1963" s="71" t="s">
        <v>2107</v>
      </c>
    </row>
    <row r="1964" spans="1:1" x14ac:dyDescent="0.35">
      <c r="A1964" s="71" t="s">
        <v>2108</v>
      </c>
    </row>
    <row r="1965" spans="1:1" x14ac:dyDescent="0.35">
      <c r="A1965" s="71" t="s">
        <v>2109</v>
      </c>
    </row>
    <row r="1966" spans="1:1" x14ac:dyDescent="0.35">
      <c r="A1966" s="71" t="s">
        <v>2110</v>
      </c>
    </row>
    <row r="1967" spans="1:1" x14ac:dyDescent="0.35">
      <c r="A1967" s="71" t="s">
        <v>2111</v>
      </c>
    </row>
    <row r="1968" spans="1:1" x14ac:dyDescent="0.35">
      <c r="A1968" s="71" t="s">
        <v>2112</v>
      </c>
    </row>
    <row r="1969" spans="1:1" x14ac:dyDescent="0.35">
      <c r="A1969" s="71" t="s">
        <v>2113</v>
      </c>
    </row>
    <row r="1970" spans="1:1" x14ac:dyDescent="0.35">
      <c r="A1970" s="71" t="s">
        <v>2114</v>
      </c>
    </row>
    <row r="1971" spans="1:1" x14ac:dyDescent="0.35">
      <c r="A1971" s="71" t="s">
        <v>2115</v>
      </c>
    </row>
    <row r="1972" spans="1:1" x14ac:dyDescent="0.35">
      <c r="A1972" s="71" t="s">
        <v>2116</v>
      </c>
    </row>
    <row r="1973" spans="1:1" x14ac:dyDescent="0.35">
      <c r="A1973" s="71" t="s">
        <v>2117</v>
      </c>
    </row>
    <row r="1974" spans="1:1" x14ac:dyDescent="0.35">
      <c r="A1974" s="71" t="s">
        <v>2118</v>
      </c>
    </row>
    <row r="1975" spans="1:1" x14ac:dyDescent="0.35">
      <c r="A1975" s="71" t="s">
        <v>2119</v>
      </c>
    </row>
    <row r="1976" spans="1:1" x14ac:dyDescent="0.35">
      <c r="A1976" s="71" t="s">
        <v>2120</v>
      </c>
    </row>
    <row r="1977" spans="1:1" x14ac:dyDescent="0.35">
      <c r="A1977" s="71" t="s">
        <v>2121</v>
      </c>
    </row>
    <row r="1978" spans="1:1" x14ac:dyDescent="0.35">
      <c r="A1978" s="71" t="s">
        <v>2122</v>
      </c>
    </row>
    <row r="1979" spans="1:1" x14ac:dyDescent="0.35">
      <c r="A1979" s="71" t="s">
        <v>2123</v>
      </c>
    </row>
    <row r="1980" spans="1:1" x14ac:dyDescent="0.35">
      <c r="A1980" s="71" t="s">
        <v>2124</v>
      </c>
    </row>
    <row r="1981" spans="1:1" x14ac:dyDescent="0.35">
      <c r="A1981" s="71" t="s">
        <v>2125</v>
      </c>
    </row>
    <row r="1982" spans="1:1" x14ac:dyDescent="0.35">
      <c r="A1982" s="71" t="s">
        <v>2126</v>
      </c>
    </row>
    <row r="1983" spans="1:1" x14ac:dyDescent="0.35">
      <c r="A1983" s="71" t="s">
        <v>2127</v>
      </c>
    </row>
    <row r="1984" spans="1:1" x14ac:dyDescent="0.35">
      <c r="A1984" s="71" t="s">
        <v>2128</v>
      </c>
    </row>
    <row r="1985" spans="1:1" x14ac:dyDescent="0.35">
      <c r="A1985" s="71" t="s">
        <v>2129</v>
      </c>
    </row>
    <row r="1986" spans="1:1" x14ac:dyDescent="0.35">
      <c r="A1986" s="71" t="s">
        <v>2130</v>
      </c>
    </row>
    <row r="1987" spans="1:1" x14ac:dyDescent="0.35">
      <c r="A1987" s="71" t="s">
        <v>2131</v>
      </c>
    </row>
    <row r="1988" spans="1:1" x14ac:dyDescent="0.35">
      <c r="A1988" s="71" t="s">
        <v>2132</v>
      </c>
    </row>
    <row r="1989" spans="1:1" x14ac:dyDescent="0.35">
      <c r="A1989" s="71" t="s">
        <v>2133</v>
      </c>
    </row>
    <row r="1990" spans="1:1" x14ac:dyDescent="0.35">
      <c r="A1990" s="71" t="s">
        <v>2134</v>
      </c>
    </row>
    <row r="1991" spans="1:1" x14ac:dyDescent="0.35">
      <c r="A1991" s="71" t="s">
        <v>2135</v>
      </c>
    </row>
    <row r="1992" spans="1:1" x14ac:dyDescent="0.35">
      <c r="A1992" s="71" t="s">
        <v>2136</v>
      </c>
    </row>
    <row r="1993" spans="1:1" x14ac:dyDescent="0.35">
      <c r="A1993" s="71" t="s">
        <v>2137</v>
      </c>
    </row>
    <row r="1994" spans="1:1" x14ac:dyDescent="0.35">
      <c r="A1994" s="71" t="s">
        <v>2138</v>
      </c>
    </row>
    <row r="1995" spans="1:1" x14ac:dyDescent="0.35">
      <c r="A1995" s="71" t="s">
        <v>2139</v>
      </c>
    </row>
    <row r="1996" spans="1:1" x14ac:dyDescent="0.35">
      <c r="A1996" s="71" t="s">
        <v>2140</v>
      </c>
    </row>
    <row r="1997" spans="1:1" x14ac:dyDescent="0.35">
      <c r="A1997" s="71" t="s">
        <v>2141</v>
      </c>
    </row>
    <row r="1998" spans="1:1" x14ac:dyDescent="0.35">
      <c r="A1998" s="71" t="s">
        <v>2142</v>
      </c>
    </row>
    <row r="1999" spans="1:1" x14ac:dyDescent="0.35">
      <c r="A1999" s="71" t="s">
        <v>2143</v>
      </c>
    </row>
    <row r="2000" spans="1:1" x14ac:dyDescent="0.35">
      <c r="A2000" s="71" t="s">
        <v>2144</v>
      </c>
    </row>
    <row r="2001" spans="1:1" x14ac:dyDescent="0.35">
      <c r="A2001" s="71" t="s">
        <v>2145</v>
      </c>
    </row>
    <row r="2002" spans="1:1" x14ac:dyDescent="0.35">
      <c r="A2002" s="71" t="s">
        <v>2146</v>
      </c>
    </row>
    <row r="2003" spans="1:1" x14ac:dyDescent="0.35">
      <c r="A2003" s="71" t="s">
        <v>2147</v>
      </c>
    </row>
    <row r="2004" spans="1:1" x14ac:dyDescent="0.35">
      <c r="A2004" s="71" t="s">
        <v>2148</v>
      </c>
    </row>
    <row r="2005" spans="1:1" x14ac:dyDescent="0.35">
      <c r="A2005" s="71" t="s">
        <v>2149</v>
      </c>
    </row>
    <row r="2006" spans="1:1" x14ac:dyDescent="0.35">
      <c r="A2006" s="71" t="s">
        <v>2150</v>
      </c>
    </row>
    <row r="2007" spans="1:1" x14ac:dyDescent="0.35">
      <c r="A2007" s="71" t="s">
        <v>2151</v>
      </c>
    </row>
    <row r="2008" spans="1:1" x14ac:dyDescent="0.35">
      <c r="A2008" s="71" t="s">
        <v>2152</v>
      </c>
    </row>
    <row r="2009" spans="1:1" x14ac:dyDescent="0.35">
      <c r="A2009" s="71" t="s">
        <v>2153</v>
      </c>
    </row>
    <row r="2010" spans="1:1" x14ac:dyDescent="0.35">
      <c r="A2010" s="71" t="s">
        <v>2154</v>
      </c>
    </row>
    <row r="2011" spans="1:1" x14ac:dyDescent="0.35">
      <c r="A2011" s="71" t="s">
        <v>2155</v>
      </c>
    </row>
    <row r="2012" spans="1:1" x14ac:dyDescent="0.35">
      <c r="A2012" s="71" t="s">
        <v>2156</v>
      </c>
    </row>
    <row r="2013" spans="1:1" x14ac:dyDescent="0.35">
      <c r="A2013" s="71" t="s">
        <v>2157</v>
      </c>
    </row>
    <row r="2014" spans="1:1" x14ac:dyDescent="0.35">
      <c r="A2014" s="71" t="s">
        <v>2158</v>
      </c>
    </row>
    <row r="2015" spans="1:1" x14ac:dyDescent="0.35">
      <c r="A2015" s="71" t="s">
        <v>2159</v>
      </c>
    </row>
    <row r="2016" spans="1:1" x14ac:dyDescent="0.35">
      <c r="A2016" s="71" t="s">
        <v>2160</v>
      </c>
    </row>
    <row r="2017" spans="1:1" x14ac:dyDescent="0.35">
      <c r="A2017" s="71" t="s">
        <v>2161</v>
      </c>
    </row>
    <row r="2018" spans="1:1" x14ac:dyDescent="0.35">
      <c r="A2018" s="71" t="s">
        <v>2162</v>
      </c>
    </row>
    <row r="2019" spans="1:1" x14ac:dyDescent="0.35">
      <c r="A2019" s="71" t="s">
        <v>2163</v>
      </c>
    </row>
    <row r="2020" spans="1:1" x14ac:dyDescent="0.35">
      <c r="A2020" s="71" t="s">
        <v>2164</v>
      </c>
    </row>
    <row r="2021" spans="1:1" x14ac:dyDescent="0.35">
      <c r="A2021" s="71" t="s">
        <v>2165</v>
      </c>
    </row>
    <row r="2022" spans="1:1" x14ac:dyDescent="0.35">
      <c r="A2022" s="71" t="s">
        <v>2166</v>
      </c>
    </row>
    <row r="2023" spans="1:1" x14ac:dyDescent="0.35">
      <c r="A2023" s="71" t="s">
        <v>2167</v>
      </c>
    </row>
    <row r="2024" spans="1:1" x14ac:dyDescent="0.35">
      <c r="A2024" s="71" t="s">
        <v>2168</v>
      </c>
    </row>
    <row r="2025" spans="1:1" x14ac:dyDescent="0.35">
      <c r="A2025" s="71" t="s">
        <v>2169</v>
      </c>
    </row>
    <row r="2026" spans="1:1" x14ac:dyDescent="0.35">
      <c r="A2026" s="71" t="s">
        <v>2170</v>
      </c>
    </row>
    <row r="2027" spans="1:1" x14ac:dyDescent="0.35">
      <c r="A2027" s="71" t="s">
        <v>2171</v>
      </c>
    </row>
    <row r="2028" spans="1:1" x14ac:dyDescent="0.35">
      <c r="A2028" s="71" t="s">
        <v>2172</v>
      </c>
    </row>
    <row r="2029" spans="1:1" x14ac:dyDescent="0.35">
      <c r="A2029" s="71" t="s">
        <v>2173</v>
      </c>
    </row>
    <row r="2030" spans="1:1" x14ac:dyDescent="0.35">
      <c r="A2030" s="71" t="s">
        <v>2174</v>
      </c>
    </row>
    <row r="2031" spans="1:1" x14ac:dyDescent="0.35">
      <c r="A2031" s="71" t="s">
        <v>2175</v>
      </c>
    </row>
    <row r="2032" spans="1:1" x14ac:dyDescent="0.35">
      <c r="A2032" s="71" t="s">
        <v>2176</v>
      </c>
    </row>
    <row r="2033" spans="1:1" x14ac:dyDescent="0.35">
      <c r="A2033" s="71" t="s">
        <v>2177</v>
      </c>
    </row>
    <row r="2034" spans="1:1" x14ac:dyDescent="0.35">
      <c r="A2034" s="71" t="s">
        <v>2178</v>
      </c>
    </row>
    <row r="2035" spans="1:1" x14ac:dyDescent="0.35">
      <c r="A2035" s="71" t="s">
        <v>2179</v>
      </c>
    </row>
    <row r="2036" spans="1:1" x14ac:dyDescent="0.35">
      <c r="A2036" s="71" t="s">
        <v>2180</v>
      </c>
    </row>
    <row r="2037" spans="1:1" x14ac:dyDescent="0.35">
      <c r="A2037" s="71" t="s">
        <v>2181</v>
      </c>
    </row>
    <row r="2038" spans="1:1" x14ac:dyDescent="0.35">
      <c r="A2038" s="71" t="s">
        <v>2182</v>
      </c>
    </row>
    <row r="2039" spans="1:1" x14ac:dyDescent="0.35">
      <c r="A2039" s="71" t="s">
        <v>2183</v>
      </c>
    </row>
    <row r="2040" spans="1:1" x14ac:dyDescent="0.35">
      <c r="A2040" s="71" t="s">
        <v>2184</v>
      </c>
    </row>
    <row r="2041" spans="1:1" x14ac:dyDescent="0.35">
      <c r="A2041" s="71" t="s">
        <v>2185</v>
      </c>
    </row>
    <row r="2042" spans="1:1" x14ac:dyDescent="0.35">
      <c r="A2042" s="71" t="s">
        <v>2186</v>
      </c>
    </row>
    <row r="2043" spans="1:1" x14ac:dyDescent="0.35">
      <c r="A2043" s="71" t="s">
        <v>2187</v>
      </c>
    </row>
    <row r="2044" spans="1:1" x14ac:dyDescent="0.35">
      <c r="A2044" s="71" t="s">
        <v>2188</v>
      </c>
    </row>
    <row r="2045" spans="1:1" x14ac:dyDescent="0.35">
      <c r="A2045" s="71" t="s">
        <v>2189</v>
      </c>
    </row>
    <row r="2046" spans="1:1" x14ac:dyDescent="0.35">
      <c r="A2046" s="71" t="s">
        <v>2190</v>
      </c>
    </row>
    <row r="2047" spans="1:1" x14ac:dyDescent="0.35">
      <c r="A2047" s="71" t="s">
        <v>2191</v>
      </c>
    </row>
    <row r="2048" spans="1:1" x14ac:dyDescent="0.35">
      <c r="A2048" s="71" t="s">
        <v>2192</v>
      </c>
    </row>
    <row r="2049" spans="1:1" x14ac:dyDescent="0.35">
      <c r="A2049" s="71" t="s">
        <v>2193</v>
      </c>
    </row>
    <row r="2050" spans="1:1" x14ac:dyDescent="0.35">
      <c r="A2050" s="71" t="s">
        <v>2194</v>
      </c>
    </row>
    <row r="2051" spans="1:1" x14ac:dyDescent="0.35">
      <c r="A2051" s="71" t="s">
        <v>2195</v>
      </c>
    </row>
    <row r="2052" spans="1:1" x14ac:dyDescent="0.35">
      <c r="A2052" s="71" t="s">
        <v>2196</v>
      </c>
    </row>
    <row r="2053" spans="1:1" x14ac:dyDescent="0.35">
      <c r="A2053" s="71" t="s">
        <v>2197</v>
      </c>
    </row>
    <row r="2054" spans="1:1" x14ac:dyDescent="0.35">
      <c r="A2054" s="71" t="s">
        <v>2198</v>
      </c>
    </row>
    <row r="2055" spans="1:1" x14ac:dyDescent="0.35">
      <c r="A2055" s="71" t="s">
        <v>2199</v>
      </c>
    </row>
    <row r="2056" spans="1:1" x14ac:dyDescent="0.35">
      <c r="A2056" s="71" t="s">
        <v>2200</v>
      </c>
    </row>
    <row r="2057" spans="1:1" x14ac:dyDescent="0.35">
      <c r="A2057" s="71" t="s">
        <v>2201</v>
      </c>
    </row>
    <row r="2058" spans="1:1" x14ac:dyDescent="0.35">
      <c r="A2058" s="71" t="s">
        <v>2202</v>
      </c>
    </row>
    <row r="2059" spans="1:1" x14ac:dyDescent="0.35">
      <c r="A2059" s="71" t="s">
        <v>2203</v>
      </c>
    </row>
    <row r="2060" spans="1:1" x14ac:dyDescent="0.35">
      <c r="A2060" s="71" t="s">
        <v>2204</v>
      </c>
    </row>
    <row r="2061" spans="1:1" x14ac:dyDescent="0.35">
      <c r="A2061" s="71" t="s">
        <v>2205</v>
      </c>
    </row>
    <row r="2062" spans="1:1" x14ac:dyDescent="0.35">
      <c r="A2062" s="71" t="s">
        <v>2206</v>
      </c>
    </row>
    <row r="2063" spans="1:1" x14ac:dyDescent="0.35">
      <c r="A2063" s="71" t="s">
        <v>2207</v>
      </c>
    </row>
    <row r="2064" spans="1:1" x14ac:dyDescent="0.35">
      <c r="A2064" s="71" t="s">
        <v>2208</v>
      </c>
    </row>
    <row r="2065" spans="1:1" x14ac:dyDescent="0.35">
      <c r="A2065" s="71" t="s">
        <v>2209</v>
      </c>
    </row>
    <row r="2066" spans="1:1" x14ac:dyDescent="0.35">
      <c r="A2066" s="71" t="s">
        <v>2210</v>
      </c>
    </row>
    <row r="2067" spans="1:1" x14ac:dyDescent="0.35">
      <c r="A2067" s="71" t="s">
        <v>2211</v>
      </c>
    </row>
    <row r="2068" spans="1:1" x14ac:dyDescent="0.35">
      <c r="A2068" s="71" t="s">
        <v>2212</v>
      </c>
    </row>
    <row r="2069" spans="1:1" x14ac:dyDescent="0.35">
      <c r="A2069" s="71" t="s">
        <v>2213</v>
      </c>
    </row>
    <row r="2070" spans="1:1" x14ac:dyDescent="0.35">
      <c r="A2070" s="71" t="s">
        <v>2214</v>
      </c>
    </row>
    <row r="2071" spans="1:1" x14ac:dyDescent="0.35">
      <c r="A2071" s="71" t="s">
        <v>2215</v>
      </c>
    </row>
    <row r="2072" spans="1:1" x14ac:dyDescent="0.35">
      <c r="A2072" s="71" t="s">
        <v>2216</v>
      </c>
    </row>
    <row r="2073" spans="1:1" x14ac:dyDescent="0.35">
      <c r="A2073" s="71" t="s">
        <v>2217</v>
      </c>
    </row>
    <row r="2074" spans="1:1" x14ac:dyDescent="0.35">
      <c r="A2074" s="71" t="s">
        <v>2218</v>
      </c>
    </row>
    <row r="2075" spans="1:1" x14ac:dyDescent="0.35">
      <c r="A2075" s="71" t="s">
        <v>2219</v>
      </c>
    </row>
    <row r="2076" spans="1:1" x14ac:dyDescent="0.35">
      <c r="A2076" s="71" t="s">
        <v>2220</v>
      </c>
    </row>
    <row r="2077" spans="1:1" x14ac:dyDescent="0.35">
      <c r="A2077" s="71" t="s">
        <v>2221</v>
      </c>
    </row>
    <row r="2078" spans="1:1" x14ac:dyDescent="0.35">
      <c r="A2078" s="71" t="s">
        <v>2222</v>
      </c>
    </row>
    <row r="2079" spans="1:1" x14ac:dyDescent="0.35">
      <c r="A2079" s="71" t="s">
        <v>2223</v>
      </c>
    </row>
    <row r="2080" spans="1:1" x14ac:dyDescent="0.35">
      <c r="A2080" s="71" t="s">
        <v>2224</v>
      </c>
    </row>
    <row r="2081" spans="1:1" x14ac:dyDescent="0.35">
      <c r="A2081" s="71" t="s">
        <v>2225</v>
      </c>
    </row>
    <row r="2082" spans="1:1" x14ac:dyDescent="0.35">
      <c r="A2082" s="71" t="s">
        <v>2226</v>
      </c>
    </row>
    <row r="2083" spans="1:1" x14ac:dyDescent="0.35">
      <c r="A2083" s="71" t="s">
        <v>2227</v>
      </c>
    </row>
    <row r="2084" spans="1:1" x14ac:dyDescent="0.35">
      <c r="A2084" s="71" t="s">
        <v>2228</v>
      </c>
    </row>
    <row r="2085" spans="1:1" x14ac:dyDescent="0.35">
      <c r="A2085" s="71" t="s">
        <v>2229</v>
      </c>
    </row>
    <row r="2086" spans="1:1" x14ac:dyDescent="0.35">
      <c r="A2086" s="71" t="s">
        <v>2230</v>
      </c>
    </row>
    <row r="2087" spans="1:1" x14ac:dyDescent="0.35">
      <c r="A2087" s="71" t="s">
        <v>2231</v>
      </c>
    </row>
    <row r="2088" spans="1:1" x14ac:dyDescent="0.35">
      <c r="A2088" s="71" t="s">
        <v>2232</v>
      </c>
    </row>
    <row r="2089" spans="1:1" x14ac:dyDescent="0.35">
      <c r="A2089" s="71" t="s">
        <v>2233</v>
      </c>
    </row>
    <row r="2090" spans="1:1" x14ac:dyDescent="0.35">
      <c r="A2090" s="71" t="s">
        <v>2234</v>
      </c>
    </row>
    <row r="2091" spans="1:1" x14ac:dyDescent="0.35">
      <c r="A2091" s="71" t="s">
        <v>2235</v>
      </c>
    </row>
    <row r="2092" spans="1:1" x14ac:dyDescent="0.35">
      <c r="A2092" s="71" t="s">
        <v>2236</v>
      </c>
    </row>
    <row r="2093" spans="1:1" x14ac:dyDescent="0.35">
      <c r="A2093" s="71" t="s">
        <v>2237</v>
      </c>
    </row>
    <row r="2094" spans="1:1" x14ac:dyDescent="0.35">
      <c r="A2094" s="71" t="s">
        <v>2238</v>
      </c>
    </row>
    <row r="2095" spans="1:1" x14ac:dyDescent="0.35">
      <c r="A2095" s="71" t="s">
        <v>2239</v>
      </c>
    </row>
    <row r="2096" spans="1:1" x14ac:dyDescent="0.35">
      <c r="A2096" s="71" t="s">
        <v>2240</v>
      </c>
    </row>
    <row r="2097" spans="1:1" x14ac:dyDescent="0.35">
      <c r="A2097" s="71" t="s">
        <v>2241</v>
      </c>
    </row>
    <row r="2098" spans="1:1" x14ac:dyDescent="0.35">
      <c r="A2098" s="71" t="s">
        <v>2242</v>
      </c>
    </row>
    <row r="2099" spans="1:1" x14ac:dyDescent="0.35">
      <c r="A2099" s="71" t="s">
        <v>2243</v>
      </c>
    </row>
    <row r="2100" spans="1:1" x14ac:dyDescent="0.35">
      <c r="A2100" s="71" t="s">
        <v>2244</v>
      </c>
    </row>
    <row r="2101" spans="1:1" x14ac:dyDescent="0.35">
      <c r="A2101" s="71" t="s">
        <v>2245</v>
      </c>
    </row>
    <row r="2102" spans="1:1" x14ac:dyDescent="0.35">
      <c r="A2102" s="71" t="s">
        <v>2246</v>
      </c>
    </row>
    <row r="2103" spans="1:1" x14ac:dyDescent="0.35">
      <c r="A2103" s="71" t="s">
        <v>2247</v>
      </c>
    </row>
    <row r="2104" spans="1:1" x14ac:dyDescent="0.35">
      <c r="A2104" s="71" t="s">
        <v>2248</v>
      </c>
    </row>
    <row r="2105" spans="1:1" x14ac:dyDescent="0.35">
      <c r="A2105" s="71" t="s">
        <v>2249</v>
      </c>
    </row>
    <row r="2106" spans="1:1" x14ac:dyDescent="0.35">
      <c r="A2106" s="71" t="s">
        <v>2250</v>
      </c>
    </row>
    <row r="2107" spans="1:1" x14ac:dyDescent="0.35">
      <c r="A2107" s="71" t="s">
        <v>2251</v>
      </c>
    </row>
    <row r="2108" spans="1:1" x14ac:dyDescent="0.35">
      <c r="A2108" s="71" t="s">
        <v>2252</v>
      </c>
    </row>
    <row r="2109" spans="1:1" x14ac:dyDescent="0.35">
      <c r="A2109" s="71" t="s">
        <v>2253</v>
      </c>
    </row>
    <row r="2110" spans="1:1" x14ac:dyDescent="0.35">
      <c r="A2110" s="71" t="s">
        <v>2254</v>
      </c>
    </row>
    <row r="2111" spans="1:1" x14ac:dyDescent="0.35">
      <c r="A2111" s="71" t="s">
        <v>2255</v>
      </c>
    </row>
    <row r="2112" spans="1:1" x14ac:dyDescent="0.35">
      <c r="A2112" s="71" t="s">
        <v>2256</v>
      </c>
    </row>
    <row r="2113" spans="1:1" x14ac:dyDescent="0.35">
      <c r="A2113" s="71" t="s">
        <v>2257</v>
      </c>
    </row>
    <row r="2114" spans="1:1" x14ac:dyDescent="0.35">
      <c r="A2114" s="71" t="s">
        <v>2258</v>
      </c>
    </row>
    <row r="2115" spans="1:1" x14ac:dyDescent="0.35">
      <c r="A2115" s="71" t="s">
        <v>2259</v>
      </c>
    </row>
    <row r="2116" spans="1:1" x14ac:dyDescent="0.35">
      <c r="A2116" s="71" t="s">
        <v>2260</v>
      </c>
    </row>
    <row r="2117" spans="1:1" x14ac:dyDescent="0.35">
      <c r="A2117" s="71" t="s">
        <v>2261</v>
      </c>
    </row>
    <row r="2118" spans="1:1" x14ac:dyDescent="0.35">
      <c r="A2118" s="71" t="s">
        <v>2262</v>
      </c>
    </row>
    <row r="2119" spans="1:1" x14ac:dyDescent="0.35">
      <c r="A2119" s="71" t="s">
        <v>2263</v>
      </c>
    </row>
    <row r="2120" spans="1:1" x14ac:dyDescent="0.35">
      <c r="A2120" s="71" t="s">
        <v>2264</v>
      </c>
    </row>
    <row r="2121" spans="1:1" x14ac:dyDescent="0.35">
      <c r="A2121" s="71" t="s">
        <v>2265</v>
      </c>
    </row>
    <row r="2122" spans="1:1" x14ac:dyDescent="0.35">
      <c r="A2122" s="71" t="s">
        <v>2266</v>
      </c>
    </row>
    <row r="2123" spans="1:1" x14ac:dyDescent="0.35">
      <c r="A2123" s="71" t="s">
        <v>2267</v>
      </c>
    </row>
    <row r="2124" spans="1:1" x14ac:dyDescent="0.35">
      <c r="A2124" s="71" t="s">
        <v>2268</v>
      </c>
    </row>
    <row r="2125" spans="1:1" x14ac:dyDescent="0.35">
      <c r="A2125" s="71" t="s">
        <v>2269</v>
      </c>
    </row>
    <row r="2126" spans="1:1" x14ac:dyDescent="0.35">
      <c r="A2126" s="71" t="s">
        <v>2270</v>
      </c>
    </row>
    <row r="2127" spans="1:1" x14ac:dyDescent="0.35">
      <c r="A2127" s="71" t="s">
        <v>251</v>
      </c>
    </row>
    <row r="2128" spans="1:1" x14ac:dyDescent="0.35">
      <c r="A2128" s="71" t="s">
        <v>251</v>
      </c>
    </row>
    <row r="2129" spans="1:1" x14ac:dyDescent="0.35">
      <c r="A2129" s="71" t="s">
        <v>251</v>
      </c>
    </row>
    <row r="2130" spans="1:1" x14ac:dyDescent="0.35">
      <c r="A2130" s="71" t="s">
        <v>251</v>
      </c>
    </row>
    <row r="2131" spans="1:1" x14ac:dyDescent="0.35">
      <c r="A2131" s="71" t="s">
        <v>2271</v>
      </c>
    </row>
    <row r="2132" spans="1:1" x14ac:dyDescent="0.35">
      <c r="A2132" s="71" t="s">
        <v>1140</v>
      </c>
    </row>
    <row r="2133" spans="1:1" x14ac:dyDescent="0.35">
      <c r="A2133" s="71" t="s">
        <v>2272</v>
      </c>
    </row>
    <row r="2134" spans="1:1" x14ac:dyDescent="0.35">
      <c r="A2134" s="71" t="s">
        <v>1142</v>
      </c>
    </row>
    <row r="2135" spans="1:1" x14ac:dyDescent="0.35">
      <c r="A2135" s="71" t="s">
        <v>1143</v>
      </c>
    </row>
    <row r="2136" spans="1:1" x14ac:dyDescent="0.35">
      <c r="A2136" s="71" t="s">
        <v>155</v>
      </c>
    </row>
    <row r="2137" spans="1:1" x14ac:dyDescent="0.35">
      <c r="A2137" s="71" t="s">
        <v>251</v>
      </c>
    </row>
    <row r="2138" spans="1:1" x14ac:dyDescent="0.35">
      <c r="A2138" s="71" t="s">
        <v>2273</v>
      </c>
    </row>
    <row r="2139" spans="1:1" x14ac:dyDescent="0.35">
      <c r="A2139" s="71" t="s">
        <v>2274</v>
      </c>
    </row>
    <row r="2140" spans="1:1" x14ac:dyDescent="0.35">
      <c r="A2140" s="71" t="s">
        <v>2275</v>
      </c>
    </row>
    <row r="2141" spans="1:1" x14ac:dyDescent="0.35">
      <c r="A2141" s="71" t="s">
        <v>2276</v>
      </c>
    </row>
    <row r="2142" spans="1:1" x14ac:dyDescent="0.35">
      <c r="A2142" s="71" t="s">
        <v>2277</v>
      </c>
    </row>
    <row r="2143" spans="1:1" x14ac:dyDescent="0.35">
      <c r="A2143" s="71" t="s">
        <v>2278</v>
      </c>
    </row>
    <row r="2144" spans="1:1" x14ac:dyDescent="0.35">
      <c r="A2144" s="71" t="s">
        <v>2279</v>
      </c>
    </row>
    <row r="2145" spans="1:1" x14ac:dyDescent="0.35">
      <c r="A2145" s="71" t="s">
        <v>2280</v>
      </c>
    </row>
    <row r="2146" spans="1:1" x14ac:dyDescent="0.35">
      <c r="A2146" s="71" t="s">
        <v>2281</v>
      </c>
    </row>
    <row r="2147" spans="1:1" x14ac:dyDescent="0.35">
      <c r="A2147" s="71" t="s">
        <v>2282</v>
      </c>
    </row>
    <row r="2148" spans="1:1" x14ac:dyDescent="0.35">
      <c r="A2148" s="71" t="s">
        <v>2283</v>
      </c>
    </row>
    <row r="2149" spans="1:1" x14ac:dyDescent="0.35">
      <c r="A2149" s="71" t="s">
        <v>2284</v>
      </c>
    </row>
    <row r="2150" spans="1:1" x14ac:dyDescent="0.35">
      <c r="A2150" s="71" t="s">
        <v>2285</v>
      </c>
    </row>
    <row r="2151" spans="1:1" x14ac:dyDescent="0.35">
      <c r="A2151" s="71" t="s">
        <v>2286</v>
      </c>
    </row>
    <row r="2152" spans="1:1" x14ac:dyDescent="0.35">
      <c r="A2152" s="71" t="s">
        <v>2287</v>
      </c>
    </row>
    <row r="2153" spans="1:1" x14ac:dyDescent="0.35">
      <c r="A2153" s="71" t="s">
        <v>2288</v>
      </c>
    </row>
    <row r="2154" spans="1:1" x14ac:dyDescent="0.35">
      <c r="A2154" s="71" t="s">
        <v>2289</v>
      </c>
    </row>
    <row r="2155" spans="1:1" x14ac:dyDescent="0.35">
      <c r="A2155" s="71" t="s">
        <v>2290</v>
      </c>
    </row>
    <row r="2156" spans="1:1" x14ac:dyDescent="0.35">
      <c r="A2156" s="71" t="s">
        <v>2291</v>
      </c>
    </row>
    <row r="2157" spans="1:1" x14ac:dyDescent="0.35">
      <c r="A2157" s="71" t="s">
        <v>2292</v>
      </c>
    </row>
    <row r="2158" spans="1:1" x14ac:dyDescent="0.35">
      <c r="A2158" s="71" t="s">
        <v>2293</v>
      </c>
    </row>
    <row r="2159" spans="1:1" x14ac:dyDescent="0.35">
      <c r="A2159" s="71" t="s">
        <v>2294</v>
      </c>
    </row>
    <row r="2160" spans="1:1" x14ac:dyDescent="0.35">
      <c r="A2160" s="71" t="s">
        <v>2295</v>
      </c>
    </row>
    <row r="2161" spans="1:1" x14ac:dyDescent="0.35">
      <c r="A2161" s="71" t="s">
        <v>2296</v>
      </c>
    </row>
    <row r="2162" spans="1:1" x14ac:dyDescent="0.35">
      <c r="A2162" s="71" t="s">
        <v>2297</v>
      </c>
    </row>
    <row r="2163" spans="1:1" x14ac:dyDescent="0.35">
      <c r="A2163" s="71" t="s">
        <v>2298</v>
      </c>
    </row>
    <row r="2164" spans="1:1" x14ac:dyDescent="0.35">
      <c r="A2164" s="71" t="s">
        <v>2299</v>
      </c>
    </row>
    <row r="2165" spans="1:1" x14ac:dyDescent="0.35">
      <c r="A2165" s="71" t="s">
        <v>2300</v>
      </c>
    </row>
    <row r="2166" spans="1:1" x14ac:dyDescent="0.35">
      <c r="A2166" s="71" t="s">
        <v>2301</v>
      </c>
    </row>
    <row r="2167" spans="1:1" x14ac:dyDescent="0.35">
      <c r="A2167" s="71" t="s">
        <v>2302</v>
      </c>
    </row>
    <row r="2168" spans="1:1" x14ac:dyDescent="0.35">
      <c r="A2168" s="71" t="s">
        <v>2303</v>
      </c>
    </row>
    <row r="2169" spans="1:1" x14ac:dyDescent="0.35">
      <c r="A2169" s="71" t="s">
        <v>2304</v>
      </c>
    </row>
    <row r="2170" spans="1:1" x14ac:dyDescent="0.35">
      <c r="A2170" s="71" t="s">
        <v>2305</v>
      </c>
    </row>
    <row r="2171" spans="1:1" x14ac:dyDescent="0.35">
      <c r="A2171" s="71" t="s">
        <v>2306</v>
      </c>
    </row>
    <row r="2172" spans="1:1" x14ac:dyDescent="0.35">
      <c r="A2172" s="71" t="s">
        <v>2307</v>
      </c>
    </row>
    <row r="2173" spans="1:1" x14ac:dyDescent="0.35">
      <c r="A2173" s="71" t="s">
        <v>2308</v>
      </c>
    </row>
    <row r="2174" spans="1:1" x14ac:dyDescent="0.35">
      <c r="A2174" s="71" t="s">
        <v>2309</v>
      </c>
    </row>
    <row r="2175" spans="1:1" x14ac:dyDescent="0.35">
      <c r="A2175" s="71" t="s">
        <v>2310</v>
      </c>
    </row>
    <row r="2176" spans="1:1" x14ac:dyDescent="0.35">
      <c r="A2176" s="71" t="s">
        <v>2311</v>
      </c>
    </row>
    <row r="2177" spans="1:1" x14ac:dyDescent="0.35">
      <c r="A2177" s="71" t="s">
        <v>2312</v>
      </c>
    </row>
    <row r="2178" spans="1:1" x14ac:dyDescent="0.35">
      <c r="A2178" s="71" t="s">
        <v>2313</v>
      </c>
    </row>
    <row r="2179" spans="1:1" x14ac:dyDescent="0.35">
      <c r="A2179" s="71" t="s">
        <v>2314</v>
      </c>
    </row>
    <row r="2180" spans="1:1" x14ac:dyDescent="0.35">
      <c r="A2180" s="71" t="s">
        <v>2315</v>
      </c>
    </row>
    <row r="2181" spans="1:1" x14ac:dyDescent="0.35">
      <c r="A2181" s="71" t="s">
        <v>2316</v>
      </c>
    </row>
    <row r="2182" spans="1:1" x14ac:dyDescent="0.35">
      <c r="A2182" s="71" t="s">
        <v>2317</v>
      </c>
    </row>
    <row r="2183" spans="1:1" x14ac:dyDescent="0.35">
      <c r="A2183" s="71" t="s">
        <v>251</v>
      </c>
    </row>
    <row r="2184" spans="1:1" x14ac:dyDescent="0.35">
      <c r="A2184" s="71" t="s">
        <v>251</v>
      </c>
    </row>
    <row r="2185" spans="1:1" x14ac:dyDescent="0.35">
      <c r="A2185" s="71" t="s">
        <v>251</v>
      </c>
    </row>
    <row r="2186" spans="1:1" x14ac:dyDescent="0.35">
      <c r="A2186" s="71" t="s">
        <v>2318</v>
      </c>
    </row>
    <row r="2187" spans="1:1" x14ac:dyDescent="0.35">
      <c r="A2187" s="71" t="s">
        <v>1140</v>
      </c>
    </row>
    <row r="2188" spans="1:1" x14ac:dyDescent="0.35">
      <c r="A2188" s="71" t="s">
        <v>2319</v>
      </c>
    </row>
    <row r="2189" spans="1:1" x14ac:dyDescent="0.35">
      <c r="A2189" s="71" t="s">
        <v>1142</v>
      </c>
    </row>
    <row r="2190" spans="1:1" x14ac:dyDescent="0.35">
      <c r="A2190" s="71" t="s">
        <v>2320</v>
      </c>
    </row>
    <row r="2191" spans="1:1" x14ac:dyDescent="0.35">
      <c r="A2191" s="71" t="s">
        <v>2321</v>
      </c>
    </row>
    <row r="2192" spans="1:1" x14ac:dyDescent="0.35">
      <c r="A2192" s="71" t="s">
        <v>2322</v>
      </c>
    </row>
    <row r="2193" spans="1:1" x14ac:dyDescent="0.35">
      <c r="A2193" s="71" t="s">
        <v>2323</v>
      </c>
    </row>
    <row r="2194" spans="1:1" x14ac:dyDescent="0.35">
      <c r="A2194" s="71" t="s">
        <v>2324</v>
      </c>
    </row>
    <row r="2195" spans="1:1" x14ac:dyDescent="0.35">
      <c r="A2195" s="71" t="s">
        <v>2325</v>
      </c>
    </row>
    <row r="2196" spans="1:1" x14ac:dyDescent="0.35">
      <c r="A2196" s="71" t="s">
        <v>2326</v>
      </c>
    </row>
    <row r="2197" spans="1:1" x14ac:dyDescent="0.35">
      <c r="A2197" s="71" t="s">
        <v>2327</v>
      </c>
    </row>
    <row r="2198" spans="1:1" x14ac:dyDescent="0.35">
      <c r="A2198" s="71" t="s">
        <v>2328</v>
      </c>
    </row>
    <row r="2199" spans="1:1" x14ac:dyDescent="0.35">
      <c r="A2199" s="71" t="s">
        <v>2329</v>
      </c>
    </row>
    <row r="2200" spans="1:1" x14ac:dyDescent="0.35">
      <c r="A2200" s="71" t="s">
        <v>2330</v>
      </c>
    </row>
    <row r="2201" spans="1:1" x14ac:dyDescent="0.35">
      <c r="A2201" s="71" t="s">
        <v>2331</v>
      </c>
    </row>
    <row r="2202" spans="1:1" x14ac:dyDescent="0.35">
      <c r="A2202" s="71" t="s">
        <v>2332</v>
      </c>
    </row>
    <row r="2203" spans="1:1" x14ac:dyDescent="0.35">
      <c r="A2203" s="71" t="s">
        <v>2333</v>
      </c>
    </row>
    <row r="2204" spans="1:1" x14ac:dyDescent="0.35">
      <c r="A2204" s="71" t="s">
        <v>2334</v>
      </c>
    </row>
    <row r="2205" spans="1:1" x14ac:dyDescent="0.35">
      <c r="A2205" s="71" t="s">
        <v>2335</v>
      </c>
    </row>
    <row r="2206" spans="1:1" x14ac:dyDescent="0.35">
      <c r="A2206" s="71" t="s">
        <v>2336</v>
      </c>
    </row>
    <row r="2207" spans="1:1" x14ac:dyDescent="0.35">
      <c r="A2207" s="71" t="s">
        <v>2337</v>
      </c>
    </row>
    <row r="2208" spans="1:1" x14ac:dyDescent="0.35">
      <c r="A2208" s="71" t="s">
        <v>2338</v>
      </c>
    </row>
    <row r="2209" spans="1:1" x14ac:dyDescent="0.35">
      <c r="A2209" s="71" t="s">
        <v>2339</v>
      </c>
    </row>
    <row r="2210" spans="1:1" x14ac:dyDescent="0.35">
      <c r="A2210" s="71" t="s">
        <v>2340</v>
      </c>
    </row>
    <row r="2211" spans="1:1" x14ac:dyDescent="0.35">
      <c r="A2211" s="71" t="s">
        <v>2341</v>
      </c>
    </row>
    <row r="2212" spans="1:1" x14ac:dyDescent="0.35">
      <c r="A2212" s="71" t="s">
        <v>2342</v>
      </c>
    </row>
    <row r="2213" spans="1:1" x14ac:dyDescent="0.35">
      <c r="A2213" s="71" t="s">
        <v>2343</v>
      </c>
    </row>
    <row r="2214" spans="1:1" x14ac:dyDescent="0.35">
      <c r="A2214" s="71" t="s">
        <v>2344</v>
      </c>
    </row>
    <row r="2215" spans="1:1" x14ac:dyDescent="0.35">
      <c r="A2215" s="71" t="s">
        <v>2345</v>
      </c>
    </row>
    <row r="2216" spans="1:1" x14ac:dyDescent="0.35">
      <c r="A2216" s="71" t="s">
        <v>2346</v>
      </c>
    </row>
    <row r="2217" spans="1:1" x14ac:dyDescent="0.35">
      <c r="A2217" s="71" t="s">
        <v>2347</v>
      </c>
    </row>
    <row r="2218" spans="1:1" x14ac:dyDescent="0.35">
      <c r="A2218" s="71" t="s">
        <v>2348</v>
      </c>
    </row>
    <row r="2219" spans="1:1" x14ac:dyDescent="0.35">
      <c r="A2219" s="71" t="s">
        <v>2349</v>
      </c>
    </row>
    <row r="2220" spans="1:1" x14ac:dyDescent="0.35">
      <c r="A2220" s="71" t="s">
        <v>2350</v>
      </c>
    </row>
    <row r="2221" spans="1:1" x14ac:dyDescent="0.35">
      <c r="A2221" s="71" t="s">
        <v>2351</v>
      </c>
    </row>
    <row r="2222" spans="1:1" x14ac:dyDescent="0.35">
      <c r="A2222" s="71" t="s">
        <v>2352</v>
      </c>
    </row>
    <row r="2223" spans="1:1" x14ac:dyDescent="0.35">
      <c r="A2223" s="71" t="s">
        <v>2353</v>
      </c>
    </row>
    <row r="2224" spans="1:1" x14ac:dyDescent="0.35">
      <c r="A2224" s="71" t="s">
        <v>2354</v>
      </c>
    </row>
    <row r="2225" spans="1:1" x14ac:dyDescent="0.35">
      <c r="A2225" s="71" t="s">
        <v>2355</v>
      </c>
    </row>
    <row r="2226" spans="1:1" x14ac:dyDescent="0.35">
      <c r="A2226" s="71" t="s">
        <v>2356</v>
      </c>
    </row>
    <row r="2227" spans="1:1" x14ac:dyDescent="0.35">
      <c r="A2227" s="71" t="s">
        <v>2357</v>
      </c>
    </row>
    <row r="2228" spans="1:1" x14ac:dyDescent="0.35">
      <c r="A2228" s="71" t="s">
        <v>2358</v>
      </c>
    </row>
    <row r="2229" spans="1:1" x14ac:dyDescent="0.35">
      <c r="A2229" s="71" t="s">
        <v>2359</v>
      </c>
    </row>
    <row r="2230" spans="1:1" x14ac:dyDescent="0.35">
      <c r="A2230" s="71" t="s">
        <v>2360</v>
      </c>
    </row>
    <row r="2231" spans="1:1" x14ac:dyDescent="0.35">
      <c r="A2231" s="71" t="s">
        <v>2361</v>
      </c>
    </row>
    <row r="2232" spans="1:1" x14ac:dyDescent="0.35">
      <c r="A2232" s="71" t="s">
        <v>2362</v>
      </c>
    </row>
    <row r="2233" spans="1:1" x14ac:dyDescent="0.35">
      <c r="A2233" s="71" t="s">
        <v>2363</v>
      </c>
    </row>
    <row r="2234" spans="1:1" x14ac:dyDescent="0.35">
      <c r="A2234" s="71" t="s">
        <v>2364</v>
      </c>
    </row>
    <row r="2235" spans="1:1" x14ac:dyDescent="0.35">
      <c r="A2235" s="71" t="s">
        <v>2365</v>
      </c>
    </row>
    <row r="2236" spans="1:1" x14ac:dyDescent="0.35">
      <c r="A2236" s="71" t="s">
        <v>2366</v>
      </c>
    </row>
    <row r="2237" spans="1:1" x14ac:dyDescent="0.35">
      <c r="A2237" s="71" t="s">
        <v>2367</v>
      </c>
    </row>
    <row r="2238" spans="1:1" x14ac:dyDescent="0.35">
      <c r="A2238" s="71" t="s">
        <v>2368</v>
      </c>
    </row>
    <row r="2239" spans="1:1" x14ac:dyDescent="0.35">
      <c r="A2239" s="71" t="s">
        <v>2369</v>
      </c>
    </row>
    <row r="2240" spans="1:1" x14ac:dyDescent="0.35">
      <c r="A2240" s="71" t="s">
        <v>2370</v>
      </c>
    </row>
    <row r="2241" spans="1:1" x14ac:dyDescent="0.35">
      <c r="A2241" s="71" t="s">
        <v>2371</v>
      </c>
    </row>
    <row r="2242" spans="1:1" x14ac:dyDescent="0.35">
      <c r="A2242" s="71" t="s">
        <v>2372</v>
      </c>
    </row>
    <row r="2243" spans="1:1" x14ac:dyDescent="0.35">
      <c r="A2243" s="71" t="s">
        <v>2373</v>
      </c>
    </row>
    <row r="2244" spans="1:1" x14ac:dyDescent="0.35">
      <c r="A2244" s="71" t="s">
        <v>2374</v>
      </c>
    </row>
    <row r="2245" spans="1:1" x14ac:dyDescent="0.35">
      <c r="A2245" s="71" t="s">
        <v>2375</v>
      </c>
    </row>
    <row r="2246" spans="1:1" x14ac:dyDescent="0.35">
      <c r="A2246" s="71" t="s">
        <v>2376</v>
      </c>
    </row>
    <row r="2247" spans="1:1" x14ac:dyDescent="0.35">
      <c r="A2247" s="71" t="s">
        <v>2377</v>
      </c>
    </row>
    <row r="2248" spans="1:1" x14ac:dyDescent="0.35">
      <c r="A2248" s="71" t="s">
        <v>2378</v>
      </c>
    </row>
    <row r="2249" spans="1:1" x14ac:dyDescent="0.35">
      <c r="A2249" s="71" t="s">
        <v>2379</v>
      </c>
    </row>
    <row r="2250" spans="1:1" x14ac:dyDescent="0.35">
      <c r="A2250" s="71" t="s">
        <v>2380</v>
      </c>
    </row>
    <row r="2251" spans="1:1" x14ac:dyDescent="0.35">
      <c r="A2251" s="71" t="s">
        <v>2381</v>
      </c>
    </row>
    <row r="2252" spans="1:1" x14ac:dyDescent="0.35">
      <c r="A2252" s="71" t="s">
        <v>2382</v>
      </c>
    </row>
    <row r="2253" spans="1:1" x14ac:dyDescent="0.35">
      <c r="A2253" s="71" t="s">
        <v>2383</v>
      </c>
    </row>
    <row r="2254" spans="1:1" x14ac:dyDescent="0.35">
      <c r="A2254" s="71" t="s">
        <v>2384</v>
      </c>
    </row>
    <row r="2255" spans="1:1" x14ac:dyDescent="0.35">
      <c r="A2255" s="71" t="s">
        <v>2385</v>
      </c>
    </row>
    <row r="2256" spans="1:1" x14ac:dyDescent="0.35">
      <c r="A2256" s="71" t="s">
        <v>2386</v>
      </c>
    </row>
    <row r="2257" spans="1:1" x14ac:dyDescent="0.35">
      <c r="A2257" s="71" t="s">
        <v>2387</v>
      </c>
    </row>
    <row r="2258" spans="1:1" x14ac:dyDescent="0.35">
      <c r="A2258" s="71" t="s">
        <v>2388</v>
      </c>
    </row>
    <row r="2259" spans="1:1" x14ac:dyDescent="0.35">
      <c r="A2259" s="71" t="s">
        <v>2389</v>
      </c>
    </row>
    <row r="2260" spans="1:1" x14ac:dyDescent="0.35">
      <c r="A2260" s="71" t="s">
        <v>2390</v>
      </c>
    </row>
    <row r="2261" spans="1:1" x14ac:dyDescent="0.35">
      <c r="A2261" s="71" t="s">
        <v>2391</v>
      </c>
    </row>
    <row r="2262" spans="1:1" x14ac:dyDescent="0.35">
      <c r="A2262" s="71" t="s">
        <v>2392</v>
      </c>
    </row>
    <row r="2263" spans="1:1" x14ac:dyDescent="0.35">
      <c r="A2263" s="71" t="s">
        <v>2393</v>
      </c>
    </row>
    <row r="2264" spans="1:1" x14ac:dyDescent="0.35">
      <c r="A2264" s="71" t="s">
        <v>2394</v>
      </c>
    </row>
    <row r="2265" spans="1:1" x14ac:dyDescent="0.35">
      <c r="A2265" s="71" t="s">
        <v>2395</v>
      </c>
    </row>
    <row r="2266" spans="1:1" x14ac:dyDescent="0.35">
      <c r="A2266" s="71" t="s">
        <v>2396</v>
      </c>
    </row>
    <row r="2267" spans="1:1" x14ac:dyDescent="0.35">
      <c r="A2267" s="71" t="s">
        <v>2397</v>
      </c>
    </row>
    <row r="2268" spans="1:1" x14ac:dyDescent="0.35">
      <c r="A2268" s="71" t="s">
        <v>2398</v>
      </c>
    </row>
    <row r="2269" spans="1:1" x14ac:dyDescent="0.35">
      <c r="A2269" s="71" t="s">
        <v>2399</v>
      </c>
    </row>
    <row r="2270" spans="1:1" x14ac:dyDescent="0.35">
      <c r="A2270" s="71" t="s">
        <v>2400</v>
      </c>
    </row>
    <row r="2271" spans="1:1" x14ac:dyDescent="0.35">
      <c r="A2271" s="71" t="s">
        <v>2401</v>
      </c>
    </row>
    <row r="2272" spans="1:1" x14ac:dyDescent="0.35">
      <c r="A2272" s="71" t="s">
        <v>2402</v>
      </c>
    </row>
    <row r="2273" spans="1:1" x14ac:dyDescent="0.35">
      <c r="A2273" s="71" t="s">
        <v>2403</v>
      </c>
    </row>
    <row r="2274" spans="1:1" x14ac:dyDescent="0.35">
      <c r="A2274" s="71" t="s">
        <v>2404</v>
      </c>
    </row>
    <row r="2275" spans="1:1" x14ac:dyDescent="0.35">
      <c r="A2275" s="71" t="s">
        <v>2405</v>
      </c>
    </row>
    <row r="2276" spans="1:1" x14ac:dyDescent="0.35">
      <c r="A2276" s="71" t="s">
        <v>2406</v>
      </c>
    </row>
    <row r="2277" spans="1:1" x14ac:dyDescent="0.35">
      <c r="A2277" s="71" t="s">
        <v>2407</v>
      </c>
    </row>
    <row r="2278" spans="1:1" x14ac:dyDescent="0.35">
      <c r="A2278" s="71" t="s">
        <v>2408</v>
      </c>
    </row>
    <row r="2279" spans="1:1" x14ac:dyDescent="0.35">
      <c r="A2279" s="71" t="s">
        <v>2409</v>
      </c>
    </row>
    <row r="2280" spans="1:1" x14ac:dyDescent="0.35">
      <c r="A2280" s="71" t="s">
        <v>2410</v>
      </c>
    </row>
    <row r="2281" spans="1:1" x14ac:dyDescent="0.35">
      <c r="A2281" s="71" t="s">
        <v>2411</v>
      </c>
    </row>
    <row r="2282" spans="1:1" x14ac:dyDescent="0.35">
      <c r="A2282" s="71" t="s">
        <v>2412</v>
      </c>
    </row>
    <row r="2283" spans="1:1" x14ac:dyDescent="0.35">
      <c r="A2283" s="71" t="s">
        <v>2413</v>
      </c>
    </row>
    <row r="2284" spans="1:1" x14ac:dyDescent="0.35">
      <c r="A2284" s="71" t="s">
        <v>2414</v>
      </c>
    </row>
    <row r="2285" spans="1:1" x14ac:dyDescent="0.35">
      <c r="A2285" s="71" t="s">
        <v>2415</v>
      </c>
    </row>
    <row r="2286" spans="1:1" x14ac:dyDescent="0.35">
      <c r="A2286" s="71" t="s">
        <v>2416</v>
      </c>
    </row>
    <row r="2287" spans="1:1" x14ac:dyDescent="0.35">
      <c r="A2287" s="71" t="s">
        <v>2417</v>
      </c>
    </row>
    <row r="2288" spans="1:1" x14ac:dyDescent="0.35">
      <c r="A2288" s="71" t="s">
        <v>2418</v>
      </c>
    </row>
    <row r="2289" spans="1:1" x14ac:dyDescent="0.35">
      <c r="A2289" s="71" t="s">
        <v>2419</v>
      </c>
    </row>
    <row r="2290" spans="1:1" x14ac:dyDescent="0.35">
      <c r="A2290" s="71" t="s">
        <v>2420</v>
      </c>
    </row>
    <row r="2291" spans="1:1" x14ac:dyDescent="0.35">
      <c r="A2291" s="71" t="s">
        <v>2421</v>
      </c>
    </row>
    <row r="2292" spans="1:1" x14ac:dyDescent="0.35">
      <c r="A2292" s="71" t="s">
        <v>2422</v>
      </c>
    </row>
    <row r="2293" spans="1:1" x14ac:dyDescent="0.35">
      <c r="A2293" s="71" t="s">
        <v>2423</v>
      </c>
    </row>
    <row r="2294" spans="1:1" x14ac:dyDescent="0.35">
      <c r="A2294" s="71" t="s">
        <v>2424</v>
      </c>
    </row>
    <row r="2295" spans="1:1" x14ac:dyDescent="0.35">
      <c r="A2295" s="71" t="s">
        <v>2425</v>
      </c>
    </row>
    <row r="2296" spans="1:1" x14ac:dyDescent="0.35">
      <c r="A2296" s="71" t="s">
        <v>2426</v>
      </c>
    </row>
    <row r="2297" spans="1:1" x14ac:dyDescent="0.35">
      <c r="A2297" s="71" t="s">
        <v>2427</v>
      </c>
    </row>
    <row r="2298" spans="1:1" x14ac:dyDescent="0.35">
      <c r="A2298" s="71" t="s">
        <v>2428</v>
      </c>
    </row>
    <row r="2299" spans="1:1" x14ac:dyDescent="0.35">
      <c r="A2299" s="71" t="s">
        <v>2429</v>
      </c>
    </row>
    <row r="2300" spans="1:1" x14ac:dyDescent="0.35">
      <c r="A2300" s="71" t="s">
        <v>2430</v>
      </c>
    </row>
    <row r="2301" spans="1:1" x14ac:dyDescent="0.35">
      <c r="A2301" s="71" t="s">
        <v>2431</v>
      </c>
    </row>
    <row r="2302" spans="1:1" x14ac:dyDescent="0.35">
      <c r="A2302" s="71" t="s">
        <v>2432</v>
      </c>
    </row>
    <row r="2303" spans="1:1" x14ac:dyDescent="0.35">
      <c r="A2303" s="71" t="s">
        <v>2433</v>
      </c>
    </row>
    <row r="2304" spans="1:1" x14ac:dyDescent="0.35">
      <c r="A2304" s="71" t="s">
        <v>2434</v>
      </c>
    </row>
    <row r="2305" spans="1:1" x14ac:dyDescent="0.35">
      <c r="A2305" s="71" t="s">
        <v>2435</v>
      </c>
    </row>
    <row r="2306" spans="1:1" x14ac:dyDescent="0.35">
      <c r="A2306" s="71" t="s">
        <v>2436</v>
      </c>
    </row>
    <row r="2307" spans="1:1" x14ac:dyDescent="0.35">
      <c r="A2307" s="71" t="s">
        <v>2437</v>
      </c>
    </row>
    <row r="2308" spans="1:1" x14ac:dyDescent="0.35">
      <c r="A2308" s="71" t="s">
        <v>2438</v>
      </c>
    </row>
    <row r="2309" spans="1:1" x14ac:dyDescent="0.35">
      <c r="A2309" s="71" t="s">
        <v>2439</v>
      </c>
    </row>
    <row r="2310" spans="1:1" x14ac:dyDescent="0.35">
      <c r="A2310" s="71" t="s">
        <v>2440</v>
      </c>
    </row>
    <row r="2311" spans="1:1" x14ac:dyDescent="0.35">
      <c r="A2311" s="71" t="s">
        <v>2441</v>
      </c>
    </row>
    <row r="2312" spans="1:1" x14ac:dyDescent="0.35">
      <c r="A2312" s="71" t="s">
        <v>2442</v>
      </c>
    </row>
    <row r="2313" spans="1:1" x14ac:dyDescent="0.35">
      <c r="A2313" s="71" t="s">
        <v>2443</v>
      </c>
    </row>
    <row r="2314" spans="1:1" x14ac:dyDescent="0.35">
      <c r="A2314" s="71" t="s">
        <v>2444</v>
      </c>
    </row>
    <row r="2315" spans="1:1" x14ac:dyDescent="0.35">
      <c r="A2315" s="71" t="s">
        <v>2445</v>
      </c>
    </row>
    <row r="2316" spans="1:1" x14ac:dyDescent="0.35">
      <c r="A2316" s="71" t="s">
        <v>2446</v>
      </c>
    </row>
    <row r="2317" spans="1:1" x14ac:dyDescent="0.35">
      <c r="A2317" s="71" t="s">
        <v>2447</v>
      </c>
    </row>
    <row r="2318" spans="1:1" x14ac:dyDescent="0.35">
      <c r="A2318" s="71" t="s">
        <v>2448</v>
      </c>
    </row>
    <row r="2319" spans="1:1" x14ac:dyDescent="0.35">
      <c r="A2319" s="71" t="s">
        <v>2449</v>
      </c>
    </row>
    <row r="2320" spans="1:1" x14ac:dyDescent="0.35">
      <c r="A2320" s="71" t="s">
        <v>2450</v>
      </c>
    </row>
    <row r="2321" spans="1:1" x14ac:dyDescent="0.35">
      <c r="A2321" s="71" t="s">
        <v>2451</v>
      </c>
    </row>
    <row r="2322" spans="1:1" x14ac:dyDescent="0.35">
      <c r="A2322" s="71" t="s">
        <v>2452</v>
      </c>
    </row>
    <row r="2323" spans="1:1" x14ac:dyDescent="0.35">
      <c r="A2323" s="71" t="s">
        <v>2453</v>
      </c>
    </row>
    <row r="2324" spans="1:1" x14ac:dyDescent="0.35">
      <c r="A2324" s="71" t="s">
        <v>2454</v>
      </c>
    </row>
    <row r="2325" spans="1:1" x14ac:dyDescent="0.35">
      <c r="A2325" s="71" t="s">
        <v>2455</v>
      </c>
    </row>
    <row r="2326" spans="1:1" x14ac:dyDescent="0.35">
      <c r="A2326" s="71" t="s">
        <v>2456</v>
      </c>
    </row>
    <row r="2327" spans="1:1" x14ac:dyDescent="0.35">
      <c r="A2327" s="71" t="s">
        <v>2457</v>
      </c>
    </row>
    <row r="2328" spans="1:1" x14ac:dyDescent="0.35">
      <c r="A2328" s="71" t="s">
        <v>2458</v>
      </c>
    </row>
    <row r="2329" spans="1:1" x14ac:dyDescent="0.35">
      <c r="A2329" s="71" t="s">
        <v>2459</v>
      </c>
    </row>
    <row r="2330" spans="1:1" x14ac:dyDescent="0.35">
      <c r="A2330" s="71" t="s">
        <v>2460</v>
      </c>
    </row>
    <row r="2331" spans="1:1" x14ac:dyDescent="0.35">
      <c r="A2331" s="71" t="s">
        <v>2461</v>
      </c>
    </row>
    <row r="2332" spans="1:1" x14ac:dyDescent="0.35">
      <c r="A2332" s="71" t="s">
        <v>2462</v>
      </c>
    </row>
    <row r="2333" spans="1:1" x14ac:dyDescent="0.35">
      <c r="A2333" s="71" t="s">
        <v>2463</v>
      </c>
    </row>
    <row r="2334" spans="1:1" x14ac:dyDescent="0.35">
      <c r="A2334" s="71" t="s">
        <v>2464</v>
      </c>
    </row>
    <row r="2335" spans="1:1" x14ac:dyDescent="0.35">
      <c r="A2335" s="71" t="s">
        <v>2465</v>
      </c>
    </row>
    <row r="2336" spans="1:1" x14ac:dyDescent="0.35">
      <c r="A2336" s="71" t="s">
        <v>2466</v>
      </c>
    </row>
    <row r="2337" spans="1:1" x14ac:dyDescent="0.35">
      <c r="A2337" s="71" t="s">
        <v>2467</v>
      </c>
    </row>
    <row r="2338" spans="1:1" x14ac:dyDescent="0.35">
      <c r="A2338" s="71" t="s">
        <v>2468</v>
      </c>
    </row>
    <row r="2339" spans="1:1" x14ac:dyDescent="0.35">
      <c r="A2339" s="71" t="s">
        <v>2469</v>
      </c>
    </row>
    <row r="2340" spans="1:1" x14ac:dyDescent="0.35">
      <c r="A2340" s="71" t="s">
        <v>2470</v>
      </c>
    </row>
    <row r="2341" spans="1:1" x14ac:dyDescent="0.35">
      <c r="A2341" s="71" t="s">
        <v>2471</v>
      </c>
    </row>
    <row r="2342" spans="1:1" x14ac:dyDescent="0.35">
      <c r="A2342" s="71" t="s">
        <v>2472</v>
      </c>
    </row>
    <row r="2343" spans="1:1" x14ac:dyDescent="0.35">
      <c r="A2343" s="71" t="s">
        <v>2473</v>
      </c>
    </row>
    <row r="2344" spans="1:1" x14ac:dyDescent="0.35">
      <c r="A2344" s="71" t="s">
        <v>2474</v>
      </c>
    </row>
    <row r="2345" spans="1:1" x14ac:dyDescent="0.35">
      <c r="A2345" s="71" t="s">
        <v>2475</v>
      </c>
    </row>
    <row r="2346" spans="1:1" x14ac:dyDescent="0.35">
      <c r="A2346" s="71" t="s">
        <v>2476</v>
      </c>
    </row>
    <row r="2347" spans="1:1" x14ac:dyDescent="0.35">
      <c r="A2347" s="71" t="s">
        <v>2477</v>
      </c>
    </row>
    <row r="2348" spans="1:1" x14ac:dyDescent="0.35">
      <c r="A2348" s="71" t="s">
        <v>2478</v>
      </c>
    </row>
    <row r="2349" spans="1:1" x14ac:dyDescent="0.35">
      <c r="A2349" s="71" t="s">
        <v>2479</v>
      </c>
    </row>
    <row r="2350" spans="1:1" x14ac:dyDescent="0.35">
      <c r="A2350" s="71" t="s">
        <v>2480</v>
      </c>
    </row>
    <row r="2351" spans="1:1" x14ac:dyDescent="0.35">
      <c r="A2351" s="71" t="s">
        <v>2481</v>
      </c>
    </row>
    <row r="2352" spans="1:1" x14ac:dyDescent="0.35">
      <c r="A2352" s="71" t="s">
        <v>2482</v>
      </c>
    </row>
    <row r="2353" spans="1:1" x14ac:dyDescent="0.35">
      <c r="A2353" s="71" t="s">
        <v>2483</v>
      </c>
    </row>
    <row r="2354" spans="1:1" x14ac:dyDescent="0.35">
      <c r="A2354" s="71" t="s">
        <v>2484</v>
      </c>
    </row>
    <row r="2355" spans="1:1" x14ac:dyDescent="0.35">
      <c r="A2355" s="71" t="s">
        <v>2485</v>
      </c>
    </row>
    <row r="2356" spans="1:1" x14ac:dyDescent="0.35">
      <c r="A2356" s="71" t="s">
        <v>2486</v>
      </c>
    </row>
    <row r="2357" spans="1:1" x14ac:dyDescent="0.35">
      <c r="A2357" s="71" t="s">
        <v>2487</v>
      </c>
    </row>
    <row r="2358" spans="1:1" x14ac:dyDescent="0.35">
      <c r="A2358" s="71" t="s">
        <v>2488</v>
      </c>
    </row>
    <row r="2359" spans="1:1" x14ac:dyDescent="0.35">
      <c r="A2359" s="71" t="s">
        <v>2489</v>
      </c>
    </row>
    <row r="2360" spans="1:1" x14ac:dyDescent="0.35">
      <c r="A2360" s="71" t="s">
        <v>2490</v>
      </c>
    </row>
    <row r="2361" spans="1:1" x14ac:dyDescent="0.35">
      <c r="A2361" s="71" t="s">
        <v>2491</v>
      </c>
    </row>
    <row r="2362" spans="1:1" x14ac:dyDescent="0.35">
      <c r="A2362" s="71" t="s">
        <v>2492</v>
      </c>
    </row>
    <row r="2363" spans="1:1" x14ac:dyDescent="0.35">
      <c r="A2363" s="71" t="s">
        <v>2493</v>
      </c>
    </row>
    <row r="2364" spans="1:1" x14ac:dyDescent="0.35">
      <c r="A2364" s="71" t="s">
        <v>2494</v>
      </c>
    </row>
    <row r="2365" spans="1:1" x14ac:dyDescent="0.35">
      <c r="A2365" s="71" t="s">
        <v>2495</v>
      </c>
    </row>
    <row r="2366" spans="1:1" x14ac:dyDescent="0.35">
      <c r="A2366" s="71" t="s">
        <v>2496</v>
      </c>
    </row>
    <row r="2367" spans="1:1" x14ac:dyDescent="0.35">
      <c r="A2367" s="71" t="s">
        <v>2497</v>
      </c>
    </row>
    <row r="2368" spans="1:1" x14ac:dyDescent="0.35">
      <c r="A2368" s="71" t="s">
        <v>2498</v>
      </c>
    </row>
    <row r="2369" spans="1:1" x14ac:dyDescent="0.35">
      <c r="A2369" s="71" t="s">
        <v>2499</v>
      </c>
    </row>
    <row r="2370" spans="1:1" x14ac:dyDescent="0.35">
      <c r="A2370" s="71" t="s">
        <v>2500</v>
      </c>
    </row>
    <row r="2371" spans="1:1" x14ac:dyDescent="0.35">
      <c r="A2371" s="71" t="s">
        <v>2501</v>
      </c>
    </row>
    <row r="2372" spans="1:1" x14ac:dyDescent="0.35">
      <c r="A2372" s="71" t="s">
        <v>2502</v>
      </c>
    </row>
    <row r="2373" spans="1:1" x14ac:dyDescent="0.35">
      <c r="A2373" s="71" t="s">
        <v>2503</v>
      </c>
    </row>
    <row r="2374" spans="1:1" x14ac:dyDescent="0.35">
      <c r="A2374" s="71" t="s">
        <v>2504</v>
      </c>
    </row>
    <row r="2375" spans="1:1" x14ac:dyDescent="0.35">
      <c r="A2375" s="71" t="s">
        <v>2505</v>
      </c>
    </row>
    <row r="2376" spans="1:1" x14ac:dyDescent="0.35">
      <c r="A2376" s="71" t="s">
        <v>2506</v>
      </c>
    </row>
    <row r="2377" spans="1:1" x14ac:dyDescent="0.35">
      <c r="A2377" s="71" t="s">
        <v>2507</v>
      </c>
    </row>
    <row r="2378" spans="1:1" x14ac:dyDescent="0.35">
      <c r="A2378" s="71" t="s">
        <v>2508</v>
      </c>
    </row>
    <row r="2379" spans="1:1" x14ac:dyDescent="0.35">
      <c r="A2379" s="71" t="s">
        <v>2509</v>
      </c>
    </row>
    <row r="2380" spans="1:1" x14ac:dyDescent="0.35">
      <c r="A2380" s="71" t="s">
        <v>2510</v>
      </c>
    </row>
    <row r="2381" spans="1:1" x14ac:dyDescent="0.35">
      <c r="A2381" s="71" t="s">
        <v>2511</v>
      </c>
    </row>
    <row r="2382" spans="1:1" x14ac:dyDescent="0.35">
      <c r="A2382" s="71" t="s">
        <v>2512</v>
      </c>
    </row>
    <row r="2383" spans="1:1" x14ac:dyDescent="0.35">
      <c r="A2383" s="71" t="s">
        <v>2513</v>
      </c>
    </row>
    <row r="2384" spans="1:1" x14ac:dyDescent="0.35">
      <c r="A2384" s="71" t="s">
        <v>2514</v>
      </c>
    </row>
    <row r="2385" spans="1:1" x14ac:dyDescent="0.35">
      <c r="A2385" s="71" t="s">
        <v>2515</v>
      </c>
    </row>
    <row r="2386" spans="1:1" x14ac:dyDescent="0.35">
      <c r="A2386" s="71" t="s">
        <v>2516</v>
      </c>
    </row>
    <row r="2387" spans="1:1" x14ac:dyDescent="0.35">
      <c r="A2387" s="71" t="s">
        <v>2517</v>
      </c>
    </row>
    <row r="2388" spans="1:1" x14ac:dyDescent="0.35">
      <c r="A2388" s="71" t="s">
        <v>2518</v>
      </c>
    </row>
    <row r="2389" spans="1:1" x14ac:dyDescent="0.35">
      <c r="A2389" s="71" t="s">
        <v>2519</v>
      </c>
    </row>
    <row r="2390" spans="1:1" x14ac:dyDescent="0.35">
      <c r="A2390" s="71" t="s">
        <v>2520</v>
      </c>
    </row>
    <row r="2391" spans="1:1" x14ac:dyDescent="0.35">
      <c r="A2391" s="71" t="s">
        <v>2521</v>
      </c>
    </row>
    <row r="2392" spans="1:1" x14ac:dyDescent="0.35">
      <c r="A2392" s="71" t="s">
        <v>2522</v>
      </c>
    </row>
    <row r="2393" spans="1:1" x14ac:dyDescent="0.35">
      <c r="A2393" s="71" t="s">
        <v>2523</v>
      </c>
    </row>
    <row r="2394" spans="1:1" x14ac:dyDescent="0.35">
      <c r="A2394" s="71" t="s">
        <v>2524</v>
      </c>
    </row>
    <row r="2395" spans="1:1" x14ac:dyDescent="0.35">
      <c r="A2395" s="71" t="s">
        <v>2525</v>
      </c>
    </row>
    <row r="2396" spans="1:1" x14ac:dyDescent="0.35">
      <c r="A2396" s="71" t="s">
        <v>2526</v>
      </c>
    </row>
    <row r="2397" spans="1:1" x14ac:dyDescent="0.35">
      <c r="A2397" s="71" t="s">
        <v>2527</v>
      </c>
    </row>
    <row r="2398" spans="1:1" x14ac:dyDescent="0.35">
      <c r="A2398" s="71" t="s">
        <v>2528</v>
      </c>
    </row>
    <row r="2399" spans="1:1" x14ac:dyDescent="0.35">
      <c r="A2399" s="71" t="s">
        <v>2529</v>
      </c>
    </row>
    <row r="2400" spans="1:1" x14ac:dyDescent="0.35">
      <c r="A2400" s="71" t="s">
        <v>2530</v>
      </c>
    </row>
    <row r="2401" spans="1:1" x14ac:dyDescent="0.35">
      <c r="A2401" s="71" t="s">
        <v>2531</v>
      </c>
    </row>
    <row r="2402" spans="1:1" x14ac:dyDescent="0.35">
      <c r="A2402" s="71" t="s">
        <v>251</v>
      </c>
    </row>
    <row r="2403" spans="1:1" x14ac:dyDescent="0.35">
      <c r="A2403" s="71" t="s">
        <v>251</v>
      </c>
    </row>
    <row r="2404" spans="1:1" x14ac:dyDescent="0.35">
      <c r="A2404" s="71" t="s">
        <v>251</v>
      </c>
    </row>
    <row r="2405" spans="1:1" x14ac:dyDescent="0.35">
      <c r="A2405" s="71" t="s">
        <v>2532</v>
      </c>
    </row>
    <row r="2406" spans="1:1" x14ac:dyDescent="0.35">
      <c r="A2406" s="71" t="s">
        <v>1140</v>
      </c>
    </row>
    <row r="2407" spans="1:1" x14ac:dyDescent="0.35">
      <c r="A2407" s="71" t="s">
        <v>2533</v>
      </c>
    </row>
    <row r="2408" spans="1:1" x14ac:dyDescent="0.35">
      <c r="A2408" s="71" t="s">
        <v>1142</v>
      </c>
    </row>
    <row r="2409" spans="1:1" x14ac:dyDescent="0.35">
      <c r="A2409" s="71" t="s">
        <v>1143</v>
      </c>
    </row>
    <row r="2410" spans="1:1" x14ac:dyDescent="0.35">
      <c r="A2410" s="71" t="s">
        <v>155</v>
      </c>
    </row>
    <row r="2411" spans="1:1" x14ac:dyDescent="0.35">
      <c r="A2411" s="71" t="s">
        <v>2534</v>
      </c>
    </row>
    <row r="2412" spans="1:1" x14ac:dyDescent="0.35">
      <c r="A2412" s="71" t="s">
        <v>2535</v>
      </c>
    </row>
    <row r="2413" spans="1:1" x14ac:dyDescent="0.35">
      <c r="A2413" s="71" t="s">
        <v>2536</v>
      </c>
    </row>
    <row r="2414" spans="1:1" x14ac:dyDescent="0.35">
      <c r="A2414" s="71" t="s">
        <v>2537</v>
      </c>
    </row>
    <row r="2415" spans="1:1" x14ac:dyDescent="0.35">
      <c r="A2415" s="71" t="s">
        <v>2538</v>
      </c>
    </row>
    <row r="2416" spans="1:1" x14ac:dyDescent="0.35">
      <c r="A2416" s="71" t="s">
        <v>2539</v>
      </c>
    </row>
    <row r="2417" spans="1:1" x14ac:dyDescent="0.35">
      <c r="A2417" s="71" t="s">
        <v>2540</v>
      </c>
    </row>
    <row r="2418" spans="1:1" x14ac:dyDescent="0.35">
      <c r="A2418" s="71" t="s">
        <v>2541</v>
      </c>
    </row>
    <row r="2419" spans="1:1" x14ac:dyDescent="0.35">
      <c r="A2419" s="71" t="s">
        <v>2542</v>
      </c>
    </row>
    <row r="2420" spans="1:1" x14ac:dyDescent="0.35">
      <c r="A2420" s="71" t="s">
        <v>2543</v>
      </c>
    </row>
    <row r="2421" spans="1:1" x14ac:dyDescent="0.35">
      <c r="A2421" s="71" t="s">
        <v>2544</v>
      </c>
    </row>
    <row r="2422" spans="1:1" x14ac:dyDescent="0.35">
      <c r="A2422" s="71" t="s">
        <v>2545</v>
      </c>
    </row>
    <row r="2423" spans="1:1" x14ac:dyDescent="0.35">
      <c r="A2423" s="71" t="s">
        <v>2546</v>
      </c>
    </row>
    <row r="2424" spans="1:1" x14ac:dyDescent="0.35">
      <c r="A2424" s="71" t="s">
        <v>2547</v>
      </c>
    </row>
    <row r="2425" spans="1:1" x14ac:dyDescent="0.35">
      <c r="A2425" s="71" t="s">
        <v>2548</v>
      </c>
    </row>
    <row r="2426" spans="1:1" x14ac:dyDescent="0.35">
      <c r="A2426" s="71" t="s">
        <v>2549</v>
      </c>
    </row>
    <row r="2427" spans="1:1" x14ac:dyDescent="0.35">
      <c r="A2427" s="71" t="s">
        <v>2550</v>
      </c>
    </row>
    <row r="2428" spans="1:1" x14ac:dyDescent="0.35">
      <c r="A2428" s="71" t="s">
        <v>2551</v>
      </c>
    </row>
    <row r="2429" spans="1:1" x14ac:dyDescent="0.35">
      <c r="A2429" s="71" t="s">
        <v>2552</v>
      </c>
    </row>
    <row r="2430" spans="1:1" x14ac:dyDescent="0.35">
      <c r="A2430" s="71" t="s">
        <v>2553</v>
      </c>
    </row>
    <row r="2431" spans="1:1" x14ac:dyDescent="0.35">
      <c r="A2431" s="71" t="s">
        <v>2554</v>
      </c>
    </row>
    <row r="2432" spans="1:1" x14ac:dyDescent="0.35">
      <c r="A2432" s="71" t="s">
        <v>2555</v>
      </c>
    </row>
    <row r="2433" spans="1:1" x14ac:dyDescent="0.35">
      <c r="A2433" s="71" t="s">
        <v>2556</v>
      </c>
    </row>
    <row r="2434" spans="1:1" x14ac:dyDescent="0.35">
      <c r="A2434" s="71" t="s">
        <v>2557</v>
      </c>
    </row>
    <row r="2435" spans="1:1" x14ac:dyDescent="0.35">
      <c r="A2435" s="71" t="s">
        <v>2558</v>
      </c>
    </row>
    <row r="2436" spans="1:1" x14ac:dyDescent="0.35">
      <c r="A2436" s="71" t="s">
        <v>2559</v>
      </c>
    </row>
    <row r="2437" spans="1:1" x14ac:dyDescent="0.35">
      <c r="A2437" s="71" t="s">
        <v>2560</v>
      </c>
    </row>
    <row r="2438" spans="1:1" x14ac:dyDescent="0.35">
      <c r="A2438" s="71" t="s">
        <v>2561</v>
      </c>
    </row>
    <row r="2439" spans="1:1" x14ac:dyDescent="0.35">
      <c r="A2439" s="71" t="s">
        <v>2562</v>
      </c>
    </row>
    <row r="2440" spans="1:1" x14ac:dyDescent="0.35">
      <c r="A2440" s="71" t="s">
        <v>2563</v>
      </c>
    </row>
    <row r="2441" spans="1:1" x14ac:dyDescent="0.35">
      <c r="A2441" s="71" t="s">
        <v>2564</v>
      </c>
    </row>
    <row r="2442" spans="1:1" x14ac:dyDescent="0.35">
      <c r="A2442" s="71" t="s">
        <v>2565</v>
      </c>
    </row>
    <row r="2443" spans="1:1" x14ac:dyDescent="0.35">
      <c r="A2443" s="71" t="s">
        <v>2566</v>
      </c>
    </row>
    <row r="2444" spans="1:1" x14ac:dyDescent="0.35">
      <c r="A2444" s="71" t="s">
        <v>2567</v>
      </c>
    </row>
    <row r="2445" spans="1:1" x14ac:dyDescent="0.35">
      <c r="A2445" s="71" t="s">
        <v>2568</v>
      </c>
    </row>
    <row r="2446" spans="1:1" x14ac:dyDescent="0.35">
      <c r="A2446" s="71" t="s">
        <v>2569</v>
      </c>
    </row>
    <row r="2447" spans="1:1" x14ac:dyDescent="0.35">
      <c r="A2447" s="71" t="s">
        <v>2570</v>
      </c>
    </row>
    <row r="2448" spans="1:1" x14ac:dyDescent="0.35">
      <c r="A2448" s="71" t="s">
        <v>2571</v>
      </c>
    </row>
    <row r="2449" spans="1:1" x14ac:dyDescent="0.35">
      <c r="A2449" s="71" t="s">
        <v>2572</v>
      </c>
    </row>
    <row r="2450" spans="1:1" x14ac:dyDescent="0.35">
      <c r="A2450" s="71" t="s">
        <v>2573</v>
      </c>
    </row>
    <row r="2451" spans="1:1" x14ac:dyDescent="0.35">
      <c r="A2451" s="71" t="s">
        <v>2574</v>
      </c>
    </row>
    <row r="2452" spans="1:1" x14ac:dyDescent="0.35">
      <c r="A2452" s="71" t="s">
        <v>2575</v>
      </c>
    </row>
    <row r="2453" spans="1:1" x14ac:dyDescent="0.35">
      <c r="A2453" s="71" t="s">
        <v>2576</v>
      </c>
    </row>
    <row r="2454" spans="1:1" x14ac:dyDescent="0.35">
      <c r="A2454" s="71" t="s">
        <v>2577</v>
      </c>
    </row>
    <row r="2455" spans="1:1" x14ac:dyDescent="0.35">
      <c r="A2455" s="71" t="s">
        <v>2578</v>
      </c>
    </row>
    <row r="2456" spans="1:1" x14ac:dyDescent="0.35">
      <c r="A2456" s="71" t="s">
        <v>2579</v>
      </c>
    </row>
    <row r="2457" spans="1:1" x14ac:dyDescent="0.35">
      <c r="A2457" s="71" t="s">
        <v>2580</v>
      </c>
    </row>
    <row r="2458" spans="1:1" x14ac:dyDescent="0.35">
      <c r="A2458" s="71" t="s">
        <v>2581</v>
      </c>
    </row>
    <row r="2459" spans="1:1" x14ac:dyDescent="0.35">
      <c r="A2459" s="71" t="s">
        <v>251</v>
      </c>
    </row>
    <row r="2460" spans="1:1" x14ac:dyDescent="0.35">
      <c r="A2460" s="71" t="s">
        <v>251</v>
      </c>
    </row>
    <row r="2461" spans="1:1" x14ac:dyDescent="0.35">
      <c r="A2461" s="71" t="s">
        <v>251</v>
      </c>
    </row>
    <row r="2462" spans="1:1" x14ac:dyDescent="0.35">
      <c r="A2462" s="71" t="s">
        <v>251</v>
      </c>
    </row>
    <row r="2463" spans="1:1" x14ac:dyDescent="0.35">
      <c r="A2463" s="71" t="s">
        <v>2582</v>
      </c>
    </row>
    <row r="2464" spans="1:1" x14ac:dyDescent="0.35">
      <c r="A2464" s="71" t="s">
        <v>1140</v>
      </c>
    </row>
    <row r="2465" spans="1:1" x14ac:dyDescent="0.35">
      <c r="A2465" s="71" t="s">
        <v>2583</v>
      </c>
    </row>
    <row r="2466" spans="1:1" x14ac:dyDescent="0.35">
      <c r="A2466" s="71" t="s">
        <v>2584</v>
      </c>
    </row>
    <row r="2467" spans="1:1" x14ac:dyDescent="0.35">
      <c r="A2467" s="71" t="s">
        <v>1142</v>
      </c>
    </row>
    <row r="2468" spans="1:1" x14ac:dyDescent="0.35">
      <c r="A2468" s="71" t="s">
        <v>1143</v>
      </c>
    </row>
    <row r="2469" spans="1:1" x14ac:dyDescent="0.35">
      <c r="A2469" s="71" t="s">
        <v>155</v>
      </c>
    </row>
    <row r="2470" spans="1:1" x14ac:dyDescent="0.35">
      <c r="A2470" s="71" t="s">
        <v>2585</v>
      </c>
    </row>
    <row r="2471" spans="1:1" x14ac:dyDescent="0.35">
      <c r="A2471" s="71" t="s">
        <v>2586</v>
      </c>
    </row>
    <row r="2472" spans="1:1" x14ac:dyDescent="0.35">
      <c r="A2472" s="71" t="s">
        <v>2587</v>
      </c>
    </row>
    <row r="2473" spans="1:1" x14ac:dyDescent="0.35">
      <c r="A2473" s="71" t="s">
        <v>2588</v>
      </c>
    </row>
    <row r="2474" spans="1:1" x14ac:dyDescent="0.35">
      <c r="A2474" s="71" t="s">
        <v>2589</v>
      </c>
    </row>
    <row r="2475" spans="1:1" x14ac:dyDescent="0.35">
      <c r="A2475" s="71" t="s">
        <v>2590</v>
      </c>
    </row>
    <row r="2476" spans="1:1" x14ac:dyDescent="0.35">
      <c r="A2476" s="71" t="s">
        <v>2591</v>
      </c>
    </row>
    <row r="2477" spans="1:1" x14ac:dyDescent="0.35">
      <c r="A2477" s="71" t="s">
        <v>2592</v>
      </c>
    </row>
    <row r="2478" spans="1:1" x14ac:dyDescent="0.35">
      <c r="A2478" s="71" t="s">
        <v>2593</v>
      </c>
    </row>
    <row r="2479" spans="1:1" x14ac:dyDescent="0.35">
      <c r="A2479" s="71" t="s">
        <v>2594</v>
      </c>
    </row>
    <row r="2480" spans="1:1" x14ac:dyDescent="0.35">
      <c r="A2480" s="71" t="s">
        <v>2595</v>
      </c>
    </row>
    <row r="2481" spans="1:1" x14ac:dyDescent="0.35">
      <c r="A2481" s="71" t="s">
        <v>2596</v>
      </c>
    </row>
    <row r="2482" spans="1:1" x14ac:dyDescent="0.35">
      <c r="A2482" s="71" t="s">
        <v>2597</v>
      </c>
    </row>
    <row r="2483" spans="1:1" x14ac:dyDescent="0.35">
      <c r="A2483" s="71" t="s">
        <v>2598</v>
      </c>
    </row>
    <row r="2484" spans="1:1" x14ac:dyDescent="0.35">
      <c r="A2484" s="71" t="s">
        <v>2599</v>
      </c>
    </row>
    <row r="2485" spans="1:1" x14ac:dyDescent="0.35">
      <c r="A2485" s="71" t="s">
        <v>2600</v>
      </c>
    </row>
    <row r="2486" spans="1:1" x14ac:dyDescent="0.35">
      <c r="A2486" s="71" t="s">
        <v>2601</v>
      </c>
    </row>
    <row r="2487" spans="1:1" x14ac:dyDescent="0.35">
      <c r="A2487" s="71" t="s">
        <v>2602</v>
      </c>
    </row>
    <row r="2488" spans="1:1" x14ac:dyDescent="0.35">
      <c r="A2488" s="71" t="s">
        <v>2603</v>
      </c>
    </row>
    <row r="2489" spans="1:1" x14ac:dyDescent="0.35">
      <c r="A2489" s="71" t="s">
        <v>2604</v>
      </c>
    </row>
    <row r="2490" spans="1:1" x14ac:dyDescent="0.35">
      <c r="A2490" s="71" t="s">
        <v>251</v>
      </c>
    </row>
  </sheetData>
  <phoneticPr fontId="27"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5"/>
  <dimension ref="A1:M108"/>
  <sheetViews>
    <sheetView showGridLines="0" workbookViewId="0"/>
  </sheetViews>
  <sheetFormatPr defaultColWidth="7.81640625" defaultRowHeight="15.6" x14ac:dyDescent="0.35"/>
  <cols>
    <col min="1" max="1" width="7.81640625" style="5"/>
    <col min="2" max="6" width="7.81640625" style="30"/>
    <col min="7" max="7" width="10.36328125" style="30" bestFit="1" customWidth="1"/>
    <col min="8" max="16384" width="7.81640625" style="30"/>
  </cols>
  <sheetData>
    <row r="1" spans="1:13" x14ac:dyDescent="0.35">
      <c r="A1" s="5" t="s">
        <v>21</v>
      </c>
    </row>
    <row r="2" spans="1:13" x14ac:dyDescent="0.35">
      <c r="A2" s="5" t="s">
        <v>22</v>
      </c>
    </row>
    <row r="3" spans="1:13" x14ac:dyDescent="0.35">
      <c r="A3" s="5" t="s">
        <v>136</v>
      </c>
    </row>
    <row r="4" spans="1:13" x14ac:dyDescent="0.35">
      <c r="A4" s="6" t="s">
        <v>5</v>
      </c>
    </row>
    <row r="5" spans="1:13" ht="14.25" customHeight="1" x14ac:dyDescent="0.35">
      <c r="A5" s="12"/>
    </row>
    <row r="6" spans="1:13" ht="14.25" customHeight="1" x14ac:dyDescent="0.35"/>
    <row r="9" spans="1:13" x14ac:dyDescent="0.35">
      <c r="L9" s="34"/>
      <c r="M9" s="13"/>
    </row>
    <row r="10" spans="1:13" x14ac:dyDescent="0.35">
      <c r="K10" s="13"/>
    </row>
    <row r="11" spans="1:13" x14ac:dyDescent="0.35">
      <c r="F11" s="57" t="s">
        <v>9</v>
      </c>
      <c r="G11" s="60" t="s">
        <v>133</v>
      </c>
      <c r="L11" s="13"/>
    </row>
    <row r="12" spans="1:13" x14ac:dyDescent="0.35">
      <c r="F12" s="60" t="s">
        <v>10</v>
      </c>
      <c r="G12" s="63">
        <v>220</v>
      </c>
    </row>
    <row r="13" spans="1:13" x14ac:dyDescent="0.35">
      <c r="F13" s="53" t="s">
        <v>12</v>
      </c>
      <c r="G13" s="63">
        <v>270</v>
      </c>
    </row>
    <row r="14" spans="1:13" x14ac:dyDescent="0.35">
      <c r="F14" s="53" t="s">
        <v>11</v>
      </c>
      <c r="G14" s="63">
        <v>810</v>
      </c>
    </row>
    <row r="15" spans="1:13" x14ac:dyDescent="0.35">
      <c r="F15" s="60" t="s">
        <v>20</v>
      </c>
      <c r="G15" s="63">
        <v>1300</v>
      </c>
    </row>
    <row r="100" spans="2:5" ht="16.2" x14ac:dyDescent="0.4">
      <c r="B100" s="7" t="s">
        <v>8</v>
      </c>
      <c r="C100" s="7" t="s">
        <v>9</v>
      </c>
      <c r="D100" s="7" t="s">
        <v>13</v>
      </c>
      <c r="E100" s="7" t="s">
        <v>19</v>
      </c>
    </row>
    <row r="101" spans="2:5" x14ac:dyDescent="0.35">
      <c r="B101" s="8">
        <v>42736</v>
      </c>
      <c r="C101" s="9" t="s">
        <v>10</v>
      </c>
      <c r="D101" s="9" t="s">
        <v>14</v>
      </c>
      <c r="E101" s="32">
        <v>95</v>
      </c>
    </row>
    <row r="102" spans="2:5" x14ac:dyDescent="0.35">
      <c r="B102" s="10">
        <v>42750</v>
      </c>
      <c r="C102" s="11" t="s">
        <v>11</v>
      </c>
      <c r="D102" s="11" t="s">
        <v>15</v>
      </c>
      <c r="E102" s="33">
        <v>325</v>
      </c>
    </row>
    <row r="103" spans="2:5" x14ac:dyDescent="0.35">
      <c r="B103" s="8">
        <v>42752</v>
      </c>
      <c r="C103" s="9" t="s">
        <v>11</v>
      </c>
      <c r="D103" s="9" t="s">
        <v>16</v>
      </c>
      <c r="E103" s="32">
        <v>250</v>
      </c>
    </row>
    <row r="104" spans="2:5" x14ac:dyDescent="0.35">
      <c r="B104" s="10">
        <v>42756</v>
      </c>
      <c r="C104" s="11" t="s">
        <v>10</v>
      </c>
      <c r="D104" s="11" t="s">
        <v>15</v>
      </c>
      <c r="E104" s="33">
        <v>125</v>
      </c>
    </row>
    <row r="105" spans="2:5" x14ac:dyDescent="0.35">
      <c r="B105" s="8">
        <v>42768</v>
      </c>
      <c r="C105" s="9" t="s">
        <v>11</v>
      </c>
      <c r="D105" s="9" t="s">
        <v>15</v>
      </c>
      <c r="E105" s="32">
        <v>235</v>
      </c>
    </row>
    <row r="106" spans="2:5" x14ac:dyDescent="0.35">
      <c r="B106" s="10">
        <v>42786</v>
      </c>
      <c r="C106" s="11" t="s">
        <v>12</v>
      </c>
      <c r="D106" s="11" t="s">
        <v>17</v>
      </c>
      <c r="E106" s="33">
        <v>20</v>
      </c>
    </row>
    <row r="107" spans="2:5" x14ac:dyDescent="0.35">
      <c r="B107" s="8">
        <v>42791</v>
      </c>
      <c r="C107" s="9" t="s">
        <v>12</v>
      </c>
      <c r="D107" s="9" t="s">
        <v>16</v>
      </c>
      <c r="E107" s="32">
        <v>125</v>
      </c>
    </row>
    <row r="108" spans="2:5" x14ac:dyDescent="0.35">
      <c r="B108" s="10">
        <v>42791</v>
      </c>
      <c r="C108" s="34" t="s">
        <v>12</v>
      </c>
      <c r="D108" s="34" t="s">
        <v>18</v>
      </c>
      <c r="E108" s="33">
        <v>125</v>
      </c>
    </row>
  </sheetData>
  <phoneticPr fontId="27" type="noConversion"/>
  <pageMargins left="0.7" right="0.7" top="0.75" bottom="0.75" header="0.3" footer="0.3"/>
  <pageSetup paperSize="9"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4"/>
  <dimension ref="A1:G108"/>
  <sheetViews>
    <sheetView showGridLines="0" workbookViewId="0"/>
  </sheetViews>
  <sheetFormatPr defaultColWidth="7.81640625" defaultRowHeight="15.6" x14ac:dyDescent="0.35"/>
  <cols>
    <col min="1" max="1" width="7.81640625" style="5"/>
    <col min="2" max="6" width="7.81640625" style="30"/>
    <col min="7" max="7" width="10.36328125" style="30" bestFit="1" customWidth="1"/>
    <col min="8" max="16384" width="7.81640625" style="30"/>
  </cols>
  <sheetData>
    <row r="1" spans="1:7" x14ac:dyDescent="0.35">
      <c r="A1" s="5" t="s">
        <v>23</v>
      </c>
    </row>
    <row r="2" spans="1:7" x14ac:dyDescent="0.35">
      <c r="A2" s="5" t="s">
        <v>24</v>
      </c>
    </row>
    <row r="3" spans="1:7" x14ac:dyDescent="0.35">
      <c r="A3" s="5" t="s">
        <v>137</v>
      </c>
    </row>
    <row r="4" spans="1:7" x14ac:dyDescent="0.35">
      <c r="A4" s="6" t="s">
        <v>5</v>
      </c>
    </row>
    <row r="5" spans="1:7" ht="14.25" customHeight="1" x14ac:dyDescent="0.35">
      <c r="A5" s="12"/>
    </row>
    <row r="6" spans="1:7" ht="14.25" customHeight="1" x14ac:dyDescent="0.35"/>
    <row r="11" spans="1:7" x14ac:dyDescent="0.35">
      <c r="F11" s="57" t="s">
        <v>9</v>
      </c>
      <c r="G11" s="60" t="s">
        <v>133</v>
      </c>
    </row>
    <row r="12" spans="1:7" x14ac:dyDescent="0.35">
      <c r="F12" s="60" t="s">
        <v>10</v>
      </c>
      <c r="G12" s="63">
        <v>220</v>
      </c>
    </row>
    <row r="13" spans="1:7" x14ac:dyDescent="0.35">
      <c r="F13" s="53" t="s">
        <v>12</v>
      </c>
      <c r="G13" s="63">
        <v>270</v>
      </c>
    </row>
    <row r="14" spans="1:7" x14ac:dyDescent="0.35">
      <c r="F14" s="53" t="s">
        <v>11</v>
      </c>
      <c r="G14" s="63">
        <v>810</v>
      </c>
    </row>
    <row r="15" spans="1:7" x14ac:dyDescent="0.35">
      <c r="F15" s="60" t="s">
        <v>20</v>
      </c>
      <c r="G15" s="63">
        <v>1300</v>
      </c>
    </row>
    <row r="100" spans="2:5" ht="16.2" x14ac:dyDescent="0.4">
      <c r="B100" s="7" t="s">
        <v>8</v>
      </c>
      <c r="C100" s="7" t="s">
        <v>9</v>
      </c>
      <c r="D100" s="7" t="s">
        <v>13</v>
      </c>
      <c r="E100" s="7" t="s">
        <v>19</v>
      </c>
    </row>
    <row r="101" spans="2:5" x14ac:dyDescent="0.35">
      <c r="B101" s="8">
        <v>42736</v>
      </c>
      <c r="C101" s="9" t="s">
        <v>10</v>
      </c>
      <c r="D101" s="9" t="s">
        <v>14</v>
      </c>
      <c r="E101" s="32">
        <v>95</v>
      </c>
    </row>
    <row r="102" spans="2:5" x14ac:dyDescent="0.35">
      <c r="B102" s="10">
        <v>42750</v>
      </c>
      <c r="C102" s="11" t="s">
        <v>11</v>
      </c>
      <c r="D102" s="11" t="s">
        <v>15</v>
      </c>
      <c r="E102" s="33">
        <v>325</v>
      </c>
    </row>
    <row r="103" spans="2:5" x14ac:dyDescent="0.35">
      <c r="B103" s="8">
        <v>42752</v>
      </c>
      <c r="C103" s="9" t="s">
        <v>11</v>
      </c>
      <c r="D103" s="9" t="s">
        <v>16</v>
      </c>
      <c r="E103" s="32">
        <v>250</v>
      </c>
    </row>
    <row r="104" spans="2:5" x14ac:dyDescent="0.35">
      <c r="B104" s="10">
        <v>42756</v>
      </c>
      <c r="C104" s="11" t="s">
        <v>10</v>
      </c>
      <c r="D104" s="11" t="s">
        <v>15</v>
      </c>
      <c r="E104" s="33">
        <v>125</v>
      </c>
    </row>
    <row r="105" spans="2:5" x14ac:dyDescent="0.35">
      <c r="B105" s="8">
        <v>42768</v>
      </c>
      <c r="C105" s="9" t="s">
        <v>11</v>
      </c>
      <c r="D105" s="9" t="s">
        <v>15</v>
      </c>
      <c r="E105" s="32">
        <v>235</v>
      </c>
    </row>
    <row r="106" spans="2:5" x14ac:dyDescent="0.35">
      <c r="B106" s="10">
        <v>42786</v>
      </c>
      <c r="C106" s="11" t="s">
        <v>12</v>
      </c>
      <c r="D106" s="11" t="s">
        <v>17</v>
      </c>
      <c r="E106" s="33">
        <v>20</v>
      </c>
    </row>
    <row r="107" spans="2:5" x14ac:dyDescent="0.35">
      <c r="B107" s="8">
        <v>42791</v>
      </c>
      <c r="C107" s="9" t="s">
        <v>12</v>
      </c>
      <c r="D107" s="9" t="s">
        <v>16</v>
      </c>
      <c r="E107" s="32">
        <v>125</v>
      </c>
    </row>
    <row r="108" spans="2:5" x14ac:dyDescent="0.35">
      <c r="B108" s="10">
        <v>42791</v>
      </c>
      <c r="C108" s="34" t="s">
        <v>12</v>
      </c>
      <c r="D108" s="34" t="s">
        <v>18</v>
      </c>
      <c r="E108" s="33">
        <v>125</v>
      </c>
    </row>
  </sheetData>
  <phoneticPr fontId="27" type="noConversion"/>
  <pageMargins left="0.7" right="0.7" top="0.75" bottom="0.75" header="0.3" footer="0.3"/>
  <pageSetup paperSize="9"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5"/>
  <dimension ref="A1:J108"/>
  <sheetViews>
    <sheetView showGridLines="0" workbookViewId="0"/>
  </sheetViews>
  <sheetFormatPr defaultColWidth="7.81640625" defaultRowHeight="15.6" x14ac:dyDescent="0.35"/>
  <cols>
    <col min="1" max="1" width="7.81640625" style="5"/>
    <col min="2" max="2" width="7.81640625" style="30"/>
    <col min="3" max="3" width="10.36328125" style="30" bestFit="1" customWidth="1"/>
    <col min="4" max="16384" width="7.81640625" style="30"/>
  </cols>
  <sheetData>
    <row r="1" spans="1:10" x14ac:dyDescent="0.35">
      <c r="A1" s="5" t="s">
        <v>25</v>
      </c>
    </row>
    <row r="2" spans="1:10" x14ac:dyDescent="0.35">
      <c r="A2" s="5" t="s">
        <v>26</v>
      </c>
    </row>
    <row r="3" spans="1:10" x14ac:dyDescent="0.35">
      <c r="A3" s="5" t="s">
        <v>138</v>
      </c>
    </row>
    <row r="4" spans="1:10" x14ac:dyDescent="0.35">
      <c r="A4" s="6" t="s">
        <v>5</v>
      </c>
    </row>
    <row r="5" spans="1:10" x14ac:dyDescent="0.35">
      <c r="A5" s="12"/>
    </row>
    <row r="7" spans="1:10" ht="20.399999999999999" x14ac:dyDescent="0.45">
      <c r="C7" s="14"/>
    </row>
    <row r="10" spans="1:10" x14ac:dyDescent="0.35">
      <c r="C10" s="57" t="s">
        <v>133</v>
      </c>
      <c r="D10" s="57" t="s">
        <v>13</v>
      </c>
      <c r="E10" s="60"/>
      <c r="F10" s="60"/>
      <c r="G10" s="60"/>
      <c r="H10" s="60"/>
      <c r="I10" s="60"/>
      <c r="J10" s="34"/>
    </row>
    <row r="11" spans="1:10" x14ac:dyDescent="0.35">
      <c r="C11" s="57" t="s">
        <v>9</v>
      </c>
      <c r="D11" s="60" t="s">
        <v>15</v>
      </c>
      <c r="E11" s="53" t="s">
        <v>17</v>
      </c>
      <c r="F11" s="53" t="s">
        <v>18</v>
      </c>
      <c r="G11" s="53" t="s">
        <v>16</v>
      </c>
      <c r="H11" s="53" t="s">
        <v>14</v>
      </c>
      <c r="I11" s="60" t="s">
        <v>20</v>
      </c>
      <c r="J11" s="34"/>
    </row>
    <row r="12" spans="1:10" x14ac:dyDescent="0.35">
      <c r="C12" s="60" t="s">
        <v>10</v>
      </c>
      <c r="D12" s="63">
        <v>125</v>
      </c>
      <c r="E12" s="63"/>
      <c r="F12" s="63"/>
      <c r="G12" s="63"/>
      <c r="H12" s="63">
        <v>95</v>
      </c>
      <c r="I12" s="63">
        <v>220</v>
      </c>
      <c r="J12" s="34"/>
    </row>
    <row r="13" spans="1:10" x14ac:dyDescent="0.35">
      <c r="C13" s="53" t="s">
        <v>12</v>
      </c>
      <c r="D13" s="63"/>
      <c r="E13" s="63">
        <v>20</v>
      </c>
      <c r="F13" s="63">
        <v>125</v>
      </c>
      <c r="G13" s="63">
        <v>125</v>
      </c>
      <c r="H13" s="63"/>
      <c r="I13" s="63">
        <v>270</v>
      </c>
      <c r="J13" s="34"/>
    </row>
    <row r="14" spans="1:10" x14ac:dyDescent="0.35">
      <c r="C14" s="53" t="s">
        <v>11</v>
      </c>
      <c r="D14" s="63">
        <v>560</v>
      </c>
      <c r="E14" s="63"/>
      <c r="F14" s="63"/>
      <c r="G14" s="63">
        <v>250</v>
      </c>
      <c r="H14" s="63"/>
      <c r="I14" s="63">
        <v>810</v>
      </c>
      <c r="J14" s="34"/>
    </row>
    <row r="15" spans="1:10" x14ac:dyDescent="0.35">
      <c r="C15" s="60" t="s">
        <v>20</v>
      </c>
      <c r="D15" s="63">
        <v>685</v>
      </c>
      <c r="E15" s="63">
        <v>20</v>
      </c>
      <c r="F15" s="63">
        <v>125</v>
      </c>
      <c r="G15" s="63">
        <v>375</v>
      </c>
      <c r="H15" s="63">
        <v>95</v>
      </c>
      <c r="I15" s="63">
        <v>1300</v>
      </c>
      <c r="J15" s="34"/>
    </row>
    <row r="100" spans="2:10" ht="16.2" x14ac:dyDescent="0.4">
      <c r="B100" s="7" t="s">
        <v>8</v>
      </c>
      <c r="C100" s="7" t="s">
        <v>9</v>
      </c>
      <c r="D100" s="7" t="s">
        <v>13</v>
      </c>
      <c r="E100" s="7" t="s">
        <v>19</v>
      </c>
    </row>
    <row r="101" spans="2:10" x14ac:dyDescent="0.35">
      <c r="B101" s="8">
        <v>42736</v>
      </c>
      <c r="C101" s="9" t="s">
        <v>10</v>
      </c>
      <c r="D101" s="9" t="s">
        <v>14</v>
      </c>
      <c r="E101" s="32">
        <v>95</v>
      </c>
    </row>
    <row r="102" spans="2:10" x14ac:dyDescent="0.35">
      <c r="B102" s="10">
        <v>42750</v>
      </c>
      <c r="C102" s="11" t="s">
        <v>11</v>
      </c>
      <c r="D102" s="11" t="s">
        <v>15</v>
      </c>
      <c r="E102" s="33">
        <v>325</v>
      </c>
    </row>
    <row r="103" spans="2:10" x14ac:dyDescent="0.35">
      <c r="B103" s="8">
        <v>42752</v>
      </c>
      <c r="C103" s="9" t="s">
        <v>11</v>
      </c>
      <c r="D103" s="9" t="s">
        <v>16</v>
      </c>
      <c r="E103" s="32">
        <v>250</v>
      </c>
    </row>
    <row r="104" spans="2:10" x14ac:dyDescent="0.35">
      <c r="B104" s="10">
        <v>42756</v>
      </c>
      <c r="C104" s="11" t="s">
        <v>10</v>
      </c>
      <c r="D104" s="11" t="s">
        <v>15</v>
      </c>
      <c r="E104" s="33">
        <v>125</v>
      </c>
    </row>
    <row r="105" spans="2:10" x14ac:dyDescent="0.35">
      <c r="B105" s="8">
        <v>42768</v>
      </c>
      <c r="C105" s="9" t="s">
        <v>11</v>
      </c>
      <c r="D105" s="9" t="s">
        <v>15</v>
      </c>
      <c r="E105" s="32">
        <v>235</v>
      </c>
    </row>
    <row r="106" spans="2:10" x14ac:dyDescent="0.35">
      <c r="B106" s="10">
        <v>42786</v>
      </c>
      <c r="C106" s="11" t="s">
        <v>12</v>
      </c>
      <c r="D106" s="11" t="s">
        <v>17</v>
      </c>
      <c r="E106" s="33">
        <v>20</v>
      </c>
    </row>
    <row r="107" spans="2:10" x14ac:dyDescent="0.35">
      <c r="B107" s="8">
        <v>42791</v>
      </c>
      <c r="C107" s="9" t="s">
        <v>12</v>
      </c>
      <c r="D107" s="9" t="s">
        <v>16</v>
      </c>
      <c r="E107" s="32">
        <v>125</v>
      </c>
      <c r="J107" s="34"/>
    </row>
    <row r="108" spans="2:10" x14ac:dyDescent="0.35">
      <c r="B108" s="10">
        <v>42791</v>
      </c>
      <c r="C108" s="34" t="s">
        <v>12</v>
      </c>
      <c r="D108" s="34" t="s">
        <v>18</v>
      </c>
      <c r="E108" s="33">
        <v>125</v>
      </c>
    </row>
  </sheetData>
  <phoneticPr fontId="27" type="noConversion"/>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J108"/>
  <sheetViews>
    <sheetView showGridLines="0" workbookViewId="0"/>
  </sheetViews>
  <sheetFormatPr defaultColWidth="7.81640625" defaultRowHeight="15.6" x14ac:dyDescent="0.35"/>
  <cols>
    <col min="1" max="1" width="7.81640625" style="5"/>
    <col min="2" max="2" width="7.81640625" style="30"/>
    <col min="3" max="3" width="10.36328125" style="30" bestFit="1" customWidth="1"/>
    <col min="4" max="8" width="7.81640625" style="30"/>
    <col min="9" max="9" width="9.453125" style="30" bestFit="1" customWidth="1"/>
    <col min="10" max="16384" width="7.81640625" style="30"/>
  </cols>
  <sheetData>
    <row r="1" spans="1:10" x14ac:dyDescent="0.35">
      <c r="A1" s="5" t="s">
        <v>139</v>
      </c>
    </row>
    <row r="2" spans="1:10" x14ac:dyDescent="0.35">
      <c r="A2" s="6" t="s">
        <v>5</v>
      </c>
    </row>
    <row r="3" spans="1:10" x14ac:dyDescent="0.35">
      <c r="A3" s="31"/>
    </row>
    <row r="7" spans="1:10" ht="20.399999999999999" x14ac:dyDescent="0.45">
      <c r="C7" s="14"/>
    </row>
    <row r="10" spans="1:10" x14ac:dyDescent="0.35">
      <c r="C10" s="57" t="s">
        <v>133</v>
      </c>
      <c r="D10" s="57" t="s">
        <v>13</v>
      </c>
      <c r="E10" s="60"/>
      <c r="F10" s="60"/>
      <c r="G10" s="60"/>
      <c r="H10" s="60"/>
      <c r="I10" s="60"/>
      <c r="J10" s="34"/>
    </row>
    <row r="11" spans="1:10" x14ac:dyDescent="0.35">
      <c r="C11" s="57" t="s">
        <v>9</v>
      </c>
      <c r="D11" s="60" t="s">
        <v>15</v>
      </c>
      <c r="E11" s="53" t="s">
        <v>14</v>
      </c>
      <c r="F11" s="53" t="s">
        <v>17</v>
      </c>
      <c r="G11" s="53" t="s">
        <v>18</v>
      </c>
      <c r="H11" s="53" t="s">
        <v>16</v>
      </c>
      <c r="I11" s="60" t="s">
        <v>20</v>
      </c>
      <c r="J11" s="34"/>
    </row>
    <row r="12" spans="1:10" x14ac:dyDescent="0.35">
      <c r="C12" s="60" t="s">
        <v>10</v>
      </c>
      <c r="D12" s="67">
        <v>125</v>
      </c>
      <c r="E12" s="67">
        <v>95</v>
      </c>
      <c r="F12" s="67"/>
      <c r="G12" s="67"/>
      <c r="H12" s="67"/>
      <c r="I12" s="67">
        <v>220</v>
      </c>
      <c r="J12" s="34"/>
    </row>
    <row r="13" spans="1:10" x14ac:dyDescent="0.35">
      <c r="C13" s="53" t="s">
        <v>12</v>
      </c>
      <c r="D13" s="67"/>
      <c r="E13" s="67"/>
      <c r="F13" s="67">
        <v>20</v>
      </c>
      <c r="G13" s="67">
        <v>125</v>
      </c>
      <c r="H13" s="67">
        <v>125</v>
      </c>
      <c r="I13" s="67">
        <v>270</v>
      </c>
      <c r="J13" s="34"/>
    </row>
    <row r="14" spans="1:10" x14ac:dyDescent="0.35">
      <c r="C14" s="53" t="s">
        <v>11</v>
      </c>
      <c r="D14" s="67">
        <v>560</v>
      </c>
      <c r="E14" s="67"/>
      <c r="F14" s="67"/>
      <c r="G14" s="67"/>
      <c r="H14" s="67">
        <v>250</v>
      </c>
      <c r="I14" s="67">
        <v>810</v>
      </c>
      <c r="J14" s="34"/>
    </row>
    <row r="15" spans="1:10" x14ac:dyDescent="0.35">
      <c r="C15" s="60" t="s">
        <v>20</v>
      </c>
      <c r="D15" s="67">
        <v>685</v>
      </c>
      <c r="E15" s="67">
        <v>95</v>
      </c>
      <c r="F15" s="67">
        <v>20</v>
      </c>
      <c r="G15" s="67">
        <v>125</v>
      </c>
      <c r="H15" s="67">
        <v>375</v>
      </c>
      <c r="I15" s="67">
        <v>1300</v>
      </c>
      <c r="J15" s="34"/>
    </row>
    <row r="16" spans="1:10" x14ac:dyDescent="0.35">
      <c r="C16" s="34"/>
      <c r="D16" s="34"/>
      <c r="E16" s="34"/>
    </row>
    <row r="17" spans="3:5" x14ac:dyDescent="0.35">
      <c r="C17" s="34"/>
      <c r="D17" s="34"/>
      <c r="E17" s="34"/>
    </row>
    <row r="18" spans="3:5" x14ac:dyDescent="0.35">
      <c r="C18" s="34"/>
      <c r="D18" s="34"/>
      <c r="E18" s="34"/>
    </row>
    <row r="19" spans="3:5" x14ac:dyDescent="0.35">
      <c r="C19" s="34"/>
      <c r="D19" s="34"/>
      <c r="E19" s="34"/>
    </row>
    <row r="20" spans="3:5" x14ac:dyDescent="0.35">
      <c r="C20" s="34"/>
      <c r="D20" s="34"/>
      <c r="E20" s="34"/>
    </row>
    <row r="21" spans="3:5" x14ac:dyDescent="0.35">
      <c r="C21" s="34"/>
      <c r="D21" s="34"/>
      <c r="E21" s="34"/>
    </row>
    <row r="22" spans="3:5" x14ac:dyDescent="0.35">
      <c r="C22" s="34"/>
      <c r="D22" s="34"/>
      <c r="E22" s="34"/>
    </row>
    <row r="23" spans="3:5" x14ac:dyDescent="0.35">
      <c r="C23" s="34"/>
      <c r="D23" s="34"/>
      <c r="E23" s="34"/>
    </row>
    <row r="24" spans="3:5" x14ac:dyDescent="0.35">
      <c r="C24" s="34"/>
      <c r="D24" s="34"/>
      <c r="E24" s="34"/>
    </row>
    <row r="25" spans="3:5" x14ac:dyDescent="0.35">
      <c r="C25" s="34"/>
      <c r="D25" s="34"/>
      <c r="E25" s="34"/>
    </row>
    <row r="26" spans="3:5" x14ac:dyDescent="0.35">
      <c r="C26" s="34"/>
      <c r="D26" s="34"/>
      <c r="E26" s="34"/>
    </row>
    <row r="27" spans="3:5" x14ac:dyDescent="0.35">
      <c r="C27" s="34"/>
      <c r="D27" s="34"/>
      <c r="E27" s="34"/>
    </row>
    <row r="100" spans="2:5" x14ac:dyDescent="0.35">
      <c r="B100" s="34" t="s">
        <v>8</v>
      </c>
      <c r="C100" s="34" t="s">
        <v>9</v>
      </c>
      <c r="D100" s="34" t="s">
        <v>13</v>
      </c>
      <c r="E100" s="34" t="s">
        <v>19</v>
      </c>
    </row>
    <row r="101" spans="2:5" x14ac:dyDescent="0.35">
      <c r="B101" s="8">
        <v>42736</v>
      </c>
      <c r="C101" s="34" t="s">
        <v>10</v>
      </c>
      <c r="D101" s="34" t="s">
        <v>14</v>
      </c>
      <c r="E101" s="34">
        <v>95</v>
      </c>
    </row>
    <row r="102" spans="2:5" x14ac:dyDescent="0.35">
      <c r="B102" s="10">
        <v>42750</v>
      </c>
      <c r="C102" s="34" t="s">
        <v>11</v>
      </c>
      <c r="D102" s="34" t="s">
        <v>15</v>
      </c>
      <c r="E102" s="34">
        <v>325</v>
      </c>
    </row>
    <row r="103" spans="2:5" x14ac:dyDescent="0.35">
      <c r="B103" s="8">
        <v>42752</v>
      </c>
      <c r="C103" s="34" t="s">
        <v>11</v>
      </c>
      <c r="D103" s="34" t="s">
        <v>16</v>
      </c>
      <c r="E103" s="34">
        <v>250</v>
      </c>
    </row>
    <row r="104" spans="2:5" x14ac:dyDescent="0.35">
      <c r="B104" s="10">
        <v>42756</v>
      </c>
      <c r="C104" s="34" t="s">
        <v>10</v>
      </c>
      <c r="D104" s="34" t="s">
        <v>15</v>
      </c>
      <c r="E104" s="34">
        <v>125</v>
      </c>
    </row>
    <row r="105" spans="2:5" x14ac:dyDescent="0.35">
      <c r="B105" s="8">
        <v>42768</v>
      </c>
      <c r="C105" s="34" t="s">
        <v>11</v>
      </c>
      <c r="D105" s="34" t="s">
        <v>15</v>
      </c>
      <c r="E105" s="34">
        <v>235</v>
      </c>
    </row>
    <row r="106" spans="2:5" x14ac:dyDescent="0.35">
      <c r="B106" s="10">
        <v>42786</v>
      </c>
      <c r="C106" s="34" t="s">
        <v>12</v>
      </c>
      <c r="D106" s="34" t="s">
        <v>17</v>
      </c>
      <c r="E106" s="34">
        <v>20</v>
      </c>
    </row>
    <row r="107" spans="2:5" x14ac:dyDescent="0.35">
      <c r="B107" s="8">
        <v>42791</v>
      </c>
      <c r="C107" s="34" t="s">
        <v>12</v>
      </c>
      <c r="D107" s="34" t="s">
        <v>16</v>
      </c>
      <c r="E107" s="34">
        <v>125</v>
      </c>
    </row>
    <row r="108" spans="2:5" x14ac:dyDescent="0.35">
      <c r="B108" s="10">
        <v>42791</v>
      </c>
      <c r="C108" s="34" t="s">
        <v>12</v>
      </c>
      <c r="D108" s="34" t="s">
        <v>18</v>
      </c>
      <c r="E108" s="34">
        <v>125</v>
      </c>
    </row>
  </sheetData>
  <phoneticPr fontId="27" type="noConversion"/>
  <pageMargins left="0.7" right="0.7" top="0.75" bottom="0.75"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dimension ref="A1:C7"/>
  <sheetViews>
    <sheetView showGridLines="0" workbookViewId="0"/>
  </sheetViews>
  <sheetFormatPr defaultColWidth="7.81640625" defaultRowHeight="15.6" x14ac:dyDescent="0.35"/>
  <cols>
    <col min="1" max="1" width="7.81640625" style="5"/>
    <col min="2" max="16384" width="7.81640625" style="30"/>
  </cols>
  <sheetData>
    <row r="1" spans="1:3" x14ac:dyDescent="0.35">
      <c r="A1" s="5" t="s">
        <v>27</v>
      </c>
    </row>
    <row r="2" spans="1:3" x14ac:dyDescent="0.35">
      <c r="A2" s="5" t="s">
        <v>28</v>
      </c>
    </row>
    <row r="3" spans="1:3" x14ac:dyDescent="0.35">
      <c r="A3" s="6" t="s">
        <v>5</v>
      </c>
    </row>
    <row r="4" spans="1:3" x14ac:dyDescent="0.35">
      <c r="A4" s="31"/>
    </row>
    <row r="7" spans="1:3" ht="20.399999999999999" x14ac:dyDescent="0.45">
      <c r="C7" s="14"/>
    </row>
  </sheetData>
  <phoneticPr fontId="27"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108"/>
  <sheetViews>
    <sheetView showGridLines="0" workbookViewId="0"/>
  </sheetViews>
  <sheetFormatPr defaultColWidth="7.81640625" defaultRowHeight="15.6" x14ac:dyDescent="0.35"/>
  <cols>
    <col min="1" max="1" width="7.81640625" style="5"/>
    <col min="2" max="3" width="10.36328125" style="30" bestFit="1" customWidth="1"/>
    <col min="4" max="4" width="8.54296875" style="30" customWidth="1"/>
    <col min="5" max="5" width="9.08984375" style="30" customWidth="1"/>
    <col min="6" max="6" width="9.1796875" style="30" customWidth="1"/>
    <col min="7" max="7" width="8.6328125" style="30" customWidth="1"/>
    <col min="8" max="16384" width="7.81640625" style="30"/>
  </cols>
  <sheetData>
    <row r="1" spans="1:9" ht="15" customHeight="1" x14ac:dyDescent="0.35">
      <c r="A1" s="15" t="s">
        <v>29</v>
      </c>
    </row>
    <row r="2" spans="1:9" ht="15" customHeight="1" x14ac:dyDescent="0.35">
      <c r="A2" s="5" t="s">
        <v>30</v>
      </c>
    </row>
    <row r="3" spans="1:9" ht="15" customHeight="1" x14ac:dyDescent="0.35">
      <c r="A3" s="5" t="s">
        <v>31</v>
      </c>
    </row>
    <row r="4" spans="1:9" ht="15" customHeight="1" x14ac:dyDescent="0.35">
      <c r="A4" s="5" t="s">
        <v>32</v>
      </c>
    </row>
    <row r="5" spans="1:9" ht="15" customHeight="1" x14ac:dyDescent="0.35">
      <c r="A5" s="6" t="s">
        <v>5</v>
      </c>
    </row>
    <row r="6" spans="1:9" ht="15" customHeight="1" x14ac:dyDescent="0.35">
      <c r="A6" s="15" t="s">
        <v>147</v>
      </c>
    </row>
    <row r="7" spans="1:9" ht="15" customHeight="1" x14ac:dyDescent="0.35"/>
    <row r="8" spans="1:9" ht="15" customHeight="1" x14ac:dyDescent="0.35"/>
    <row r="9" spans="1:9" ht="20.100000000000001" customHeight="1" x14ac:dyDescent="0.45">
      <c r="A9" s="5">
        <v>3</v>
      </c>
      <c r="H9" s="14" t="str">
        <f>IF(AND($B$14="购买者",$H$17=810),"好样的！已放置"," ")</f>
        <v xml:space="preserve"> </v>
      </c>
    </row>
    <row r="10" spans="1:9" ht="20.100000000000001" customHeight="1" x14ac:dyDescent="0.45">
      <c r="A10" s="5">
        <v>2</v>
      </c>
      <c r="H10" s="14" t="str">
        <f>IF(AND($B$14="购买者",$H$17=810),"第一列字段。单击"," ")</f>
        <v xml:space="preserve"> </v>
      </c>
    </row>
    <row r="11" spans="1:9" ht="20.100000000000001" customHeight="1" x14ac:dyDescent="0.45">
      <c r="A11" s="5" t="s">
        <v>33</v>
      </c>
      <c r="H11" s="14" t="str">
        <f>IF(AND($B$14="购买者",$H$17=810),"“下一步”继续..."," ")</f>
        <v xml:space="preserve"> </v>
      </c>
    </row>
    <row r="12" spans="1:9" x14ac:dyDescent="0.35">
      <c r="A12" s="5">
        <v>4</v>
      </c>
    </row>
    <row r="13" spans="1:9" x14ac:dyDescent="0.35">
      <c r="B13" s="57" t="s">
        <v>9</v>
      </c>
      <c r="C13" s="60" t="s">
        <v>133</v>
      </c>
      <c r="D13"/>
      <c r="E13"/>
      <c r="F13"/>
      <c r="G13"/>
      <c r="H13"/>
      <c r="I13" s="34"/>
    </row>
    <row r="14" spans="1:9" x14ac:dyDescent="0.35">
      <c r="B14" s="60" t="s">
        <v>10</v>
      </c>
      <c r="C14" s="63">
        <v>220</v>
      </c>
      <c r="D14"/>
      <c r="E14"/>
      <c r="F14"/>
      <c r="G14"/>
      <c r="H14"/>
      <c r="I14" s="34"/>
    </row>
    <row r="15" spans="1:9" x14ac:dyDescent="0.35">
      <c r="B15" s="53" t="s">
        <v>12</v>
      </c>
      <c r="C15" s="63">
        <v>270</v>
      </c>
      <c r="D15"/>
      <c r="E15"/>
      <c r="F15"/>
      <c r="G15"/>
      <c r="H15"/>
      <c r="I15" s="34"/>
    </row>
    <row r="16" spans="1:9" x14ac:dyDescent="0.35">
      <c r="B16" s="53" t="s">
        <v>11</v>
      </c>
      <c r="C16" s="63">
        <v>810</v>
      </c>
      <c r="D16"/>
      <c r="E16"/>
      <c r="F16"/>
      <c r="G16"/>
      <c r="H16"/>
      <c r="I16" s="34"/>
    </row>
    <row r="17" spans="2:9" x14ac:dyDescent="0.35">
      <c r="B17" s="60" t="s">
        <v>20</v>
      </c>
      <c r="C17" s="63">
        <v>1300</v>
      </c>
      <c r="D17"/>
      <c r="E17"/>
      <c r="F17"/>
      <c r="G17"/>
      <c r="H17"/>
      <c r="I17" s="34"/>
    </row>
    <row r="18" spans="2:9" x14ac:dyDescent="0.35">
      <c r="B18"/>
      <c r="C18"/>
      <c r="D18"/>
      <c r="E18"/>
      <c r="F18"/>
      <c r="G18"/>
      <c r="H18"/>
      <c r="I18" s="34"/>
    </row>
    <row r="19" spans="2:9" x14ac:dyDescent="0.35">
      <c r="B19" s="34"/>
      <c r="C19" s="34"/>
      <c r="D19" s="34"/>
    </row>
    <row r="20" spans="2:9" x14ac:dyDescent="0.35">
      <c r="B20" s="34"/>
      <c r="C20" s="34"/>
      <c r="D20" s="34"/>
    </row>
    <row r="21" spans="2:9" x14ac:dyDescent="0.35">
      <c r="B21" s="34"/>
      <c r="C21" s="34"/>
      <c r="D21" s="34"/>
    </row>
    <row r="22" spans="2:9" x14ac:dyDescent="0.35">
      <c r="B22" s="34"/>
      <c r="C22" s="34"/>
      <c r="D22" s="34"/>
    </row>
    <row r="23" spans="2:9" x14ac:dyDescent="0.35">
      <c r="B23" s="34"/>
      <c r="C23" s="34"/>
      <c r="D23" s="34"/>
    </row>
    <row r="24" spans="2:9" x14ac:dyDescent="0.35">
      <c r="B24" s="34"/>
      <c r="C24" s="34"/>
      <c r="D24" s="34"/>
    </row>
    <row r="100" spans="2:5" x14ac:dyDescent="0.35">
      <c r="B100" s="34" t="s">
        <v>8</v>
      </c>
      <c r="C100" s="34" t="s">
        <v>9</v>
      </c>
      <c r="D100" s="34" t="s">
        <v>13</v>
      </c>
      <c r="E100" s="34" t="s">
        <v>19</v>
      </c>
    </row>
    <row r="101" spans="2:5" x14ac:dyDescent="0.35">
      <c r="B101" s="8">
        <v>42736</v>
      </c>
      <c r="C101" s="34" t="s">
        <v>10</v>
      </c>
      <c r="D101" s="34" t="s">
        <v>14</v>
      </c>
      <c r="E101" s="34">
        <v>95</v>
      </c>
    </row>
    <row r="102" spans="2:5" x14ac:dyDescent="0.35">
      <c r="B102" s="10">
        <v>42750</v>
      </c>
      <c r="C102" s="34" t="s">
        <v>11</v>
      </c>
      <c r="D102" s="34" t="s">
        <v>15</v>
      </c>
      <c r="E102" s="34">
        <v>325</v>
      </c>
    </row>
    <row r="103" spans="2:5" x14ac:dyDescent="0.35">
      <c r="B103" s="8">
        <v>42752</v>
      </c>
      <c r="C103" s="34" t="s">
        <v>11</v>
      </c>
      <c r="D103" s="34" t="s">
        <v>16</v>
      </c>
      <c r="E103" s="34">
        <v>250</v>
      </c>
    </row>
    <row r="104" spans="2:5" x14ac:dyDescent="0.35">
      <c r="B104" s="10">
        <v>42756</v>
      </c>
      <c r="C104" s="34" t="s">
        <v>10</v>
      </c>
      <c r="D104" s="34" t="s">
        <v>15</v>
      </c>
      <c r="E104" s="34">
        <v>125</v>
      </c>
    </row>
    <row r="105" spans="2:5" x14ac:dyDescent="0.35">
      <c r="B105" s="8">
        <v>42768</v>
      </c>
      <c r="C105" s="34" t="s">
        <v>11</v>
      </c>
      <c r="D105" s="34" t="s">
        <v>15</v>
      </c>
      <c r="E105" s="34">
        <v>235</v>
      </c>
    </row>
    <row r="106" spans="2:5" x14ac:dyDescent="0.35">
      <c r="B106" s="10">
        <v>42786</v>
      </c>
      <c r="C106" s="34" t="s">
        <v>12</v>
      </c>
      <c r="D106" s="34" t="s">
        <v>17</v>
      </c>
      <c r="E106" s="34">
        <v>20</v>
      </c>
    </row>
    <row r="107" spans="2:5" x14ac:dyDescent="0.35">
      <c r="B107" s="8">
        <v>42791</v>
      </c>
      <c r="C107" s="34" t="s">
        <v>12</v>
      </c>
      <c r="D107" s="34" t="s">
        <v>16</v>
      </c>
      <c r="E107" s="34">
        <v>125</v>
      </c>
    </row>
    <row r="108" spans="2:5" x14ac:dyDescent="0.35">
      <c r="B108" s="10">
        <v>42791</v>
      </c>
      <c r="C108" s="34" t="s">
        <v>12</v>
      </c>
      <c r="D108" s="34" t="s">
        <v>18</v>
      </c>
      <c r="E108" s="34">
        <v>125</v>
      </c>
    </row>
  </sheetData>
  <phoneticPr fontId="27" type="noConversion"/>
  <pageMargins left="0.7" right="0.7" top="0.75" bottom="0.75" header="0.3" footer="0.3"/>
  <pageSetup paperSize="9"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8"/>
  <dimension ref="A1:N108"/>
  <sheetViews>
    <sheetView showGridLines="0" zoomScaleNormal="100" workbookViewId="0"/>
  </sheetViews>
  <sheetFormatPr defaultColWidth="7.81640625" defaultRowHeight="15.6" x14ac:dyDescent="0.35"/>
  <cols>
    <col min="1" max="1" width="7.81640625" style="5"/>
    <col min="2" max="3" width="7.81640625" style="30"/>
    <col min="4" max="4" width="8.6328125" style="30" bestFit="1" customWidth="1"/>
    <col min="5" max="6" width="7.81640625" style="30"/>
    <col min="7" max="8" width="8.6328125" style="30" bestFit="1" customWidth="1"/>
    <col min="9" max="9" width="10.08984375" style="30" bestFit="1" customWidth="1"/>
    <col min="10" max="16384" width="7.81640625" style="30"/>
  </cols>
  <sheetData>
    <row r="1" spans="1:14" x14ac:dyDescent="0.35">
      <c r="A1" s="5" t="s">
        <v>34</v>
      </c>
    </row>
    <row r="2" spans="1:14" x14ac:dyDescent="0.35">
      <c r="A2" s="5" t="s">
        <v>35</v>
      </c>
    </row>
    <row r="3" spans="1:14" x14ac:dyDescent="0.35">
      <c r="A3" s="5" t="s">
        <v>140</v>
      </c>
    </row>
    <row r="4" spans="1:14" x14ac:dyDescent="0.35">
      <c r="A4" s="5" t="s">
        <v>36</v>
      </c>
    </row>
    <row r="5" spans="1:14" x14ac:dyDescent="0.35">
      <c r="A5" s="6" t="s">
        <v>5</v>
      </c>
    </row>
    <row r="6" spans="1:14" x14ac:dyDescent="0.35">
      <c r="A6" s="12"/>
      <c r="K6" s="34"/>
      <c r="L6" s="34"/>
      <c r="M6" s="34"/>
      <c r="N6" s="34"/>
    </row>
    <row r="7" spans="1:14" x14ac:dyDescent="0.35">
      <c r="K7" s="34"/>
      <c r="L7" s="34"/>
      <c r="M7" s="34"/>
      <c r="N7" s="34"/>
    </row>
    <row r="8" spans="1:14" x14ac:dyDescent="0.35">
      <c r="C8" s="35"/>
      <c r="K8" s="34"/>
      <c r="L8" s="34"/>
      <c r="M8" s="34"/>
      <c r="N8" s="34"/>
    </row>
    <row r="9" spans="1:14" ht="16.2" x14ac:dyDescent="0.4">
      <c r="C9" s="25" t="s">
        <v>133</v>
      </c>
      <c r="D9" s="27" t="s">
        <v>13</v>
      </c>
      <c r="E9" s="25"/>
      <c r="F9" s="25"/>
      <c r="G9" s="25"/>
      <c r="H9" s="25"/>
      <c r="I9" s="28"/>
      <c r="J9" s="34"/>
      <c r="K9" s="34"/>
      <c r="L9" s="34"/>
      <c r="M9" s="34"/>
      <c r="N9" s="34"/>
    </row>
    <row r="10" spans="1:14" x14ac:dyDescent="0.35">
      <c r="C10" s="50" t="s">
        <v>9</v>
      </c>
      <c r="D10" s="51" t="s">
        <v>15</v>
      </c>
      <c r="E10" s="51" t="s">
        <v>14</v>
      </c>
      <c r="F10" s="51" t="s">
        <v>17</v>
      </c>
      <c r="G10" s="51" t="s">
        <v>18</v>
      </c>
      <c r="H10" s="51" t="s">
        <v>16</v>
      </c>
      <c r="I10" s="26" t="s">
        <v>20</v>
      </c>
      <c r="J10" s="34"/>
      <c r="K10" s="34"/>
      <c r="L10" s="34"/>
      <c r="M10" s="34"/>
      <c r="N10" s="34"/>
    </row>
    <row r="11" spans="1:14" x14ac:dyDescent="0.35">
      <c r="C11" s="50" t="s">
        <v>10</v>
      </c>
      <c r="D11" s="52">
        <v>125</v>
      </c>
      <c r="E11" s="52">
        <v>95</v>
      </c>
      <c r="F11" s="52"/>
      <c r="G11" s="52"/>
      <c r="H11" s="52"/>
      <c r="I11" s="48">
        <v>220</v>
      </c>
      <c r="J11" s="34"/>
      <c r="K11" s="34"/>
      <c r="L11" s="34"/>
      <c r="M11" s="34"/>
      <c r="N11" s="34"/>
    </row>
    <row r="12" spans="1:14" x14ac:dyDescent="0.35">
      <c r="C12" s="50" t="s">
        <v>12</v>
      </c>
      <c r="D12" s="52"/>
      <c r="E12" s="52"/>
      <c r="F12" s="52">
        <v>20</v>
      </c>
      <c r="G12" s="52">
        <v>125</v>
      </c>
      <c r="H12" s="52">
        <v>125</v>
      </c>
      <c r="I12" s="48">
        <v>270</v>
      </c>
      <c r="J12" s="34"/>
      <c r="K12" s="34"/>
      <c r="L12" s="34"/>
      <c r="M12" s="34"/>
      <c r="N12" s="34"/>
    </row>
    <row r="13" spans="1:14" x14ac:dyDescent="0.35">
      <c r="C13" s="50" t="s">
        <v>11</v>
      </c>
      <c r="D13" s="52">
        <v>560</v>
      </c>
      <c r="E13" s="52"/>
      <c r="F13" s="52"/>
      <c r="G13" s="52"/>
      <c r="H13" s="52">
        <v>250</v>
      </c>
      <c r="I13" s="48">
        <v>810</v>
      </c>
      <c r="J13" s="34"/>
    </row>
    <row r="14" spans="1:14" x14ac:dyDescent="0.35">
      <c r="C14" s="26" t="s">
        <v>20</v>
      </c>
      <c r="D14" s="49">
        <v>685</v>
      </c>
      <c r="E14" s="49">
        <v>95</v>
      </c>
      <c r="F14" s="49">
        <v>20</v>
      </c>
      <c r="G14" s="49">
        <v>125</v>
      </c>
      <c r="H14" s="49">
        <v>375</v>
      </c>
      <c r="I14" s="49">
        <v>1300</v>
      </c>
      <c r="J14" s="34"/>
      <c r="K14" s="34"/>
    </row>
    <row r="15" spans="1:14" x14ac:dyDescent="0.35">
      <c r="C15" s="34"/>
      <c r="D15" s="34"/>
      <c r="E15" s="34"/>
      <c r="K15" s="34"/>
    </row>
    <row r="16" spans="1:14" x14ac:dyDescent="0.35">
      <c r="C16" s="34"/>
      <c r="D16" s="34"/>
      <c r="E16" s="34"/>
      <c r="K16" s="34"/>
    </row>
    <row r="17" spans="3:11" x14ac:dyDescent="0.35">
      <c r="C17" s="34"/>
      <c r="D17" s="34"/>
      <c r="E17" s="34"/>
      <c r="K17" s="34"/>
    </row>
    <row r="18" spans="3:11" x14ac:dyDescent="0.35">
      <c r="C18" s="34"/>
      <c r="D18" s="34"/>
      <c r="E18" s="34"/>
    </row>
    <row r="19" spans="3:11" x14ac:dyDescent="0.35">
      <c r="C19" s="34"/>
      <c r="D19" s="34"/>
      <c r="E19" s="34"/>
    </row>
    <row r="20" spans="3:11" x14ac:dyDescent="0.35">
      <c r="C20" s="34"/>
      <c r="D20" s="34"/>
      <c r="E20" s="34"/>
    </row>
    <row r="21" spans="3:11" x14ac:dyDescent="0.35">
      <c r="C21" s="34"/>
      <c r="D21" s="34"/>
      <c r="E21" s="34"/>
    </row>
    <row r="22" spans="3:11" x14ac:dyDescent="0.35">
      <c r="C22" s="34"/>
      <c r="D22" s="34"/>
      <c r="E22" s="34"/>
    </row>
    <row r="23" spans="3:11" x14ac:dyDescent="0.35">
      <c r="C23" s="34"/>
      <c r="D23" s="34"/>
      <c r="E23" s="34"/>
    </row>
    <row r="24" spans="3:11" x14ac:dyDescent="0.35">
      <c r="C24" s="34"/>
      <c r="D24" s="34"/>
      <c r="E24" s="34"/>
    </row>
    <row r="25" spans="3:11" x14ac:dyDescent="0.35">
      <c r="C25" s="34"/>
      <c r="D25" s="34"/>
      <c r="E25" s="34"/>
    </row>
    <row r="26" spans="3:11" x14ac:dyDescent="0.35">
      <c r="C26" s="34"/>
      <c r="D26" s="34"/>
      <c r="E26" s="34"/>
    </row>
    <row r="100" spans="2:10" ht="16.2" x14ac:dyDescent="0.4">
      <c r="B100" s="7" t="s">
        <v>8</v>
      </c>
      <c r="C100" s="7" t="s">
        <v>9</v>
      </c>
      <c r="D100" s="7" t="s">
        <v>13</v>
      </c>
      <c r="E100" s="7" t="s">
        <v>19</v>
      </c>
    </row>
    <row r="101" spans="2:10" x14ac:dyDescent="0.35">
      <c r="B101" s="8">
        <v>42736</v>
      </c>
      <c r="C101" s="34" t="s">
        <v>10</v>
      </c>
      <c r="D101" s="34" t="s">
        <v>14</v>
      </c>
      <c r="E101" s="34">
        <v>95</v>
      </c>
    </row>
    <row r="102" spans="2:10" x14ac:dyDescent="0.35">
      <c r="B102" s="10">
        <v>42750</v>
      </c>
      <c r="C102" s="34" t="s">
        <v>11</v>
      </c>
      <c r="D102" s="34" t="s">
        <v>15</v>
      </c>
      <c r="E102" s="34">
        <v>325</v>
      </c>
    </row>
    <row r="103" spans="2:10" x14ac:dyDescent="0.35">
      <c r="B103" s="8">
        <v>42752</v>
      </c>
      <c r="C103" s="34" t="s">
        <v>11</v>
      </c>
      <c r="D103" s="34" t="s">
        <v>16</v>
      </c>
      <c r="E103" s="34">
        <v>250</v>
      </c>
    </row>
    <row r="104" spans="2:10" x14ac:dyDescent="0.35">
      <c r="B104" s="10">
        <v>42756</v>
      </c>
      <c r="C104" s="34" t="s">
        <v>10</v>
      </c>
      <c r="D104" s="34" t="s">
        <v>15</v>
      </c>
      <c r="E104" s="34">
        <v>125</v>
      </c>
    </row>
    <row r="105" spans="2:10" x14ac:dyDescent="0.35">
      <c r="B105" s="8">
        <v>42768</v>
      </c>
      <c r="C105" s="34" t="s">
        <v>11</v>
      </c>
      <c r="D105" s="34" t="s">
        <v>15</v>
      </c>
      <c r="E105" s="34">
        <v>235</v>
      </c>
    </row>
    <row r="106" spans="2:10" x14ac:dyDescent="0.35">
      <c r="B106" s="10">
        <v>42786</v>
      </c>
      <c r="C106" s="34" t="s">
        <v>12</v>
      </c>
      <c r="D106" s="34" t="s">
        <v>17</v>
      </c>
      <c r="E106" s="34">
        <v>20</v>
      </c>
    </row>
    <row r="107" spans="2:10" x14ac:dyDescent="0.35">
      <c r="B107" s="8">
        <v>42791</v>
      </c>
      <c r="C107" s="34" t="s">
        <v>12</v>
      </c>
      <c r="D107" s="34" t="s">
        <v>16</v>
      </c>
      <c r="E107" s="34">
        <v>125</v>
      </c>
      <c r="J107" s="16"/>
    </row>
    <row r="108" spans="2:10" x14ac:dyDescent="0.35">
      <c r="B108" s="8">
        <v>42791</v>
      </c>
      <c r="C108" s="34" t="s">
        <v>12</v>
      </c>
      <c r="D108" s="34" t="s">
        <v>18</v>
      </c>
      <c r="E108" s="34">
        <v>125</v>
      </c>
    </row>
  </sheetData>
  <phoneticPr fontId="27" type="noConversion"/>
  <pageMargins left="0.7" right="0.7" top="0.75" bottom="0.75" header="0.3" footer="0.3"/>
  <pageSetup paperSize="9"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D A A B Q S w M E F A A C A A g A g L Z z T T C N B Q + q A A A A + g A A A B I A H A B D b 2 5 m a W c v U G F j a 2 F n Z S 5 4 b W w g o h g A K K A U A A A A A A A A A A A A A A A A A A A A A A A A A A A A h Y + x D o I w G I R f h X S n L c W o I T 9 l Y B V j Y m J c m 1 q h E Y q h x R J f z c F H 8 h U k U d T N 8 e 6 + S + 4 e t z t k Q 1 M H F 9 V Z 3 Z o U R Z i i Q B n Z H r Q p U 9 S 7 Y 7 h E G Y e N k C d R q m C E j U 0 G q 1 N U O X d O C P H e Y x / j t i s J o z Q i + 2 K 1 l Z V q R K i N d c J I h T 6 t w / 8 W 4 r B 7 j e E M z 2 M c s w X D M x r R C M g U Q K H N F 2 L j Z k y B / J i Q 9 7 X r O 8 W v V Z i v g U w S y P s H f w J Q S w M E F A A C A A g A g L Z z 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2 c 0 1 A a o M A r Q A A A M s A A A A T A B w A R m 9 y b X V s Y X M v U 2 V j d G l v b j E u b S C i G A A o o B Q A A A A A A A A A A A A A A A A A A A A A A A A A A A A r T k 0 u y c z P U w i G 0 I b W v F y 8 X M U Z i U W p K Q o v 9 q 5 5 2 j P t 2 b T 2 J 7 u 3 K d g q 5 K S W 8 H I p A M G z X R O A 3 J D E p J x U P b e i / F z n / J z S 3 L x i j W q f z L z U Y r C Q U 2 Z e Y l G l h l s m U I l z f l 5 J a l 5 J s Y a S s 1 V M a H F q U X G M R 1 R k c I x L a n F 2 S X 5 B T E F l S U Z + 3 v P d z U 9 2 L o h 5 t m D H 8 4 6 2 G G S r 9 U o q S p Q 0 d R T y S n N y Y K S l s Z l m r S Y v V 2 Y e 3 E n W A F B L A Q I t A B Q A A g A I A I C 2 c 0 0 w j Q U P q g A A A P o A A A A S A A A A A A A A A A A A A A A A A A A A A A B D b 2 5 m a W c v U G F j a 2 F n Z S 5 4 b W x Q S w E C L Q A U A A I A C A C A t n N N D 8 r p q 6 Q A A A D p A A A A E w A A A A A A A A A A A A A A A A D 2 A A A A W 0 N v b n R l b n R f V H l w Z X N d L n h t b F B L A Q I t A B Q A A g A I A I C 2 c 0 1 A a o M A r Q A A A M s A A A A T A A A A A A A A A A A A A A A A A O c B A A B G b 3 J t d W x h c y 9 T Z W N 0 a W 9 u M S 5 t U E s F B g A A A A A D A A M A w g A A A O E 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k H A A A A A A A A x w 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R T g l Q k Q l Q U M l R T U l O E M l O T Y l R T Y l O T Y l O D c l R T Q l Q k I l Q j 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P o v a z l j J b m l o f k u 7 Y 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I 0 O D k i I C 8 + P E V u d H J 5 I F R 5 c G U 9 I k Z p b G x F c n J v c k N v Z G U i I F Z h b H V l P S J z V W 5 r b m 9 3 b i I g L z 4 8 R W 5 0 c n k g V H l w Z T 0 i R m l s b E V y c m 9 y Q 2 9 1 b n Q i I F Z h b H V l P S J s M C I g L z 4 8 R W 5 0 c n k g V H l w Z T 0 i R m l s b E x h c 3 R V c G R h d G V k I i B W Y W x 1 Z T 0 i Z D I w M T g t M T E t M T l U M T Q 6 N T I 6 M D A u O D E 5 M z k x N 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o v a z l j J b m l o f k u 7 Y v 5 r q Q L n t D b 2 x 1 b W 4 x L D B 9 J n F 1 b 3 Q 7 X S w m c X V v d D t D b 2 x 1 b W 5 D b 3 V u d C Z x d W 9 0 O z o x L C Z x d W 9 0 O 0 t l e U N v b H V t b k 5 h b W V z J n F 1 b 3 Q 7 O l t d L C Z x d W 9 0 O 0 N v b H V t b k l k Z W 5 0 a X R p Z X M m c X V v d D s 6 W y Z x d W 9 0 O 1 N l Y 3 R p b 2 4 x L + i 9 r O W M l u a W h + S 7 t i / m u p A u e 0 N v b H V t b j E s M H 0 m c X V v d D t d L C Z x d W 9 0 O 1 J l b G F 0 a W 9 u c 2 h p c E l u Z m 8 m c X V v d D s 6 W 1 1 9 I i A v P j w v U 3 R h Y m x l R W 5 0 c m l l c z 4 8 L 0 l 0 Z W 0 + P E l 0 Z W 0 + P E l 0 Z W 1 M b 2 N h d G l v b j 4 8 S X R l b V R 5 c G U + R m 9 y b X V s Y T w v S X R l b V R 5 c G U + P E l 0 Z W 1 Q Y X R o P l N l Y 3 R p b 2 4 x L y V F O C V C R C V B Q y V F N S U 4 Q y U 5 N i V F N i U 5 N i U 4 N y V F N C V C Q i V C N i 8 l R T Y l Q k E l O T A 8 L 0 l 0 Z W 1 Q Y X R o P j w v S X R l b U x v Y 2 F 0 a W 9 u P j x T d G F i b G V F b n R y a W V z I C 8 + P C 9 J d G V t P j w v S X R l b X M + P C 9 M b 2 N h b F B h Y 2 t h Z 2 V N Z X R h Z G F 0 Y U Z p b G U + F g A A A F B L B Q Y A A A A A A A A A A A A A A A A A A A A A A A A m A Q A A A Q A A A N C M n d 8 B F d E R j H o A w E / C l + s B A A A A 8 n e n O T P + O U q H 8 g g Z 4 s 1 / m g A A A A A C A A A A A A A Q Z g A A A A E A A C A A A A C W Q j e 4 7 D 6 2 e k 8 1 z K p h c 6 D b j v Y Y Z u I r 7 p u m u w K c i K U g J g A A A A A O g A A A A A I A A C A A A A C c x 7 i 7 4 G h z X i 3 Z z G n O l K 8 x 8 g q A 4 w F T J A x r G H Q u m E A j H 1 A A A A A X b O 8 q o s H W 0 W H z Z k h Y 8 M Z T h h 5 p R y u Z N w E a m D D R P 4 s j i o 0 G + N p x a 5 H l + P x h E 2 G D z C U 9 f g z r T 5 0 f f 7 A g / 7 L H s 0 f x B T 6 a s J W V 2 F a s O o n b g o R s M U A A A A D b j m U t w e r 7 6 b R P z 4 Z I 6 x i T v Z / 5 n u t n 1 c 4 r f S b 0 z r I g W a v g d P d q q i U f r B P Z f v B v U 7 d o s j 1 F d e 0 C D h M + d D Y q P J 0 8 < / D a t a M a s h u p > 
</file>

<file path=customXml/itemProps1.xml><?xml version="1.0" encoding="utf-8"?>
<ds:datastoreItem xmlns:ds="http://schemas.openxmlformats.org/officeDocument/2006/customXml" ds:itemID="{5D0AEE11-8055-445A-819E-CB0D1498B5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开始</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了解详细信息</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2018-08-08T09:35:02Z</dcterms:created>
  <dcterms:modified xsi:type="dcterms:W3CDTF">2018-11-19T16:59:54Z</dcterms:modified>
</cp:coreProperties>
</file>