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an\OneDrive\Desktop\NYU\Fall 2025\Capstone\Current allocations\Aggregated\"/>
    </mc:Choice>
  </mc:AlternateContent>
  <xr:revisionPtr revIDLastSave="0" documentId="13_ncr:1_{6AF391A9-E3F5-41F9-971D-E625237A5E62}" xr6:coauthVersionLast="47" xr6:coauthVersionMax="47" xr10:uidLastSave="{00000000-0000-0000-0000-000000000000}"/>
  <bookViews>
    <workbookView xWindow="-110" yWindow="-110" windowWidth="19420" windowHeight="11500" tabRatio="818" xr2:uid="{2057357D-C247-4D90-9FE2-669F0170847B}"/>
  </bookViews>
  <sheets>
    <sheet name="allocation" sheetId="6" r:id="rId1"/>
    <sheet name="balance_sheet" sheetId="8" r:id="rId2"/>
    <sheet name="fixed_maturity" sheetId="1" r:id="rId3"/>
    <sheet name="fixed_maturity_2" sheetId="3" r:id="rId4"/>
    <sheet name="fixed_maturity_3" sheetId="4" r:id="rId5"/>
    <sheet name="by_maturity" sheetId="2" r:id="rId6"/>
    <sheet name="by_rating" sheetId="5" r:id="rId7"/>
    <sheet name="alt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6" l="1"/>
  <c r="D18" i="6"/>
  <c r="D17" i="6"/>
  <c r="D20" i="6"/>
  <c r="D6" i="6"/>
  <c r="D5" i="6"/>
  <c r="D4" i="6"/>
  <c r="D3" i="6"/>
  <c r="I23" i="6"/>
  <c r="I21" i="6"/>
  <c r="I18" i="6"/>
  <c r="I19" i="6" s="1"/>
  <c r="I10" i="6"/>
  <c r="I9" i="6"/>
  <c r="E25" i="4"/>
  <c r="E26" i="4"/>
  <c r="F25" i="4"/>
  <c r="D23" i="6"/>
  <c r="D22" i="6"/>
  <c r="D21" i="6"/>
  <c r="D16" i="6"/>
  <c r="D15" i="6"/>
  <c r="D14" i="6"/>
  <c r="I4" i="6"/>
  <c r="I6" i="6" l="1"/>
  <c r="K7" i="6"/>
  <c r="K6" i="6"/>
  <c r="K5" i="6"/>
  <c r="K4" i="6"/>
  <c r="K3" i="6"/>
  <c r="I27" i="6"/>
  <c r="I26" i="6"/>
  <c r="I25" i="6"/>
  <c r="I24" i="6"/>
  <c r="I22" i="6"/>
  <c r="E18" i="5"/>
  <c r="F18" i="5"/>
  <c r="G18" i="5"/>
  <c r="H18" i="5"/>
  <c r="I18" i="5"/>
  <c r="E19" i="5"/>
  <c r="F19" i="5"/>
  <c r="G19" i="5"/>
  <c r="H19" i="5"/>
  <c r="I19" i="5"/>
  <c r="C19" i="5"/>
  <c r="D19" i="5"/>
  <c r="D18" i="5"/>
  <c r="C18" i="5"/>
  <c r="I12" i="6"/>
  <c r="I13" i="6"/>
  <c r="I14" i="6"/>
  <c r="I15" i="6"/>
  <c r="L7" i="6" l="1"/>
  <c r="L5" i="6"/>
  <c r="G26" i="4" l="1"/>
  <c r="G25" i="4"/>
  <c r="I5" i="6" s="1"/>
  <c r="F26" i="4"/>
  <c r="I3" i="6"/>
  <c r="D10" i="6" l="1"/>
  <c r="D9" i="6"/>
  <c r="D8" i="6"/>
  <c r="D7" i="6"/>
  <c r="D12" i="6"/>
  <c r="D11" i="6"/>
  <c r="L6" i="6"/>
  <c r="L3" i="6"/>
  <c r="D24" i="6" l="1"/>
  <c r="E12" i="6" s="1"/>
  <c r="L4" i="6"/>
  <c r="E24" i="6"/>
  <c r="L8" i="6"/>
  <c r="E13" i="6" l="1"/>
  <c r="E11" i="6"/>
  <c r="E10" i="6"/>
  <c r="E7" i="6"/>
  <c r="E9" i="6"/>
  <c r="E4" i="6"/>
  <c r="E20" i="6"/>
  <c r="E3" i="6"/>
  <c r="E8" i="6"/>
  <c r="E18" i="6"/>
  <c r="E6" i="6"/>
  <c r="E5" i="6"/>
  <c r="E19" i="6"/>
  <c r="E17" i="6"/>
  <c r="E21" i="6"/>
  <c r="E16" i="6"/>
  <c r="E22" i="6"/>
  <c r="E15" i="6"/>
  <c r="E23" i="6"/>
  <c r="E14" i="6"/>
</calcChain>
</file>

<file path=xl/sharedStrings.xml><?xml version="1.0" encoding="utf-8"?>
<sst xmlns="http://schemas.openxmlformats.org/spreadsheetml/2006/main" count="471" uniqueCount="255">
  <si>
    <t>Created by EDGAR Online, Inc.</t>
  </si>
  <si>
    <t/>
  </si>
  <si>
    <t>COREBRIDGE FINANCIAL, INC.</t>
  </si>
  <si>
    <t>TABLE23</t>
  </si>
  <si>
    <t>Form Type: 10-Q</t>
  </si>
  <si>
    <t>Period End: Jun 30, 2025</t>
  </si>
  <si>
    <t>Date Filed: Aug 05, 2025</t>
  </si>
  <si>
    <t>Table Of Contents</t>
  </si>
  <si>
    <t>SECURITIES AVAILABLE-FOR-SALE</t>
  </si>
  <si>
    <t>The following table presents the amortized cost or cost and fair value of our</t>
  </si>
  <si>
    <t>available-for-sale securities:</t>
  </si>
  <si>
    <t>Amortized</t>
  </si>
  <si>
    <t>Allowance</t>
  </si>
  <si>
    <t>Gross</t>
  </si>
  <si>
    <t>Cost or</t>
  </si>
  <si>
    <t>for Credit</t>
  </si>
  <si>
    <t>Unrealized</t>
  </si>
  <si>
    <t>Fair</t>
  </si>
  <si>
    <t>(in millions)</t>
  </si>
  <si>
    <t>Costs</t>
  </si>
  <si>
    <t>Losses(a)</t>
  </si>
  <si>
    <t>Gains(b)</t>
  </si>
  <si>
    <t>Losses(b)</t>
  </si>
  <si>
    <t>Value</t>
  </si>
  <si>
    <t>June 30, 2025</t>
  </si>
  <si>
    <t>Bonds available-for-sale:</t>
  </si>
  <si>
    <t>U.S. government and government sponsored</t>
  </si>
  <si>
    <t>entities</t>
  </si>
  <si>
    <t>Obligations of states, municipalities and</t>
  </si>
  <si>
    <t>political subdivisions</t>
  </si>
  <si>
    <t>Non-U.S. governments</t>
  </si>
  <si>
    <t>Corporate debt</t>
  </si>
  <si>
    <t>Mortgage-backed, asset-backed and</t>
  </si>
  <si>
    <t>collateralized:</t>
  </si>
  <si>
    <t>RMBS</t>
  </si>
  <si>
    <t>CMBS</t>
  </si>
  <si>
    <t>CLO</t>
  </si>
  <si>
    <t>ABS</t>
  </si>
  <si>
    <t>Total mortgage-backed, asset-backed and</t>
  </si>
  <si>
    <t>collateralized</t>
  </si>
  <si>
    <t>Total bonds available-for-sale</t>
  </si>
  <si>
    <t>December 31, 2024</t>
  </si>
  <si>
    <t>$7</t>
  </si>
  <si>
    <t>TABLE25</t>
  </si>
  <si>
    <t>Contractual Maturities of Fixed Maturity Securities Available-for-Sale</t>
  </si>
  <si>
    <t>The following table presents the amortized cost and fair value of fixed maturity</t>
  </si>
  <si>
    <t>securities available-for-sale by contractual maturity:</t>
  </si>
  <si>
    <t>Total Fixed Maturity Securities</t>
  </si>
  <si>
    <t>Available-for-sale</t>
  </si>
  <si>
    <t>Amortized Cost,</t>
  </si>
  <si>
    <t>Net of Allowance</t>
  </si>
  <si>
    <t>Fair Value</t>
  </si>
  <si>
    <t>Due in one year or less</t>
  </si>
  <si>
    <t>Due after one year through five years</t>
  </si>
  <si>
    <t>Due after five years through ten years</t>
  </si>
  <si>
    <t>Due after ten years</t>
  </si>
  <si>
    <t>Mortgage-backed, asset-backed and collateralized</t>
  </si>
  <si>
    <t>Total</t>
  </si>
  <si>
    <t>TABLE118</t>
  </si>
  <si>
    <t>Corebridge | Second Quarter 2025 Form 10-Q 113</t>
  </si>
  <si>
    <t>-</t>
  </si>
  <si>
    <t>TABLE OF CONTENTS</t>
  </si>
  <si>
    <t>ITEM 2 | Investments</t>
  </si>
  <si>
    <t>Investment Portfolio</t>
  </si>
  <si>
    <t>The following table presents carrying amounts of our total investments:</t>
  </si>
  <si>
    <t>Excluding Fortitude</t>
  </si>
  <si>
    <t>Re Funds Withheld</t>
  </si>
  <si>
    <t>Fortitude Re Funds</t>
  </si>
  <si>
    <t>Assets</t>
  </si>
  <si>
    <t>Withheld Assets</t>
  </si>
  <si>
    <t>U.S. government and government-sponsored entities</t>
  </si>
  <si>
    <t>Obligations of states, municipalities and political</t>
  </si>
  <si>
    <t>subdivisions</t>
  </si>
  <si>
    <t>Mortgage-backed, asset-backed and collateralized:</t>
  </si>
  <si>
    <t>Other bond securities</t>
  </si>
  <si>
    <t>Total fixed maturities</t>
  </si>
  <si>
    <t>Equity securities</t>
  </si>
  <si>
    <t>Mortgage and other loans receivable:</t>
  </si>
  <si>
    <t>Residential mortgages</t>
  </si>
  <si>
    <t>Commercial mortgages</t>
  </si>
  <si>
    <t>Life insurance policy loans</t>
  </si>
  <si>
    <t>Commercial loans, other loans and notes receivable</t>
  </si>
  <si>
    <t>Total mortgage and other loans receivable(a)</t>
  </si>
  <si>
    <t>Other invested assets(b)</t>
  </si>
  <si>
    <t>Short-term investments</t>
  </si>
  <si>
    <t>Total(c)</t>
  </si>
  <si>
    <t>TABLE119</t>
  </si>
  <si>
    <t>Corebridge | Second Quarter 2025 Form 10-Q 114</t>
  </si>
  <si>
    <t>The following table presents carrying amounts of our total investments for our</t>
  </si>
  <si>
    <t>insurance operating subsidiaries excluding the Fortitude Re funds withheld</t>
  </si>
  <si>
    <t>assets:</t>
  </si>
  <si>
    <t>Obligations of states, municipalities and political subdivisions</t>
  </si>
  <si>
    <t>Public credit</t>
  </si>
  <si>
    <t>Private credit</t>
  </si>
  <si>
    <t>Total corporate debt</t>
  </si>
  <si>
    <t>Total mortgage-backed, asset-backed and collateralized</t>
  </si>
  <si>
    <t>Total mortgage and other loans receivable(a)(b)</t>
  </si>
  <si>
    <t>Other invested assets</t>
  </si>
  <si>
    <t>Hedge funds</t>
  </si>
  <si>
    <t>Private equity(c)</t>
  </si>
  <si>
    <t>Real estate investments</t>
  </si>
  <si>
    <t>Other invested assets - All other</t>
  </si>
  <si>
    <t>Total other invested assets</t>
  </si>
  <si>
    <t>Total(d)</t>
  </si>
  <si>
    <t>TABLE122</t>
  </si>
  <si>
    <t>Composite Corebridge Credit Rating</t>
  </si>
  <si>
    <t>Excluding Fortitude Re Funds Withheld</t>
  </si>
  <si>
    <t>Total Below Investment</t>
  </si>
  <si>
    <t>AAA/AA/A</t>
  </si>
  <si>
    <t>BBB</t>
  </si>
  <si>
    <t>Total Investment Grade</t>
  </si>
  <si>
    <t>BB</t>
  </si>
  <si>
    <t>B</t>
  </si>
  <si>
    <t>CCC and Lower</t>
  </si>
  <si>
    <t>Grade (a)(b)</t>
  </si>
  <si>
    <t>Other fixed maturity securities</t>
  </si>
  <si>
    <t>Mortgage-backed, asset-backed</t>
  </si>
  <si>
    <t>and collateralized</t>
  </si>
  <si>
    <t>Fortitude Re funds withheld assets</t>
  </si>
  <si>
    <t>Including Fortitude Re</t>
  </si>
  <si>
    <t>Private Equity</t>
  </si>
  <si>
    <t>Private Credit</t>
  </si>
  <si>
    <t>5-10Y</t>
  </si>
  <si>
    <t>1-5Y</t>
  </si>
  <si>
    <t>&lt;1Y</t>
  </si>
  <si>
    <t>It's excluding Fortitude Re and that's why it's below 179,546</t>
  </si>
  <si>
    <t>Long</t>
  </si>
  <si>
    <t>Asset</t>
  </si>
  <si>
    <t>$ Million</t>
  </si>
  <si>
    <t>Cash</t>
  </si>
  <si>
    <t>Total UST</t>
  </si>
  <si>
    <t>U.S. government and government sponsored entities</t>
  </si>
  <si>
    <t>10Y+</t>
  </si>
  <si>
    <t>Share</t>
  </si>
  <si>
    <t>Short/Intermediate</t>
  </si>
  <si>
    <t>Structured</t>
  </si>
  <si>
    <t>Fortitude Re</t>
  </si>
  <si>
    <t>Government</t>
  </si>
  <si>
    <t>IG</t>
  </si>
  <si>
    <t>HY</t>
  </si>
  <si>
    <t>TABLE138</t>
  </si>
  <si>
    <t>Other Invested Assets</t>
  </si>
  <si>
    <t>We seek to enhance returns through investment in a diversified portfolio of</t>
  </si>
  <si>
    <t>alternative asset classes, including private equity, real estate equity and</t>
  </si>
  <si>
    <t>hedge funds.</t>
  </si>
  <si>
    <t>The following table presents the carrying value of our other invested assets by</t>
  </si>
  <si>
    <t>type:</t>
  </si>
  <si>
    <t>Excluding</t>
  </si>
  <si>
    <t>Re</t>
  </si>
  <si>
    <t>Funds Withheld</t>
  </si>
  <si>
    <t>Funds Withheld Assets</t>
  </si>
  <si>
    <t>Alternative investments(a)</t>
  </si>
  <si>
    <t>Investment real estate(b)</t>
  </si>
  <si>
    <t>All other investments(c)</t>
  </si>
  <si>
    <t>(a) At June 30, 2025, included hedge funds of $180 million and private equity funds of $7.9 billion. At December 31, 2024, included hedge funds of $210 million and private equity funds of $7.6 billion.</t>
  </si>
  <si>
    <t>(b) All liquid hedge fund investments have been redeemed. The remaining investments, excluding those in the modco agreement with Fortitude Re, are in illiquid and/or side pocket vehicles whose liquidation</t>
  </si>
  <si>
    <t>horizons are uncertain and likely to extend over the coming quarters and/or years.</t>
  </si>
  <si>
    <t>(c) Net of accumulated depreciation of $484 million and $528 million as of June 30, 2025 and December 31, 2024, respectively.</t>
  </si>
  <si>
    <t>(d) Includes Corebridge’s ownership interest in Fortitude Re Bermuda, which is recorded using the measurement alternative for equity securities. Our investment in Fortitude Re Bermuda totaled $156 million and</t>
  </si>
  <si>
    <t>$156 million at June 30, 2025 and December 31, 2024, respectively.</t>
  </si>
  <si>
    <t>BALANCE_SHEET</t>
  </si>
  <si>
    <t>Corebridge Financial, Inc.</t>
  </si>
  <si>
    <t>Condensed Consolidated Balance Sheets (unaudited)</t>
  </si>
  <si>
    <t>December 31,</t>
  </si>
  <si>
    <t>(in millions, except for share data)</t>
  </si>
  <si>
    <t>Assets:</t>
  </si>
  <si>
    <t>Investments:</t>
  </si>
  <si>
    <t>Fixed maturity securities:</t>
  </si>
  <si>
    <t>Bonds available-for-sale, at fair value, net of allowance for credit</t>
  </si>
  <si>
    <t>losses of $91 in 2025 and $119 in 2024 (amortized cost: 2025 -</t>
  </si>
  <si>
    <t>$196,213; 2024 - $191,058)*</t>
  </si>
  <si>
    <t>Other bond securities, at fair value (See Note 5)*</t>
  </si>
  <si>
    <t>Equity securities, at fair value (See Note 5)*</t>
  </si>
  <si>
    <t>Mortgage and other loans receivable, net of allowance for credit</t>
  </si>
  <si>
    <t>losses of $719 in 2025 and $771 in 2024*</t>
  </si>
  <si>
    <t>Other invested assets (portion measured at fair value: 2025 - $8,091;</t>
  </si>
  <si>
    <t>2024 - $7,791)*</t>
  </si>
  <si>
    <t>Short-term investments, including restricted cash of $4 in 2025 and</t>
  </si>
  <si>
    <t>$4 in 2024 (portion measured at fair value: 2025 - $1,264; 2024 -</t>
  </si>
  <si>
    <t>$1,439)*</t>
  </si>
  <si>
    <t>Total investments</t>
  </si>
  <si>
    <t>Cash*</t>
  </si>
  <si>
    <t>Accrued investment income*</t>
  </si>
  <si>
    <t>Premiums and other receivables, net of allowance for credit losses</t>
  </si>
  <si>
    <t>and disputes of $1 in 2025 and $1 in 2024</t>
  </si>
  <si>
    <t>Reinsurance assets - Fortitude Re, net of allowance for credit losses</t>
  </si>
  <si>
    <t>and disputes of $0 in 2025 and $0 in 2024</t>
  </si>
  <si>
    <t>Reinsurance assets - other, net of allowance for credit losses and</t>
  </si>
  <si>
    <t>disputes of $10 in 2025 and $12 in 2024</t>
  </si>
  <si>
    <t>Deferred income taxes</t>
  </si>
  <si>
    <t>Deferred policy acquisition costs and value of business acquired</t>
  </si>
  <si>
    <t>Market risk benefit assets, at fair value</t>
  </si>
  <si>
    <t>Other assets, including restricted cash of $2 in 2025 and $14 in 2024</t>
  </si>
  <si>
    <t>(portion measured at fair value:</t>
  </si>
  <si>
    <t>2025 - $590; 2024 - $193)*</t>
  </si>
  <si>
    <t>Separate account assets, at fair value</t>
  </si>
  <si>
    <t>Assets held-for-sale</t>
  </si>
  <si>
    <t>Total assets</t>
  </si>
  <si>
    <t>Liabilities:</t>
  </si>
  <si>
    <t>Future policy benefits for life and accident and health insurance</t>
  </si>
  <si>
    <t>contracts</t>
  </si>
  <si>
    <t>Policyholder contract deposits (portion measured at fair value: 2025</t>
  </si>
  <si>
    <t>- $10,826; 2024 - $9,535)</t>
  </si>
  <si>
    <t>Market risk benefit liabilities, at fair value</t>
  </si>
  <si>
    <t>Other policyholder funds</t>
  </si>
  <si>
    <t>Fortitude Re funds withheld payable (portion measured at fair value:</t>
  </si>
  <si>
    <t>2025 - $3,052; 2024 - $2,223)</t>
  </si>
  <si>
    <t>Other liabilities (portion measured at fair value: 2025 - $128; 2024</t>
  </si>
  <si>
    <t>- $110)*</t>
  </si>
  <si>
    <t>Short-term and long-term debt, of which $101 is short-term debt in</t>
  </si>
  <si>
    <t>2025 and $1,101 in 2024</t>
  </si>
  <si>
    <t>Debt of consolidated investment entities*</t>
  </si>
  <si>
    <t>Separate account liabilities</t>
  </si>
  <si>
    <t>Total liabilities</t>
  </si>
  <si>
    <t>Contingencies, commitments and guarantees (See Note 16)</t>
  </si>
  <si>
    <t>Corebridge Shareholders' equity:</t>
  </si>
  <si>
    <t>Common stock, $0.01 par value; 2,500,000,000 shares authorized;</t>
  </si>
  <si>
    <t>shares issued: 2025 - 650,189,849 and 2024 - 650,189,849</t>
  </si>
  <si>
    <t>Treasury stock, at cost; 2025 - 107,002,819 shares and 2024 -</t>
  </si>
  <si>
    <t>88,704,816 shares</t>
  </si>
  <si>
    <t>Additional paid-in capital</t>
  </si>
  <si>
    <t>Retained earnings</t>
  </si>
  <si>
    <t>Accumulated other comprehensive loss</t>
  </si>
  <si>
    <t>Total Corebridge Shareholders' equity</t>
  </si>
  <si>
    <t>Non-redeemable noncontrolling interests</t>
  </si>
  <si>
    <t>Total equity</t>
  </si>
  <si>
    <t>Total liabilities and equity</t>
  </si>
  <si>
    <t>US Treasuries, Short/Intermediate</t>
  </si>
  <si>
    <t>US Treasuries, Long</t>
  </si>
  <si>
    <t>US Taxable Munis</t>
  </si>
  <si>
    <t>Global ex-US Government, hedged</t>
  </si>
  <si>
    <t>US Public Corporates IG AAA</t>
  </si>
  <si>
    <t>US Public Corporates IG AA</t>
  </si>
  <si>
    <t>US Public Corporates IG A</t>
  </si>
  <si>
    <t>US Public Corporates IG BBB</t>
  </si>
  <si>
    <t>US Public Corporates, HY Intermediate</t>
  </si>
  <si>
    <t>US Public Corporates, HY Long</t>
  </si>
  <si>
    <t>Global ex-US Corporates, hedged</t>
  </si>
  <si>
    <t>Residential Mortgage-Backed Securities</t>
  </si>
  <si>
    <t>Commercial Mortgage-Backed Securities</t>
  </si>
  <si>
    <t>Asset-Backed Securities</t>
  </si>
  <si>
    <t>Corporate IG Private Placement A</t>
  </si>
  <si>
    <t>Corporate IG Private Placement BBB</t>
  </si>
  <si>
    <t>Corporate HY Private (Leveraged Loans)</t>
  </si>
  <si>
    <t>Residential Mortgage Whole Loans</t>
  </si>
  <si>
    <t>Commercial Mortgage Whole Loans</t>
  </si>
  <si>
    <t>Public Corporates</t>
  </si>
  <si>
    <t>Real Estate (via partnerships, equity)</t>
  </si>
  <si>
    <t>Munis</t>
  </si>
  <si>
    <t>AAA</t>
  </si>
  <si>
    <t>AA</t>
  </si>
  <si>
    <t>A</t>
  </si>
  <si>
    <t>CCC and lower</t>
  </si>
  <si>
    <t>PE and RE</t>
  </si>
  <si>
    <t>Total public corporates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</si>
</sst>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11" x14ac:knownFonts="1">
    <font>
      <sz val="10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theme="1" tint="0.49998474074526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top"/>
    </xf>
    <xf numFmtId="9" fontId="1" fillId="0" borderId="0" applyFont="0" applyFill="0" applyBorder="0" applyAlignment="0" applyProtection="0"/>
    <xf numFmtId="9" fontId="2" fillId="0" borderId="0">
      <alignment vertical="top"/>
    </xf>
    <xf numFmtId="0" fontId="2" fillId="0" borderId="0">
      <alignment vertical="top"/>
    </xf>
    <xf numFmtId="0" fontId="6" fillId="0" borderId="0">
      <alignment vertical="top"/>
    </xf>
  </cellStyleXfs>
  <cellXfs count="53">
    <xf numFmtId="0" fontId="0" fillId="0" borderId="0" xfId="0">
      <alignment vertical="top"/>
    </xf>
    <xf numFmtId="0" fontId="2" fillId="0" borderId="0" xfId="0" applyFont="1">
      <alignment vertical="top"/>
    </xf>
    <xf numFmtId="42" fontId="2" fillId="0" borderId="0" xfId="0" applyNumberFormat="1" applyFont="1">
      <alignment vertical="top"/>
    </xf>
    <xf numFmtId="37" fontId="2" fillId="0" borderId="0" xfId="0" applyNumberFormat="1" applyFont="1">
      <alignment vertical="top"/>
    </xf>
    <xf numFmtId="0" fontId="2" fillId="0" borderId="0" xfId="0" applyFont="1" applyAlignment="1">
      <alignment horizontal="fill" vertical="top"/>
    </xf>
    <xf numFmtId="0" fontId="3" fillId="0" borderId="0" xfId="0" applyFont="1">
      <alignment vertical="top"/>
    </xf>
    <xf numFmtId="3" fontId="0" fillId="0" borderId="0" xfId="0" applyNumberFormat="1">
      <alignment vertical="top"/>
    </xf>
    <xf numFmtId="0" fontId="5" fillId="0" borderId="0" xfId="0" applyFont="1">
      <alignment vertical="top"/>
    </xf>
    <xf numFmtId="42" fontId="5" fillId="0" borderId="0" xfId="0" applyNumberFormat="1" applyFont="1">
      <alignment vertical="top"/>
    </xf>
    <xf numFmtId="44" fontId="5" fillId="0" borderId="0" xfId="0" applyNumberFormat="1" applyFont="1">
      <alignment vertical="top"/>
    </xf>
    <xf numFmtId="37" fontId="5" fillId="0" borderId="0" xfId="0" applyNumberFormat="1" applyFont="1">
      <alignment vertical="top"/>
    </xf>
    <xf numFmtId="43" fontId="5" fillId="0" borderId="0" xfId="0" applyNumberFormat="1" applyFont="1">
      <alignment vertical="top"/>
    </xf>
    <xf numFmtId="0" fontId="2" fillId="0" borderId="0" xfId="0" applyFont="1" applyAlignment="1">
      <alignment horizontal="left" vertical="top" indent="1"/>
    </xf>
    <xf numFmtId="42" fontId="3" fillId="2" borderId="0" xfId="0" applyNumberFormat="1" applyFont="1" applyFill="1">
      <alignment vertical="top"/>
    </xf>
    <xf numFmtId="37" fontId="3" fillId="2" borderId="0" xfId="0" applyNumberFormat="1" applyFont="1" applyFill="1">
      <alignment vertical="top"/>
    </xf>
    <xf numFmtId="0" fontId="3" fillId="2" borderId="0" xfId="0" applyFont="1" applyFill="1">
      <alignment vertical="top"/>
    </xf>
    <xf numFmtId="37" fontId="0" fillId="0" borderId="0" xfId="0" applyNumberFormat="1">
      <alignment vertical="top"/>
    </xf>
    <xf numFmtId="164" fontId="0" fillId="0" borderId="0" xfId="1" applyNumberFormat="1" applyFont="1" applyAlignment="1">
      <alignment vertical="top"/>
    </xf>
    <xf numFmtId="0" fontId="0" fillId="0" borderId="0" xfId="0" applyAlignment="1">
      <alignment horizontal="right" vertical="top"/>
    </xf>
    <xf numFmtId="43" fontId="2" fillId="0" borderId="0" xfId="0" applyNumberFormat="1" applyFont="1">
      <alignment vertical="top"/>
    </xf>
    <xf numFmtId="0" fontId="6" fillId="0" borderId="0" xfId="4">
      <alignment vertical="top"/>
    </xf>
    <xf numFmtId="42" fontId="6" fillId="0" borderId="0" xfId="4" applyNumberFormat="1">
      <alignment vertical="top"/>
    </xf>
    <xf numFmtId="37" fontId="6" fillId="0" borderId="0" xfId="4" applyNumberFormat="1">
      <alignment vertical="top"/>
    </xf>
    <xf numFmtId="0" fontId="2" fillId="0" borderId="1" xfId="3" applyBorder="1" applyAlignment="1">
      <alignment vertical="center"/>
    </xf>
    <xf numFmtId="0" fontId="2" fillId="0" borderId="0" xfId="3" applyAlignment="1">
      <alignment vertical="center"/>
    </xf>
    <xf numFmtId="164" fontId="2" fillId="0" borderId="0" xfId="1" applyNumberFormat="1" applyFont="1" applyAlignment="1">
      <alignment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37" fontId="9" fillId="0" borderId="1" xfId="0" applyNumberFormat="1" applyFont="1" applyBorder="1" applyAlignment="1">
      <alignment vertical="center"/>
    </xf>
    <xf numFmtId="164" fontId="9" fillId="0" borderId="1" xfId="1" applyNumberFormat="1" applyFont="1" applyBorder="1" applyAlignment="1">
      <alignment vertical="center"/>
    </xf>
    <xf numFmtId="37" fontId="0" fillId="0" borderId="0" xfId="0" applyNumberFormat="1" applyAlignment="1">
      <alignment vertical="center"/>
    </xf>
    <xf numFmtId="37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>
      <alignment vertical="center"/>
    </xf>
    <xf numFmtId="37" fontId="3" fillId="0" borderId="0" xfId="0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37" fontId="10" fillId="0" borderId="2" xfId="0" applyNumberFormat="1" applyFont="1" applyBorder="1" applyAlignment="1">
      <alignment vertical="center"/>
    </xf>
    <xf numFmtId="9" fontId="3" fillId="0" borderId="2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3" applyBorder="1" applyAlignment="1">
      <alignment horizontal="left" vertical="center"/>
    </xf>
    <xf numFmtId="0" fontId="2" fillId="0" borderId="0" xfId="3" applyAlignment="1">
      <alignment horizontal="left" vertical="center"/>
    </xf>
    <xf numFmtId="0" fontId="2" fillId="0" borderId="1" xfId="3" applyBorder="1" applyAlignment="1">
      <alignment vertical="center"/>
    </xf>
    <xf numFmtId="0" fontId="2" fillId="0" borderId="0" xfId="3" applyAlignment="1">
      <alignment vertical="center"/>
    </xf>
    <xf numFmtId="0" fontId="7" fillId="0" borderId="0" xfId="4" applyFont="1" applyAlignment="1">
      <alignment horizontal="left" vertical="top"/>
    </xf>
    <xf numFmtId="0" fontId="6" fillId="0" borderId="0" xfId="4">
      <alignment vertical="top"/>
    </xf>
    <xf numFmtId="0" fontId="8" fillId="0" borderId="0" xfId="4" applyFont="1">
      <alignment vertical="top"/>
    </xf>
    <xf numFmtId="0" fontId="3" fillId="0" borderId="0" xfId="0" applyFont="1" applyAlignment="1">
      <alignment horizontal="left" vertical="top"/>
    </xf>
    <xf numFmtId="0" fontId="0" fillId="0" borderId="0" xfId="0">
      <alignment vertical="top"/>
    </xf>
    <xf numFmtId="0" fontId="4" fillId="0" borderId="0" xfId="0" applyFont="1">
      <alignment vertical="top"/>
    </xf>
    <xf numFmtId="0" fontId="2" fillId="0" borderId="0" xfId="0" applyFont="1" applyAlignment="1">
      <alignment horizontal="center" vertical="top" shrinkToFit="1"/>
    </xf>
    <xf numFmtId="0" fontId="2" fillId="0" borderId="0" xfId="0" applyFont="1">
      <alignment vertical="top"/>
    </xf>
    <xf numFmtId="0" fontId="2" fillId="0" borderId="0" xfId="0" applyFont="1" applyAlignment="1">
      <alignment horizontal="fill" vertical="top"/>
    </xf>
  </cellXfs>
  <cellStyles count="5">
    <cellStyle name="Normal" xfId="0" builtinId="0"/>
    <cellStyle name="Normal 2" xfId="3" xr:uid="{0CAA66B7-2CA7-4A0F-B7D9-A5431962DFA5}"/>
    <cellStyle name="Normal 3" xfId="4" xr:uid="{DA7C0AA6-1A71-40F0-B3A0-A651C068A232}"/>
    <cellStyle name="Percent" xfId="1" builtinId="5"/>
    <cellStyle name="Percent 2" xfId="2" xr:uid="{4017D11F-42DD-47F2-9D22-33F78A674D70}"/>
  </cellStyles>
  <dxfs count="0"/>
  <tableStyles count="0" defaultTableStyle="TableStyleMedium2" defaultPivotStyle="PivotStyleLight16"/>
  <colors>
    <mruColors>
      <color rgb="FF097B9F"/>
      <color rgb="FF9EBAD8"/>
      <color rgb="FF8B257F"/>
      <color rgb="FFC75959"/>
      <color rgb="FF1D7DD5"/>
      <color rgb="FF1E5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C75959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420-4F28-8EC9-C223D7C63112}"/>
              </c:ext>
            </c:extLst>
          </c:dPt>
          <c:dPt>
            <c:idx val="1"/>
            <c:bubble3D val="0"/>
            <c:spPr>
              <a:solidFill>
                <a:srgbClr val="1E5C5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420-4F28-8EC9-C223D7C63112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20-4F28-8EC9-C223D7C63112}"/>
              </c:ext>
            </c:extLst>
          </c:dPt>
          <c:dPt>
            <c:idx val="3"/>
            <c:bubble3D val="0"/>
            <c:spPr>
              <a:solidFill>
                <a:srgbClr val="097B9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20-4F28-8EC9-C223D7C63112}"/>
              </c:ext>
            </c:extLst>
          </c:dPt>
          <c:dPt>
            <c:idx val="4"/>
            <c:bubble3D val="0"/>
            <c:spPr>
              <a:solidFill>
                <a:srgbClr val="8B257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420-4F28-8EC9-C223D7C63112}"/>
              </c:ext>
            </c:extLst>
          </c:dPt>
          <c:dLbls>
            <c:dLbl>
              <c:idx val="0"/>
              <c:layout>
                <c:manualLayout>
                  <c:x val="6.6666666666666666E-2"/>
                  <c:y val="-0.1656537845241992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420-4F28-8EC9-C223D7C63112}"/>
                </c:ext>
              </c:extLst>
            </c:dLbl>
            <c:dLbl>
              <c:idx val="1"/>
              <c:layout>
                <c:manualLayout>
                  <c:x val="0.13055555555555556"/>
                  <c:y val="4.065369837523044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420-4F28-8EC9-C223D7C63112}"/>
                </c:ext>
              </c:extLst>
            </c:dLbl>
            <c:dLbl>
              <c:idx val="2"/>
              <c:layout>
                <c:manualLayout>
                  <c:x val="-8.6083625685403189E-2"/>
                  <c:y val="0.1253240062716447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420-4F28-8EC9-C223D7C63112}"/>
                </c:ext>
              </c:extLst>
            </c:dLbl>
            <c:dLbl>
              <c:idx val="3"/>
              <c:layout>
                <c:manualLayout>
                  <c:x val="-0.13055555555555559"/>
                  <c:y val="-0.1050328227571115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20-4F28-8EC9-C223D7C63112}"/>
                </c:ext>
              </c:extLst>
            </c:dLbl>
            <c:dLbl>
              <c:idx val="4"/>
              <c:layout>
                <c:manualLayout>
                  <c:x val="-6.9444444444444392E-2"/>
                  <c:y val="-0.1296296296296296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420-4F28-8EC9-C223D7C63112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allocation!$K$3:$K$7</c:f>
              <c:strCache>
                <c:ptCount val="5"/>
                <c:pt idx="0">
                  <c:v>Government</c:v>
                </c:pt>
                <c:pt idx="1">
                  <c:v>Public Corporates</c:v>
                </c:pt>
                <c:pt idx="2">
                  <c:v>Structured</c:v>
                </c:pt>
                <c:pt idx="3">
                  <c:v>Private Credit</c:v>
                </c:pt>
                <c:pt idx="4">
                  <c:v>PE and RE</c:v>
                </c:pt>
              </c:strCache>
            </c:strRef>
          </c:cat>
          <c:val>
            <c:numRef>
              <c:f>allocation!$L$3:$L$7</c:f>
              <c:numCache>
                <c:formatCode>#,##0_);\(#,##0\)</c:formatCode>
                <c:ptCount val="5"/>
                <c:pt idx="0">
                  <c:v>10107</c:v>
                </c:pt>
                <c:pt idx="1">
                  <c:v>90086.642977255469</c:v>
                </c:pt>
                <c:pt idx="2">
                  <c:v>55738</c:v>
                </c:pt>
                <c:pt idx="3">
                  <c:v>74010.357022744516</c:v>
                </c:pt>
                <c:pt idx="4">
                  <c:v>6004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0-4F28-8EC9-C223D7C6311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3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603249</xdr:colOff>
      <xdr:row>10</xdr:row>
      <xdr:rowOff>0</xdr:rowOff>
    </xdr:from>
    <xdr:to>
      <xdr:col>17</xdr:col>
      <xdr:colOff>7937</xdr:colOff>
      <xdr:row>28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E21209-C915-42E1-C6BE-4FE56BBE4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B248-025E-429A-A9AE-F3DB5D9BEEA4}">
  <dimension ref="B2:L31"/>
  <sheetViews>
    <sheetView tabSelected="1" zoomScale="80" zoomScaleNormal="80" workbookViewId="0">
      <selection activeCell="C23" sqref="C23"/>
    </sheetView>
  </sheetViews>
  <sheetFormatPr defaultRowHeight="12.5" x14ac:dyDescent="0.25"/>
  <cols>
    <col min="1" max="1" width="3.6328125" style="26" customWidth="1"/>
    <col min="2" max="2" width="15.453125" style="26" bestFit="1" customWidth="1"/>
    <col min="3" max="3" width="35" style="26" customWidth="1"/>
    <col min="4" max="4" width="11.54296875" style="26" customWidth="1"/>
    <col min="5" max="5" width="11" style="26" customWidth="1"/>
    <col min="6" max="7" width="8.7265625" style="26"/>
    <col min="8" max="8" width="21.90625" style="26" bestFit="1" customWidth="1"/>
    <col min="9" max="9" width="11.26953125" style="26" bestFit="1" customWidth="1"/>
    <col min="10" max="10" width="8.7265625" style="26"/>
    <col min="11" max="11" width="15.453125" style="26" bestFit="1" customWidth="1"/>
    <col min="12" max="12" width="9.453125" style="26" customWidth="1"/>
    <col min="13" max="16384" width="8.7265625" style="26"/>
  </cols>
  <sheetData>
    <row r="2" spans="2:12" ht="13" x14ac:dyDescent="0.25">
      <c r="C2" s="27" t="s">
        <v>127</v>
      </c>
      <c r="D2" s="28" t="s">
        <v>128</v>
      </c>
      <c r="E2" s="28" t="s">
        <v>133</v>
      </c>
      <c r="F2" s="28"/>
    </row>
    <row r="3" spans="2:12" x14ac:dyDescent="0.25">
      <c r="B3" s="40" t="s">
        <v>137</v>
      </c>
      <c r="C3" s="23" t="s">
        <v>227</v>
      </c>
      <c r="D3" s="29">
        <f>I3*I9</f>
        <v>571.73602782732212</v>
      </c>
      <c r="E3" s="30">
        <f>D3/$D$24</f>
        <v>2.4231647403529714E-3</v>
      </c>
      <c r="H3" s="26" t="s">
        <v>130</v>
      </c>
      <c r="I3" s="31">
        <f>fixed_maturity_2!E23</f>
        <v>1278</v>
      </c>
      <c r="K3" s="26" t="str">
        <f>B3</f>
        <v>Government</v>
      </c>
      <c r="L3" s="31">
        <f>SUM(D3:D6)</f>
        <v>10107</v>
      </c>
    </row>
    <row r="4" spans="2:12" x14ac:dyDescent="0.25">
      <c r="B4" s="41"/>
      <c r="C4" s="24" t="s">
        <v>228</v>
      </c>
      <c r="D4" s="32">
        <f>I3*I10</f>
        <v>706.26397217267777</v>
      </c>
      <c r="E4" s="33">
        <f>D4/$D$24</f>
        <v>2.9933288641158478E-3</v>
      </c>
      <c r="H4" s="26" t="s">
        <v>248</v>
      </c>
      <c r="I4" s="31">
        <f>fixed_maturity!G20</f>
        <v>4527</v>
      </c>
      <c r="K4" s="26" t="str">
        <f>B7</f>
        <v>Public Corporates</v>
      </c>
      <c r="L4" s="31">
        <f>SUM(D7:D13)</f>
        <v>90086.642977255469</v>
      </c>
    </row>
    <row r="5" spans="2:12" x14ac:dyDescent="0.25">
      <c r="B5" s="41"/>
      <c r="C5" s="24" t="s">
        <v>229</v>
      </c>
      <c r="D5" s="32">
        <f>I4</f>
        <v>4527</v>
      </c>
      <c r="E5" s="33">
        <f>D5/$D$24</f>
        <v>1.9186593542590256E-2</v>
      </c>
      <c r="H5" s="26" t="s">
        <v>254</v>
      </c>
      <c r="I5" s="31">
        <f>fixed_maturity_3!G25</f>
        <v>90086.642977255469</v>
      </c>
      <c r="K5" s="26" t="str">
        <f>B14</f>
        <v>Structured</v>
      </c>
      <c r="L5" s="31">
        <f>SUM(D14:D16)</f>
        <v>55738</v>
      </c>
    </row>
    <row r="6" spans="2:12" x14ac:dyDescent="0.25">
      <c r="B6" s="41"/>
      <c r="C6" s="24" t="s">
        <v>230</v>
      </c>
      <c r="D6" s="32">
        <f>fixed_maturity!G21</f>
        <v>4302</v>
      </c>
      <c r="E6" s="33">
        <f t="shared" ref="E6:E24" si="0">D6/$D$24</f>
        <v>1.8232985513634479E-2</v>
      </c>
      <c r="H6" s="26" t="s">
        <v>93</v>
      </c>
      <c r="I6" s="31">
        <f>fixed_maturity_3!G26</f>
        <v>24312.357022744523</v>
      </c>
      <c r="K6" s="26" t="str">
        <f>B17</f>
        <v>Private Credit</v>
      </c>
      <c r="L6" s="31">
        <f>SUM(D17:D21)</f>
        <v>74010.357022744516</v>
      </c>
    </row>
    <row r="7" spans="2:12" x14ac:dyDescent="0.25">
      <c r="B7" s="42" t="s">
        <v>246</v>
      </c>
      <c r="C7" s="23" t="s">
        <v>231</v>
      </c>
      <c r="D7" s="29">
        <f>$I$5*I21</f>
        <v>6511.4780693400853</v>
      </c>
      <c r="E7" s="30">
        <f t="shared" si="0"/>
        <v>2.7597323410187443E-2</v>
      </c>
      <c r="I7" s="31"/>
      <c r="K7" s="26" t="str">
        <f>B22</f>
        <v>PE and RE</v>
      </c>
      <c r="L7" s="31">
        <f>SUM(D22:D23)</f>
        <v>6004</v>
      </c>
    </row>
    <row r="8" spans="2:12" ht="13" x14ac:dyDescent="0.25">
      <c r="B8" s="43"/>
      <c r="C8" s="24" t="s">
        <v>232</v>
      </c>
      <c r="D8" s="32">
        <f>$I$5*I22</f>
        <v>13022.956138680171</v>
      </c>
      <c r="E8" s="33">
        <f t="shared" si="0"/>
        <v>5.5194646820374886E-2</v>
      </c>
      <c r="K8" s="27" t="s">
        <v>57</v>
      </c>
      <c r="L8" s="34">
        <f>SUM(L3:L7)</f>
        <v>235945.99999999997</v>
      </c>
    </row>
    <row r="9" spans="2:12" x14ac:dyDescent="0.25">
      <c r="B9" s="43"/>
      <c r="C9" s="24" t="s">
        <v>233</v>
      </c>
      <c r="D9" s="32">
        <f>$I$5*I23</f>
        <v>19534.434208020259</v>
      </c>
      <c r="E9" s="33">
        <f t="shared" si="0"/>
        <v>8.279197023056234E-2</v>
      </c>
      <c r="H9" s="26" t="s">
        <v>134</v>
      </c>
      <c r="I9" s="35">
        <f>SUM(I12:I14)</f>
        <v>0.44736778390244297</v>
      </c>
    </row>
    <row r="10" spans="2:12" x14ac:dyDescent="0.25">
      <c r="B10" s="43"/>
      <c r="C10" s="24" t="s">
        <v>234</v>
      </c>
      <c r="D10" s="32">
        <f>$I$5*I24</f>
        <v>44384.736105417032</v>
      </c>
      <c r="E10" s="33">
        <f t="shared" si="0"/>
        <v>0.18811395872537376</v>
      </c>
      <c r="H10" s="26" t="s">
        <v>126</v>
      </c>
      <c r="I10" s="35">
        <f>1-I9</f>
        <v>0.55263221609755697</v>
      </c>
    </row>
    <row r="11" spans="2:12" x14ac:dyDescent="0.25">
      <c r="B11" s="43"/>
      <c r="C11" s="24" t="s">
        <v>235</v>
      </c>
      <c r="D11" s="32">
        <f>I5*I19*I9</f>
        <v>2967.4077145100018</v>
      </c>
      <c r="E11" s="33">
        <f t="shared" si="0"/>
        <v>1.2576639207742459E-2</v>
      </c>
    </row>
    <row r="12" spans="2:12" x14ac:dyDescent="0.25">
      <c r="B12" s="43"/>
      <c r="C12" s="24" t="s">
        <v>236</v>
      </c>
      <c r="D12" s="32">
        <f>I5*I19*I10</f>
        <v>3665.6307412879264</v>
      </c>
      <c r="E12" s="33">
        <f t="shared" si="0"/>
        <v>1.55358884714635E-2</v>
      </c>
      <c r="F12" s="31"/>
      <c r="H12" s="26" t="s">
        <v>124</v>
      </c>
      <c r="I12" s="35">
        <f>by_maturity!D20/SUM(by_maturity!$D$20:$D$23)</f>
        <v>2.7359229099243789E-2</v>
      </c>
    </row>
    <row r="13" spans="2:12" x14ac:dyDescent="0.25">
      <c r="B13" s="43"/>
      <c r="C13" s="24" t="s">
        <v>237</v>
      </c>
      <c r="D13" s="32">
        <v>0</v>
      </c>
      <c r="E13" s="33">
        <f t="shared" si="0"/>
        <v>0</v>
      </c>
      <c r="F13" s="31"/>
      <c r="H13" s="26" t="s">
        <v>123</v>
      </c>
      <c r="I13" s="35">
        <f>by_maturity!D21/SUM(by_maturity!$D$20:$D$23)</f>
        <v>0.18123269871758657</v>
      </c>
    </row>
    <row r="14" spans="2:12" x14ac:dyDescent="0.25">
      <c r="B14" s="40" t="s">
        <v>135</v>
      </c>
      <c r="C14" s="23" t="s">
        <v>238</v>
      </c>
      <c r="D14" s="29">
        <f>fixed_maturity!G24</f>
        <v>16017</v>
      </c>
      <c r="E14" s="30">
        <f t="shared" si="0"/>
        <v>6.7884176887931996E-2</v>
      </c>
      <c r="F14" s="31"/>
      <c r="H14" s="26" t="s">
        <v>122</v>
      </c>
      <c r="I14" s="35">
        <f>by_maturity!D22/SUM(by_maturity!$D$20:$D$23)</f>
        <v>0.23877585608561261</v>
      </c>
    </row>
    <row r="15" spans="2:12" x14ac:dyDescent="0.25">
      <c r="B15" s="41"/>
      <c r="C15" s="24" t="s">
        <v>239</v>
      </c>
      <c r="D15" s="32">
        <f>fixed_maturity!G25</f>
        <v>9569</v>
      </c>
      <c r="E15" s="33">
        <f t="shared" si="0"/>
        <v>4.0555889907012629E-2</v>
      </c>
      <c r="F15" s="31"/>
      <c r="H15" s="26" t="s">
        <v>132</v>
      </c>
      <c r="I15" s="35">
        <f>by_maturity!D23/SUM(by_maturity!$D$20:$D$23)</f>
        <v>0.55263221609755708</v>
      </c>
    </row>
    <row r="16" spans="2:12" x14ac:dyDescent="0.25">
      <c r="B16" s="41"/>
      <c r="C16" s="24" t="s">
        <v>240</v>
      </c>
      <c r="D16" s="32">
        <f>SUM(fixed_maturity!G26:G27)</f>
        <v>30152</v>
      </c>
      <c r="E16" s="33">
        <f t="shared" si="0"/>
        <v>0.1277919523958872</v>
      </c>
      <c r="F16" s="31"/>
    </row>
    <row r="17" spans="2:9" x14ac:dyDescent="0.25">
      <c r="B17" s="40" t="s">
        <v>121</v>
      </c>
      <c r="C17" s="23" t="s">
        <v>241</v>
      </c>
      <c r="D17" s="29">
        <f>I6*SUM(I21:I23)</f>
        <v>10543.80811642874</v>
      </c>
      <c r="E17" s="30">
        <f t="shared" si="0"/>
        <v>4.4687378113757982E-2</v>
      </c>
    </row>
    <row r="18" spans="2:9" x14ac:dyDescent="0.25">
      <c r="B18" s="41"/>
      <c r="C18" s="24" t="s">
        <v>242</v>
      </c>
      <c r="D18" s="32">
        <f>I6*I24</f>
        <v>11978.441141686701</v>
      </c>
      <c r="E18" s="33">
        <f t="shared" si="0"/>
        <v>5.0767722875940689E-2</v>
      </c>
      <c r="H18" s="26" t="s">
        <v>138</v>
      </c>
      <c r="I18" s="35">
        <f>SUM(I21:I24)</f>
        <v>0.92637045585689548</v>
      </c>
    </row>
    <row r="19" spans="2:9" x14ac:dyDescent="0.25">
      <c r="B19" s="41"/>
      <c r="C19" s="24" t="s">
        <v>243</v>
      </c>
      <c r="D19" s="32">
        <f>I6*I19</f>
        <v>1790.1077646290851</v>
      </c>
      <c r="E19" s="33">
        <f t="shared" si="0"/>
        <v>7.5869383868727817E-3</v>
      </c>
      <c r="H19" s="26" t="s">
        <v>139</v>
      </c>
      <c r="I19" s="35">
        <f>1-I18</f>
        <v>7.3629544143104519E-2</v>
      </c>
    </row>
    <row r="20" spans="2:9" x14ac:dyDescent="0.25">
      <c r="B20" s="41"/>
      <c r="C20" s="24" t="s">
        <v>244</v>
      </c>
      <c r="D20" s="32">
        <f>fixed_maturity_2!E38</f>
        <v>12903</v>
      </c>
      <c r="E20" s="33">
        <f t="shared" si="0"/>
        <v>5.4686241767184021E-2</v>
      </c>
    </row>
    <row r="21" spans="2:9" x14ac:dyDescent="0.25">
      <c r="B21" s="41"/>
      <c r="C21" s="24" t="s">
        <v>245</v>
      </c>
      <c r="D21" s="32">
        <f>fixed_maturity_2!E39</f>
        <v>36795</v>
      </c>
      <c r="E21" s="33">
        <f t="shared" si="0"/>
        <v>0.15594669966856825</v>
      </c>
      <c r="H21" s="26" t="s">
        <v>249</v>
      </c>
      <c r="I21" s="35">
        <f>by_rating!C18/6</f>
        <v>7.2280172222468811E-2</v>
      </c>
    </row>
    <row r="22" spans="2:9" x14ac:dyDescent="0.25">
      <c r="B22" s="40" t="s">
        <v>253</v>
      </c>
      <c r="C22" s="23" t="s">
        <v>120</v>
      </c>
      <c r="D22" s="29">
        <f>fixed_maturity_3!C45</f>
        <v>5938</v>
      </c>
      <c r="E22" s="30">
        <f t="shared" si="0"/>
        <v>2.5166775448619602E-2</v>
      </c>
      <c r="H22" s="26" t="s">
        <v>250</v>
      </c>
      <c r="I22" s="35">
        <f>by_rating!C18/3</f>
        <v>0.14456034444493762</v>
      </c>
    </row>
    <row r="23" spans="2:9" ht="13" x14ac:dyDescent="0.25">
      <c r="B23" s="41"/>
      <c r="C23" s="24" t="s">
        <v>247</v>
      </c>
      <c r="D23" s="32">
        <f>fixed_maturity_3!C46</f>
        <v>66</v>
      </c>
      <c r="E23" s="33">
        <f t="shared" si="0"/>
        <v>2.7972502182702823E-4</v>
      </c>
      <c r="F23" s="27"/>
      <c r="H23" s="26" t="s">
        <v>251</v>
      </c>
      <c r="I23" s="35">
        <f>by_rating!C18/2</f>
        <v>0.21684051666740645</v>
      </c>
    </row>
    <row r="24" spans="2:9" ht="13" x14ac:dyDescent="0.25">
      <c r="B24" s="36" t="s">
        <v>57</v>
      </c>
      <c r="C24" s="36"/>
      <c r="D24" s="37">
        <f>SUM(D3:D23)</f>
        <v>235945.99999999997</v>
      </c>
      <c r="E24" s="38">
        <f t="shared" si="0"/>
        <v>1</v>
      </c>
      <c r="H24" s="26" t="s">
        <v>109</v>
      </c>
      <c r="I24" s="35">
        <f>by_rating!D18</f>
        <v>0.49268942252208264</v>
      </c>
    </row>
    <row r="25" spans="2:9" x14ac:dyDescent="0.25">
      <c r="H25" s="26" t="s">
        <v>111</v>
      </c>
      <c r="I25" s="35">
        <f>by_rating!F18</f>
        <v>4.3659283590039503E-2</v>
      </c>
    </row>
    <row r="26" spans="2:9" x14ac:dyDescent="0.25">
      <c r="H26" s="26" t="s">
        <v>112</v>
      </c>
      <c r="I26" s="35">
        <f>by_rating!G18</f>
        <v>2.349860180212171E-2</v>
      </c>
    </row>
    <row r="27" spans="2:9" x14ac:dyDescent="0.25">
      <c r="H27" s="26" t="s">
        <v>252</v>
      </c>
      <c r="I27" s="35">
        <f>by_rating!H18</f>
        <v>6.4716587509432285E-3</v>
      </c>
    </row>
    <row r="28" spans="2:9" x14ac:dyDescent="0.25">
      <c r="I28" s="35"/>
    </row>
    <row r="29" spans="2:9" x14ac:dyDescent="0.25">
      <c r="C29" s="39"/>
    </row>
    <row r="30" spans="2:9" x14ac:dyDescent="0.25">
      <c r="C30" s="39" t="s">
        <v>119</v>
      </c>
    </row>
    <row r="31" spans="2:9" x14ac:dyDescent="0.25">
      <c r="C31" s="39"/>
    </row>
  </sheetData>
  <mergeCells count="5">
    <mergeCell ref="B22:B23"/>
    <mergeCell ref="B3:B6"/>
    <mergeCell ref="B7:B13"/>
    <mergeCell ref="B14:B16"/>
    <mergeCell ref="B17:B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AE8B-7D4C-4F84-8E79-37E43D4BCBDA}">
  <dimension ref="A1:D78"/>
  <sheetViews>
    <sheetView topLeftCell="A8" zoomScale="80" zoomScaleNormal="80" workbookViewId="0">
      <selection activeCell="B23" sqref="B23"/>
    </sheetView>
  </sheetViews>
  <sheetFormatPr defaultColWidth="21.08984375" defaultRowHeight="12.5" x14ac:dyDescent="0.25"/>
  <cols>
    <col min="1" max="1" width="3" style="20" customWidth="1"/>
    <col min="2" max="2" width="77" style="20" customWidth="1"/>
    <col min="3" max="4" width="17" style="20" customWidth="1"/>
    <col min="5" max="256" width="21.08984375" style="20"/>
    <col min="257" max="257" width="3" style="20" customWidth="1"/>
    <col min="258" max="258" width="77" style="20" customWidth="1"/>
    <col min="259" max="260" width="17" style="20" customWidth="1"/>
    <col min="261" max="512" width="21.08984375" style="20"/>
    <col min="513" max="513" width="3" style="20" customWidth="1"/>
    <col min="514" max="514" width="77" style="20" customWidth="1"/>
    <col min="515" max="516" width="17" style="20" customWidth="1"/>
    <col min="517" max="768" width="21.08984375" style="20"/>
    <col min="769" max="769" width="3" style="20" customWidth="1"/>
    <col min="770" max="770" width="77" style="20" customWidth="1"/>
    <col min="771" max="772" width="17" style="20" customWidth="1"/>
    <col min="773" max="1024" width="21.08984375" style="20"/>
    <col min="1025" max="1025" width="3" style="20" customWidth="1"/>
    <col min="1026" max="1026" width="77" style="20" customWidth="1"/>
    <col min="1027" max="1028" width="17" style="20" customWidth="1"/>
    <col min="1029" max="1280" width="21.08984375" style="20"/>
    <col min="1281" max="1281" width="3" style="20" customWidth="1"/>
    <col min="1282" max="1282" width="77" style="20" customWidth="1"/>
    <col min="1283" max="1284" width="17" style="20" customWidth="1"/>
    <col min="1285" max="1536" width="21.08984375" style="20"/>
    <col min="1537" max="1537" width="3" style="20" customWidth="1"/>
    <col min="1538" max="1538" width="77" style="20" customWidth="1"/>
    <col min="1539" max="1540" width="17" style="20" customWidth="1"/>
    <col min="1541" max="1792" width="21.08984375" style="20"/>
    <col min="1793" max="1793" width="3" style="20" customWidth="1"/>
    <col min="1794" max="1794" width="77" style="20" customWidth="1"/>
    <col min="1795" max="1796" width="17" style="20" customWidth="1"/>
    <col min="1797" max="2048" width="21.08984375" style="20"/>
    <col min="2049" max="2049" width="3" style="20" customWidth="1"/>
    <col min="2050" max="2050" width="77" style="20" customWidth="1"/>
    <col min="2051" max="2052" width="17" style="20" customWidth="1"/>
    <col min="2053" max="2304" width="21.08984375" style="20"/>
    <col min="2305" max="2305" width="3" style="20" customWidth="1"/>
    <col min="2306" max="2306" width="77" style="20" customWidth="1"/>
    <col min="2307" max="2308" width="17" style="20" customWidth="1"/>
    <col min="2309" max="2560" width="21.08984375" style="20"/>
    <col min="2561" max="2561" width="3" style="20" customWidth="1"/>
    <col min="2562" max="2562" width="77" style="20" customWidth="1"/>
    <col min="2563" max="2564" width="17" style="20" customWidth="1"/>
    <col min="2565" max="2816" width="21.08984375" style="20"/>
    <col min="2817" max="2817" width="3" style="20" customWidth="1"/>
    <col min="2818" max="2818" width="77" style="20" customWidth="1"/>
    <col min="2819" max="2820" width="17" style="20" customWidth="1"/>
    <col min="2821" max="3072" width="21.08984375" style="20"/>
    <col min="3073" max="3073" width="3" style="20" customWidth="1"/>
    <col min="3074" max="3074" width="77" style="20" customWidth="1"/>
    <col min="3075" max="3076" width="17" style="20" customWidth="1"/>
    <col min="3077" max="3328" width="21.08984375" style="20"/>
    <col min="3329" max="3329" width="3" style="20" customWidth="1"/>
    <col min="3330" max="3330" width="77" style="20" customWidth="1"/>
    <col min="3331" max="3332" width="17" style="20" customWidth="1"/>
    <col min="3333" max="3584" width="21.08984375" style="20"/>
    <col min="3585" max="3585" width="3" style="20" customWidth="1"/>
    <col min="3586" max="3586" width="77" style="20" customWidth="1"/>
    <col min="3587" max="3588" width="17" style="20" customWidth="1"/>
    <col min="3589" max="3840" width="21.08984375" style="20"/>
    <col min="3841" max="3841" width="3" style="20" customWidth="1"/>
    <col min="3842" max="3842" width="77" style="20" customWidth="1"/>
    <col min="3843" max="3844" width="17" style="20" customWidth="1"/>
    <col min="3845" max="4096" width="21.08984375" style="20"/>
    <col min="4097" max="4097" width="3" style="20" customWidth="1"/>
    <col min="4098" max="4098" width="77" style="20" customWidth="1"/>
    <col min="4099" max="4100" width="17" style="20" customWidth="1"/>
    <col min="4101" max="4352" width="21.08984375" style="20"/>
    <col min="4353" max="4353" width="3" style="20" customWidth="1"/>
    <col min="4354" max="4354" width="77" style="20" customWidth="1"/>
    <col min="4355" max="4356" width="17" style="20" customWidth="1"/>
    <col min="4357" max="4608" width="21.08984375" style="20"/>
    <col min="4609" max="4609" width="3" style="20" customWidth="1"/>
    <col min="4610" max="4610" width="77" style="20" customWidth="1"/>
    <col min="4611" max="4612" width="17" style="20" customWidth="1"/>
    <col min="4613" max="4864" width="21.08984375" style="20"/>
    <col min="4865" max="4865" width="3" style="20" customWidth="1"/>
    <col min="4866" max="4866" width="77" style="20" customWidth="1"/>
    <col min="4867" max="4868" width="17" style="20" customWidth="1"/>
    <col min="4869" max="5120" width="21.08984375" style="20"/>
    <col min="5121" max="5121" width="3" style="20" customWidth="1"/>
    <col min="5122" max="5122" width="77" style="20" customWidth="1"/>
    <col min="5123" max="5124" width="17" style="20" customWidth="1"/>
    <col min="5125" max="5376" width="21.08984375" style="20"/>
    <col min="5377" max="5377" width="3" style="20" customWidth="1"/>
    <col min="5378" max="5378" width="77" style="20" customWidth="1"/>
    <col min="5379" max="5380" width="17" style="20" customWidth="1"/>
    <col min="5381" max="5632" width="21.08984375" style="20"/>
    <col min="5633" max="5633" width="3" style="20" customWidth="1"/>
    <col min="5634" max="5634" width="77" style="20" customWidth="1"/>
    <col min="5635" max="5636" width="17" style="20" customWidth="1"/>
    <col min="5637" max="5888" width="21.08984375" style="20"/>
    <col min="5889" max="5889" width="3" style="20" customWidth="1"/>
    <col min="5890" max="5890" width="77" style="20" customWidth="1"/>
    <col min="5891" max="5892" width="17" style="20" customWidth="1"/>
    <col min="5893" max="6144" width="21.08984375" style="20"/>
    <col min="6145" max="6145" width="3" style="20" customWidth="1"/>
    <col min="6146" max="6146" width="77" style="20" customWidth="1"/>
    <col min="6147" max="6148" width="17" style="20" customWidth="1"/>
    <col min="6149" max="6400" width="21.08984375" style="20"/>
    <col min="6401" max="6401" width="3" style="20" customWidth="1"/>
    <col min="6402" max="6402" width="77" style="20" customWidth="1"/>
    <col min="6403" max="6404" width="17" style="20" customWidth="1"/>
    <col min="6405" max="6656" width="21.08984375" style="20"/>
    <col min="6657" max="6657" width="3" style="20" customWidth="1"/>
    <col min="6658" max="6658" width="77" style="20" customWidth="1"/>
    <col min="6659" max="6660" width="17" style="20" customWidth="1"/>
    <col min="6661" max="6912" width="21.08984375" style="20"/>
    <col min="6913" max="6913" width="3" style="20" customWidth="1"/>
    <col min="6914" max="6914" width="77" style="20" customWidth="1"/>
    <col min="6915" max="6916" width="17" style="20" customWidth="1"/>
    <col min="6917" max="7168" width="21.08984375" style="20"/>
    <col min="7169" max="7169" width="3" style="20" customWidth="1"/>
    <col min="7170" max="7170" width="77" style="20" customWidth="1"/>
    <col min="7171" max="7172" width="17" style="20" customWidth="1"/>
    <col min="7173" max="7424" width="21.08984375" style="20"/>
    <col min="7425" max="7425" width="3" style="20" customWidth="1"/>
    <col min="7426" max="7426" width="77" style="20" customWidth="1"/>
    <col min="7427" max="7428" width="17" style="20" customWidth="1"/>
    <col min="7429" max="7680" width="21.08984375" style="20"/>
    <col min="7681" max="7681" width="3" style="20" customWidth="1"/>
    <col min="7682" max="7682" width="77" style="20" customWidth="1"/>
    <col min="7683" max="7684" width="17" style="20" customWidth="1"/>
    <col min="7685" max="7936" width="21.08984375" style="20"/>
    <col min="7937" max="7937" width="3" style="20" customWidth="1"/>
    <col min="7938" max="7938" width="77" style="20" customWidth="1"/>
    <col min="7939" max="7940" width="17" style="20" customWidth="1"/>
    <col min="7941" max="8192" width="21.08984375" style="20"/>
    <col min="8193" max="8193" width="3" style="20" customWidth="1"/>
    <col min="8194" max="8194" width="77" style="20" customWidth="1"/>
    <col min="8195" max="8196" width="17" style="20" customWidth="1"/>
    <col min="8197" max="8448" width="21.08984375" style="20"/>
    <col min="8449" max="8449" width="3" style="20" customWidth="1"/>
    <col min="8450" max="8450" width="77" style="20" customWidth="1"/>
    <col min="8451" max="8452" width="17" style="20" customWidth="1"/>
    <col min="8453" max="8704" width="21.08984375" style="20"/>
    <col min="8705" max="8705" width="3" style="20" customWidth="1"/>
    <col min="8706" max="8706" width="77" style="20" customWidth="1"/>
    <col min="8707" max="8708" width="17" style="20" customWidth="1"/>
    <col min="8709" max="8960" width="21.08984375" style="20"/>
    <col min="8961" max="8961" width="3" style="20" customWidth="1"/>
    <col min="8962" max="8962" width="77" style="20" customWidth="1"/>
    <col min="8963" max="8964" width="17" style="20" customWidth="1"/>
    <col min="8965" max="9216" width="21.08984375" style="20"/>
    <col min="9217" max="9217" width="3" style="20" customWidth="1"/>
    <col min="9218" max="9218" width="77" style="20" customWidth="1"/>
    <col min="9219" max="9220" width="17" style="20" customWidth="1"/>
    <col min="9221" max="9472" width="21.08984375" style="20"/>
    <col min="9473" max="9473" width="3" style="20" customWidth="1"/>
    <col min="9474" max="9474" width="77" style="20" customWidth="1"/>
    <col min="9475" max="9476" width="17" style="20" customWidth="1"/>
    <col min="9477" max="9728" width="21.08984375" style="20"/>
    <col min="9729" max="9729" width="3" style="20" customWidth="1"/>
    <col min="9730" max="9730" width="77" style="20" customWidth="1"/>
    <col min="9731" max="9732" width="17" style="20" customWidth="1"/>
    <col min="9733" max="9984" width="21.08984375" style="20"/>
    <col min="9985" max="9985" width="3" style="20" customWidth="1"/>
    <col min="9986" max="9986" width="77" style="20" customWidth="1"/>
    <col min="9987" max="9988" width="17" style="20" customWidth="1"/>
    <col min="9989" max="10240" width="21.08984375" style="20"/>
    <col min="10241" max="10241" width="3" style="20" customWidth="1"/>
    <col min="10242" max="10242" width="77" style="20" customWidth="1"/>
    <col min="10243" max="10244" width="17" style="20" customWidth="1"/>
    <col min="10245" max="10496" width="21.08984375" style="20"/>
    <col min="10497" max="10497" width="3" style="20" customWidth="1"/>
    <col min="10498" max="10498" width="77" style="20" customWidth="1"/>
    <col min="10499" max="10500" width="17" style="20" customWidth="1"/>
    <col min="10501" max="10752" width="21.08984375" style="20"/>
    <col min="10753" max="10753" width="3" style="20" customWidth="1"/>
    <col min="10754" max="10754" width="77" style="20" customWidth="1"/>
    <col min="10755" max="10756" width="17" style="20" customWidth="1"/>
    <col min="10757" max="11008" width="21.08984375" style="20"/>
    <col min="11009" max="11009" width="3" style="20" customWidth="1"/>
    <col min="11010" max="11010" width="77" style="20" customWidth="1"/>
    <col min="11011" max="11012" width="17" style="20" customWidth="1"/>
    <col min="11013" max="11264" width="21.08984375" style="20"/>
    <col min="11265" max="11265" width="3" style="20" customWidth="1"/>
    <col min="11266" max="11266" width="77" style="20" customWidth="1"/>
    <col min="11267" max="11268" width="17" style="20" customWidth="1"/>
    <col min="11269" max="11520" width="21.08984375" style="20"/>
    <col min="11521" max="11521" width="3" style="20" customWidth="1"/>
    <col min="11522" max="11522" width="77" style="20" customWidth="1"/>
    <col min="11523" max="11524" width="17" style="20" customWidth="1"/>
    <col min="11525" max="11776" width="21.08984375" style="20"/>
    <col min="11777" max="11777" width="3" style="20" customWidth="1"/>
    <col min="11778" max="11778" width="77" style="20" customWidth="1"/>
    <col min="11779" max="11780" width="17" style="20" customWidth="1"/>
    <col min="11781" max="12032" width="21.08984375" style="20"/>
    <col min="12033" max="12033" width="3" style="20" customWidth="1"/>
    <col min="12034" max="12034" width="77" style="20" customWidth="1"/>
    <col min="12035" max="12036" width="17" style="20" customWidth="1"/>
    <col min="12037" max="12288" width="21.08984375" style="20"/>
    <col min="12289" max="12289" width="3" style="20" customWidth="1"/>
    <col min="12290" max="12290" width="77" style="20" customWidth="1"/>
    <col min="12291" max="12292" width="17" style="20" customWidth="1"/>
    <col min="12293" max="12544" width="21.08984375" style="20"/>
    <col min="12545" max="12545" width="3" style="20" customWidth="1"/>
    <col min="12546" max="12546" width="77" style="20" customWidth="1"/>
    <col min="12547" max="12548" width="17" style="20" customWidth="1"/>
    <col min="12549" max="12800" width="21.08984375" style="20"/>
    <col min="12801" max="12801" width="3" style="20" customWidth="1"/>
    <col min="12802" max="12802" width="77" style="20" customWidth="1"/>
    <col min="12803" max="12804" width="17" style="20" customWidth="1"/>
    <col min="12805" max="13056" width="21.08984375" style="20"/>
    <col min="13057" max="13057" width="3" style="20" customWidth="1"/>
    <col min="13058" max="13058" width="77" style="20" customWidth="1"/>
    <col min="13059" max="13060" width="17" style="20" customWidth="1"/>
    <col min="13061" max="13312" width="21.08984375" style="20"/>
    <col min="13313" max="13313" width="3" style="20" customWidth="1"/>
    <col min="13314" max="13314" width="77" style="20" customWidth="1"/>
    <col min="13315" max="13316" width="17" style="20" customWidth="1"/>
    <col min="13317" max="13568" width="21.08984375" style="20"/>
    <col min="13569" max="13569" width="3" style="20" customWidth="1"/>
    <col min="13570" max="13570" width="77" style="20" customWidth="1"/>
    <col min="13571" max="13572" width="17" style="20" customWidth="1"/>
    <col min="13573" max="13824" width="21.08984375" style="20"/>
    <col min="13825" max="13825" width="3" style="20" customWidth="1"/>
    <col min="13826" max="13826" width="77" style="20" customWidth="1"/>
    <col min="13827" max="13828" width="17" style="20" customWidth="1"/>
    <col min="13829" max="14080" width="21.08984375" style="20"/>
    <col min="14081" max="14081" width="3" style="20" customWidth="1"/>
    <col min="14082" max="14082" width="77" style="20" customWidth="1"/>
    <col min="14083" max="14084" width="17" style="20" customWidth="1"/>
    <col min="14085" max="14336" width="21.08984375" style="20"/>
    <col min="14337" max="14337" width="3" style="20" customWidth="1"/>
    <col min="14338" max="14338" width="77" style="20" customWidth="1"/>
    <col min="14339" max="14340" width="17" style="20" customWidth="1"/>
    <col min="14341" max="14592" width="21.08984375" style="20"/>
    <col min="14593" max="14593" width="3" style="20" customWidth="1"/>
    <col min="14594" max="14594" width="77" style="20" customWidth="1"/>
    <col min="14595" max="14596" width="17" style="20" customWidth="1"/>
    <col min="14597" max="14848" width="21.08984375" style="20"/>
    <col min="14849" max="14849" width="3" style="20" customWidth="1"/>
    <col min="14850" max="14850" width="77" style="20" customWidth="1"/>
    <col min="14851" max="14852" width="17" style="20" customWidth="1"/>
    <col min="14853" max="15104" width="21.08984375" style="20"/>
    <col min="15105" max="15105" width="3" style="20" customWidth="1"/>
    <col min="15106" max="15106" width="77" style="20" customWidth="1"/>
    <col min="15107" max="15108" width="17" style="20" customWidth="1"/>
    <col min="15109" max="15360" width="21.08984375" style="20"/>
    <col min="15361" max="15361" width="3" style="20" customWidth="1"/>
    <col min="15362" max="15362" width="77" style="20" customWidth="1"/>
    <col min="15363" max="15364" width="17" style="20" customWidth="1"/>
    <col min="15365" max="15616" width="21.08984375" style="20"/>
    <col min="15617" max="15617" width="3" style="20" customWidth="1"/>
    <col min="15618" max="15618" width="77" style="20" customWidth="1"/>
    <col min="15619" max="15620" width="17" style="20" customWidth="1"/>
    <col min="15621" max="15872" width="21.08984375" style="20"/>
    <col min="15873" max="15873" width="3" style="20" customWidth="1"/>
    <col min="15874" max="15874" width="77" style="20" customWidth="1"/>
    <col min="15875" max="15876" width="17" style="20" customWidth="1"/>
    <col min="15877" max="16128" width="21.08984375" style="20"/>
    <col min="16129" max="16129" width="3" style="20" customWidth="1"/>
    <col min="16130" max="16130" width="77" style="20" customWidth="1"/>
    <col min="16131" max="16132" width="17" style="20" customWidth="1"/>
    <col min="16133" max="16384" width="21.08984375" style="20"/>
  </cols>
  <sheetData>
    <row r="1" spans="1:4" ht="13" x14ac:dyDescent="0.25">
      <c r="A1" s="44" t="s">
        <v>0</v>
      </c>
      <c r="B1" s="45"/>
      <c r="C1" s="45"/>
      <c r="D1" s="45"/>
    </row>
    <row r="2" spans="1:4" ht="13" x14ac:dyDescent="0.25">
      <c r="A2" s="44" t="s">
        <v>1</v>
      </c>
      <c r="B2" s="45"/>
      <c r="C2" s="45"/>
      <c r="D2" s="45"/>
    </row>
    <row r="3" spans="1:4" ht="13" x14ac:dyDescent="0.25">
      <c r="A3" s="44" t="s">
        <v>2</v>
      </c>
      <c r="B3" s="45"/>
      <c r="C3" s="45"/>
      <c r="D3" s="45"/>
    </row>
    <row r="4" spans="1:4" ht="13" x14ac:dyDescent="0.25">
      <c r="A4" s="44" t="s">
        <v>160</v>
      </c>
      <c r="B4" s="45"/>
      <c r="C4" s="45"/>
      <c r="D4" s="45"/>
    </row>
    <row r="5" spans="1:4" ht="13" x14ac:dyDescent="0.25">
      <c r="A5" s="44" t="s">
        <v>4</v>
      </c>
      <c r="B5" s="45"/>
      <c r="C5" s="45"/>
      <c r="D5" s="45"/>
    </row>
    <row r="6" spans="1:4" ht="13" x14ac:dyDescent="0.25">
      <c r="A6" s="44" t="s">
        <v>5</v>
      </c>
      <c r="B6" s="45"/>
      <c r="C6" s="45"/>
      <c r="D6" s="45"/>
    </row>
    <row r="7" spans="1:4" ht="13" x14ac:dyDescent="0.25">
      <c r="A7" s="44" t="s">
        <v>6</v>
      </c>
      <c r="B7" s="45"/>
      <c r="C7" s="45"/>
      <c r="D7" s="45"/>
    </row>
    <row r="8" spans="1:4" x14ac:dyDescent="0.25">
      <c r="A8" s="46" t="s">
        <v>7</v>
      </c>
      <c r="B8" s="45"/>
      <c r="C8" s="45"/>
      <c r="D8" s="45"/>
    </row>
    <row r="9" spans="1:4" ht="13" x14ac:dyDescent="0.25">
      <c r="A9" s="44" t="s">
        <v>1</v>
      </c>
      <c r="B9" s="45"/>
      <c r="C9" s="45"/>
      <c r="D9" s="45"/>
    </row>
    <row r="10" spans="1:4" x14ac:dyDescent="0.25">
      <c r="B10" s="20" t="s">
        <v>161</v>
      </c>
    </row>
    <row r="11" spans="1:4" x14ac:dyDescent="0.25">
      <c r="B11" s="20" t="s">
        <v>162</v>
      </c>
    </row>
    <row r="13" spans="1:4" x14ac:dyDescent="0.25">
      <c r="B13" s="20" t="s">
        <v>1</v>
      </c>
      <c r="C13" s="20" t="s">
        <v>1</v>
      </c>
      <c r="D13" s="20" t="s">
        <v>163</v>
      </c>
    </row>
    <row r="14" spans="1:4" x14ac:dyDescent="0.25">
      <c r="B14" s="20" t="s">
        <v>164</v>
      </c>
      <c r="C14" s="20" t="s">
        <v>24</v>
      </c>
      <c r="D14" s="20">
        <v>2024</v>
      </c>
    </row>
    <row r="15" spans="1:4" x14ac:dyDescent="0.25">
      <c r="B15" s="20" t="s">
        <v>165</v>
      </c>
    </row>
    <row r="16" spans="1:4" x14ac:dyDescent="0.25">
      <c r="B16" s="20" t="s">
        <v>166</v>
      </c>
    </row>
    <row r="17" spans="2:4" x14ac:dyDescent="0.25">
      <c r="B17" s="20" t="s">
        <v>167</v>
      </c>
    </row>
    <row r="18" spans="2:4" x14ac:dyDescent="0.25">
      <c r="B18" s="20" t="s">
        <v>168</v>
      </c>
    </row>
    <row r="19" spans="2:4" x14ac:dyDescent="0.25">
      <c r="B19" s="20" t="s">
        <v>169</v>
      </c>
    </row>
    <row r="20" spans="2:4" x14ac:dyDescent="0.25">
      <c r="B20" s="20" t="s">
        <v>170</v>
      </c>
      <c r="C20" s="21">
        <v>179645</v>
      </c>
      <c r="D20" s="21">
        <v>170840</v>
      </c>
    </row>
    <row r="21" spans="2:4" x14ac:dyDescent="0.25">
      <c r="B21" s="20" t="s">
        <v>171</v>
      </c>
      <c r="C21" s="22">
        <v>5379</v>
      </c>
      <c r="D21" s="22">
        <v>5262</v>
      </c>
    </row>
    <row r="22" spans="2:4" x14ac:dyDescent="0.25">
      <c r="B22" s="20" t="s">
        <v>172</v>
      </c>
      <c r="C22" s="22">
        <v>911</v>
      </c>
      <c r="D22" s="22">
        <v>56</v>
      </c>
    </row>
    <row r="23" spans="2:4" x14ac:dyDescent="0.25">
      <c r="B23" s="20" t="s">
        <v>173</v>
      </c>
    </row>
    <row r="24" spans="2:4" x14ac:dyDescent="0.25">
      <c r="B24" s="20" t="s">
        <v>174</v>
      </c>
      <c r="C24" s="22">
        <v>54334</v>
      </c>
      <c r="D24" s="22">
        <v>52768</v>
      </c>
    </row>
    <row r="25" spans="2:4" x14ac:dyDescent="0.25">
      <c r="B25" s="20" t="s">
        <v>175</v>
      </c>
    </row>
    <row r="26" spans="2:4" x14ac:dyDescent="0.25">
      <c r="B26" s="20" t="s">
        <v>176</v>
      </c>
      <c r="C26" s="22">
        <v>9947</v>
      </c>
      <c r="D26" s="22">
        <v>9851</v>
      </c>
    </row>
    <row r="27" spans="2:4" x14ac:dyDescent="0.25">
      <c r="B27" s="20" t="s">
        <v>177</v>
      </c>
    </row>
    <row r="28" spans="2:4" x14ac:dyDescent="0.25">
      <c r="B28" s="20" t="s">
        <v>178</v>
      </c>
    </row>
    <row r="29" spans="2:4" x14ac:dyDescent="0.25">
      <c r="B29" s="20" t="s">
        <v>179</v>
      </c>
      <c r="C29" s="22">
        <v>3811</v>
      </c>
      <c r="D29" s="22">
        <v>4981</v>
      </c>
    </row>
    <row r="30" spans="2:4" x14ac:dyDescent="0.25">
      <c r="B30" s="20" t="s">
        <v>180</v>
      </c>
      <c r="C30" s="22">
        <v>254027</v>
      </c>
      <c r="D30" s="22">
        <v>243758</v>
      </c>
    </row>
    <row r="31" spans="2:4" x14ac:dyDescent="0.25">
      <c r="B31" s="20" t="s">
        <v>181</v>
      </c>
      <c r="C31" s="22">
        <v>290</v>
      </c>
      <c r="D31" s="22">
        <v>806</v>
      </c>
    </row>
    <row r="32" spans="2:4" x14ac:dyDescent="0.25">
      <c r="B32" s="20" t="s">
        <v>182</v>
      </c>
      <c r="C32" s="22">
        <v>2238</v>
      </c>
      <c r="D32" s="22">
        <v>2169</v>
      </c>
    </row>
    <row r="33" spans="2:4" x14ac:dyDescent="0.25">
      <c r="B33" s="20" t="s">
        <v>183</v>
      </c>
    </row>
    <row r="34" spans="2:4" x14ac:dyDescent="0.25">
      <c r="B34" s="20" t="s">
        <v>184</v>
      </c>
      <c r="C34" s="22">
        <v>674</v>
      </c>
      <c r="D34" s="22">
        <v>713</v>
      </c>
    </row>
    <row r="35" spans="2:4" x14ac:dyDescent="0.25">
      <c r="B35" s="20" t="s">
        <v>185</v>
      </c>
    </row>
    <row r="36" spans="2:4" x14ac:dyDescent="0.25">
      <c r="B36" s="20" t="s">
        <v>186</v>
      </c>
      <c r="C36" s="22">
        <v>24463</v>
      </c>
      <c r="D36" s="22">
        <v>24933</v>
      </c>
    </row>
    <row r="37" spans="2:4" x14ac:dyDescent="0.25">
      <c r="B37" s="20" t="s">
        <v>187</v>
      </c>
    </row>
    <row r="38" spans="2:4" x14ac:dyDescent="0.25">
      <c r="B38" s="20" t="s">
        <v>188</v>
      </c>
      <c r="C38" s="22">
        <v>1700</v>
      </c>
      <c r="D38" s="22">
        <v>1560</v>
      </c>
    </row>
    <row r="39" spans="2:4" x14ac:dyDescent="0.25">
      <c r="B39" s="20" t="s">
        <v>189</v>
      </c>
      <c r="C39" s="22">
        <v>7426</v>
      </c>
      <c r="D39" s="22">
        <v>7903</v>
      </c>
    </row>
    <row r="40" spans="2:4" x14ac:dyDescent="0.25">
      <c r="B40" s="20" t="s">
        <v>190</v>
      </c>
      <c r="C40" s="22">
        <v>10435</v>
      </c>
      <c r="D40" s="22">
        <v>10293</v>
      </c>
    </row>
    <row r="41" spans="2:4" x14ac:dyDescent="0.25">
      <c r="B41" s="20" t="s">
        <v>191</v>
      </c>
      <c r="C41" s="22">
        <v>1329</v>
      </c>
      <c r="D41" s="22">
        <v>1332</v>
      </c>
    </row>
    <row r="42" spans="2:4" x14ac:dyDescent="0.25">
      <c r="B42" s="20" t="s">
        <v>192</v>
      </c>
    </row>
    <row r="43" spans="2:4" x14ac:dyDescent="0.25">
      <c r="B43" s="20" t="s">
        <v>193</v>
      </c>
    </row>
    <row r="44" spans="2:4" x14ac:dyDescent="0.25">
      <c r="B44" s="20" t="s">
        <v>194</v>
      </c>
      <c r="C44" s="22">
        <v>2340</v>
      </c>
      <c r="D44" s="22">
        <v>1844</v>
      </c>
    </row>
    <row r="45" spans="2:4" x14ac:dyDescent="0.25">
      <c r="B45" s="20" t="s">
        <v>195</v>
      </c>
      <c r="C45" s="22">
        <v>94064</v>
      </c>
      <c r="D45" s="22">
        <v>93888</v>
      </c>
    </row>
    <row r="46" spans="2:4" x14ac:dyDescent="0.25">
      <c r="B46" s="20" t="s">
        <v>196</v>
      </c>
      <c r="C46" s="22">
        <v>177</v>
      </c>
      <c r="D46" s="22">
        <v>198</v>
      </c>
    </row>
    <row r="47" spans="2:4" x14ac:dyDescent="0.25">
      <c r="B47" s="20" t="s">
        <v>197</v>
      </c>
      <c r="C47" s="21">
        <v>399163</v>
      </c>
      <c r="D47" s="21">
        <v>389397</v>
      </c>
    </row>
    <row r="48" spans="2:4" x14ac:dyDescent="0.25">
      <c r="B48" s="20" t="s">
        <v>198</v>
      </c>
    </row>
    <row r="49" spans="2:4" x14ac:dyDescent="0.25">
      <c r="B49" s="20" t="s">
        <v>199</v>
      </c>
    </row>
    <row r="50" spans="2:4" x14ac:dyDescent="0.25">
      <c r="B50" s="20" t="s">
        <v>200</v>
      </c>
      <c r="C50" s="21">
        <v>57485</v>
      </c>
      <c r="D50" s="21">
        <v>56272</v>
      </c>
    </row>
    <row r="51" spans="2:4" x14ac:dyDescent="0.25">
      <c r="B51" s="20" t="s">
        <v>201</v>
      </c>
    </row>
    <row r="52" spans="2:4" x14ac:dyDescent="0.25">
      <c r="B52" s="20" t="s">
        <v>202</v>
      </c>
      <c r="C52" s="22">
        <v>182187</v>
      </c>
      <c r="D52" s="22">
        <v>173695</v>
      </c>
    </row>
    <row r="53" spans="2:4" x14ac:dyDescent="0.25">
      <c r="B53" s="20" t="s">
        <v>203</v>
      </c>
      <c r="C53" s="22">
        <v>6265</v>
      </c>
      <c r="D53" s="22">
        <v>5616</v>
      </c>
    </row>
    <row r="54" spans="2:4" x14ac:dyDescent="0.25">
      <c r="B54" s="20" t="s">
        <v>204</v>
      </c>
      <c r="C54" s="22">
        <v>2903</v>
      </c>
      <c r="D54" s="22">
        <v>2873</v>
      </c>
    </row>
    <row r="55" spans="2:4" x14ac:dyDescent="0.25">
      <c r="B55" s="20" t="s">
        <v>205</v>
      </c>
    </row>
    <row r="56" spans="2:4" x14ac:dyDescent="0.25">
      <c r="B56" s="20" t="s">
        <v>206</v>
      </c>
      <c r="C56" s="22">
        <v>23820</v>
      </c>
      <c r="D56" s="22">
        <v>24291</v>
      </c>
    </row>
    <row r="57" spans="2:4" x14ac:dyDescent="0.25">
      <c r="B57" s="20" t="s">
        <v>207</v>
      </c>
    </row>
    <row r="58" spans="2:4" x14ac:dyDescent="0.25">
      <c r="B58" s="20" t="s">
        <v>208</v>
      </c>
      <c r="C58" s="22">
        <v>7921</v>
      </c>
      <c r="D58" s="22">
        <v>8044</v>
      </c>
    </row>
    <row r="59" spans="2:4" x14ac:dyDescent="0.25">
      <c r="B59" s="20" t="s">
        <v>209</v>
      </c>
    </row>
    <row r="60" spans="2:4" x14ac:dyDescent="0.25">
      <c r="B60" s="20" t="s">
        <v>210</v>
      </c>
      <c r="C60" s="22">
        <v>9456</v>
      </c>
      <c r="D60" s="22">
        <v>10454</v>
      </c>
    </row>
    <row r="61" spans="2:4" x14ac:dyDescent="0.25">
      <c r="B61" s="20" t="s">
        <v>211</v>
      </c>
      <c r="C61" s="22">
        <v>1893</v>
      </c>
      <c r="D61" s="22">
        <v>1938</v>
      </c>
    </row>
    <row r="62" spans="2:4" x14ac:dyDescent="0.25">
      <c r="B62" s="20" t="s">
        <v>212</v>
      </c>
      <c r="C62" s="22">
        <v>94064</v>
      </c>
      <c r="D62" s="22">
        <v>93888</v>
      </c>
    </row>
    <row r="64" spans="2:4" x14ac:dyDescent="0.25">
      <c r="B64" s="20" t="s">
        <v>213</v>
      </c>
      <c r="C64" s="21">
        <v>385994</v>
      </c>
      <c r="D64" s="21">
        <v>377071</v>
      </c>
    </row>
    <row r="65" spans="2:4" x14ac:dyDescent="0.25">
      <c r="B65" s="20" t="s">
        <v>214</v>
      </c>
    </row>
    <row r="67" spans="2:4" x14ac:dyDescent="0.25">
      <c r="B67" s="20" t="s">
        <v>215</v>
      </c>
    </row>
    <row r="68" spans="2:4" x14ac:dyDescent="0.25">
      <c r="B68" s="20" t="s">
        <v>216</v>
      </c>
    </row>
    <row r="69" spans="2:4" x14ac:dyDescent="0.25">
      <c r="B69" s="20" t="s">
        <v>217</v>
      </c>
      <c r="C69" s="20" t="s">
        <v>42</v>
      </c>
      <c r="D69" s="20" t="s">
        <v>42</v>
      </c>
    </row>
    <row r="70" spans="2:4" x14ac:dyDescent="0.25">
      <c r="B70" s="20" t="s">
        <v>218</v>
      </c>
    </row>
    <row r="71" spans="2:4" x14ac:dyDescent="0.25">
      <c r="B71" s="20" t="s">
        <v>219</v>
      </c>
      <c r="C71" s="22">
        <v>-2881</v>
      </c>
      <c r="D71" s="22">
        <v>-2282</v>
      </c>
    </row>
    <row r="72" spans="2:4" x14ac:dyDescent="0.25">
      <c r="B72" s="20" t="s">
        <v>220</v>
      </c>
      <c r="C72" s="22">
        <v>8140</v>
      </c>
      <c r="D72" s="22">
        <v>8161</v>
      </c>
    </row>
    <row r="73" spans="2:4" x14ac:dyDescent="0.25">
      <c r="B73" s="20" t="s">
        <v>221</v>
      </c>
      <c r="C73" s="22">
        <v>17669</v>
      </c>
      <c r="D73" s="22">
        <v>19257</v>
      </c>
    </row>
    <row r="74" spans="2:4" x14ac:dyDescent="0.25">
      <c r="B74" s="20" t="s">
        <v>222</v>
      </c>
      <c r="C74" s="22">
        <v>-10633</v>
      </c>
      <c r="D74" s="22">
        <v>-13681</v>
      </c>
    </row>
    <row r="75" spans="2:4" x14ac:dyDescent="0.25">
      <c r="B75" s="20" t="s">
        <v>223</v>
      </c>
      <c r="C75" s="22">
        <v>12302</v>
      </c>
      <c r="D75" s="22">
        <v>11462</v>
      </c>
    </row>
    <row r="76" spans="2:4" x14ac:dyDescent="0.25">
      <c r="B76" s="20" t="s">
        <v>224</v>
      </c>
      <c r="C76" s="22">
        <v>867</v>
      </c>
      <c r="D76" s="22">
        <v>864</v>
      </c>
    </row>
    <row r="77" spans="2:4" x14ac:dyDescent="0.25">
      <c r="B77" s="20" t="s">
        <v>225</v>
      </c>
      <c r="C77" s="21">
        <v>13169</v>
      </c>
      <c r="D77" s="21">
        <v>12326</v>
      </c>
    </row>
    <row r="78" spans="2:4" x14ac:dyDescent="0.25">
      <c r="B78" s="20" t="s">
        <v>226</v>
      </c>
      <c r="C78" s="21">
        <v>399163</v>
      </c>
      <c r="D78" s="21">
        <v>389397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A44F53DC-5573-4B49-82DB-9D31CF64DD5B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B4A4-9A39-47E0-90A7-7C35DCDD3D92}">
  <dimension ref="A1:G48"/>
  <sheetViews>
    <sheetView zoomScale="80" zoomScaleNormal="80" workbookViewId="0">
      <selection activeCell="G21" sqref="G21"/>
    </sheetView>
  </sheetViews>
  <sheetFormatPr defaultColWidth="21.08984375" defaultRowHeight="12.5" x14ac:dyDescent="0.25"/>
  <cols>
    <col min="1" max="1" width="3" customWidth="1"/>
    <col min="2" max="2" width="49" customWidth="1"/>
    <col min="3" max="3" width="17" customWidth="1"/>
    <col min="4" max="4" width="13" customWidth="1"/>
    <col min="5" max="5" width="14" customWidth="1"/>
    <col min="6" max="6" width="16" customWidth="1"/>
    <col min="7" max="7" width="17" customWidth="1"/>
    <col min="257" max="257" width="3" customWidth="1"/>
    <col min="258" max="258" width="49" customWidth="1"/>
    <col min="259" max="259" width="17" customWidth="1"/>
    <col min="260" max="260" width="13" customWidth="1"/>
    <col min="261" max="261" width="14" customWidth="1"/>
    <col min="262" max="262" width="16" customWidth="1"/>
    <col min="263" max="263" width="17" customWidth="1"/>
    <col min="513" max="513" width="3" customWidth="1"/>
    <col min="514" max="514" width="49" customWidth="1"/>
    <col min="515" max="515" width="17" customWidth="1"/>
    <col min="516" max="516" width="13" customWidth="1"/>
    <col min="517" max="517" width="14" customWidth="1"/>
    <col min="518" max="518" width="16" customWidth="1"/>
    <col min="519" max="519" width="17" customWidth="1"/>
    <col min="769" max="769" width="3" customWidth="1"/>
    <col min="770" max="770" width="49" customWidth="1"/>
    <col min="771" max="771" width="17" customWidth="1"/>
    <col min="772" max="772" width="13" customWidth="1"/>
    <col min="773" max="773" width="14" customWidth="1"/>
    <col min="774" max="774" width="16" customWidth="1"/>
    <col min="775" max="775" width="17" customWidth="1"/>
    <col min="1025" max="1025" width="3" customWidth="1"/>
    <col min="1026" max="1026" width="49" customWidth="1"/>
    <col min="1027" max="1027" width="17" customWidth="1"/>
    <col min="1028" max="1028" width="13" customWidth="1"/>
    <col min="1029" max="1029" width="14" customWidth="1"/>
    <col min="1030" max="1030" width="16" customWidth="1"/>
    <col min="1031" max="1031" width="17" customWidth="1"/>
    <col min="1281" max="1281" width="3" customWidth="1"/>
    <col min="1282" max="1282" width="49" customWidth="1"/>
    <col min="1283" max="1283" width="17" customWidth="1"/>
    <col min="1284" max="1284" width="13" customWidth="1"/>
    <col min="1285" max="1285" width="14" customWidth="1"/>
    <col min="1286" max="1286" width="16" customWidth="1"/>
    <col min="1287" max="1287" width="17" customWidth="1"/>
    <col min="1537" max="1537" width="3" customWidth="1"/>
    <col min="1538" max="1538" width="49" customWidth="1"/>
    <col min="1539" max="1539" width="17" customWidth="1"/>
    <col min="1540" max="1540" width="13" customWidth="1"/>
    <col min="1541" max="1541" width="14" customWidth="1"/>
    <col min="1542" max="1542" width="16" customWidth="1"/>
    <col min="1543" max="1543" width="17" customWidth="1"/>
    <col min="1793" max="1793" width="3" customWidth="1"/>
    <col min="1794" max="1794" width="49" customWidth="1"/>
    <col min="1795" max="1795" width="17" customWidth="1"/>
    <col min="1796" max="1796" width="13" customWidth="1"/>
    <col min="1797" max="1797" width="14" customWidth="1"/>
    <col min="1798" max="1798" width="16" customWidth="1"/>
    <col min="1799" max="1799" width="17" customWidth="1"/>
    <col min="2049" max="2049" width="3" customWidth="1"/>
    <col min="2050" max="2050" width="49" customWidth="1"/>
    <col min="2051" max="2051" width="17" customWidth="1"/>
    <col min="2052" max="2052" width="13" customWidth="1"/>
    <col min="2053" max="2053" width="14" customWidth="1"/>
    <col min="2054" max="2054" width="16" customWidth="1"/>
    <col min="2055" max="2055" width="17" customWidth="1"/>
    <col min="2305" max="2305" width="3" customWidth="1"/>
    <col min="2306" max="2306" width="49" customWidth="1"/>
    <col min="2307" max="2307" width="17" customWidth="1"/>
    <col min="2308" max="2308" width="13" customWidth="1"/>
    <col min="2309" max="2309" width="14" customWidth="1"/>
    <col min="2310" max="2310" width="16" customWidth="1"/>
    <col min="2311" max="2311" width="17" customWidth="1"/>
    <col min="2561" max="2561" width="3" customWidth="1"/>
    <col min="2562" max="2562" width="49" customWidth="1"/>
    <col min="2563" max="2563" width="17" customWidth="1"/>
    <col min="2564" max="2564" width="13" customWidth="1"/>
    <col min="2565" max="2565" width="14" customWidth="1"/>
    <col min="2566" max="2566" width="16" customWidth="1"/>
    <col min="2567" max="2567" width="17" customWidth="1"/>
    <col min="2817" max="2817" width="3" customWidth="1"/>
    <col min="2818" max="2818" width="49" customWidth="1"/>
    <col min="2819" max="2819" width="17" customWidth="1"/>
    <col min="2820" max="2820" width="13" customWidth="1"/>
    <col min="2821" max="2821" width="14" customWidth="1"/>
    <col min="2822" max="2822" width="16" customWidth="1"/>
    <col min="2823" max="2823" width="17" customWidth="1"/>
    <col min="3073" max="3073" width="3" customWidth="1"/>
    <col min="3074" max="3074" width="49" customWidth="1"/>
    <col min="3075" max="3075" width="17" customWidth="1"/>
    <col min="3076" max="3076" width="13" customWidth="1"/>
    <col min="3077" max="3077" width="14" customWidth="1"/>
    <col min="3078" max="3078" width="16" customWidth="1"/>
    <col min="3079" max="3079" width="17" customWidth="1"/>
    <col min="3329" max="3329" width="3" customWidth="1"/>
    <col min="3330" max="3330" width="49" customWidth="1"/>
    <col min="3331" max="3331" width="17" customWidth="1"/>
    <col min="3332" max="3332" width="13" customWidth="1"/>
    <col min="3333" max="3333" width="14" customWidth="1"/>
    <col min="3334" max="3334" width="16" customWidth="1"/>
    <col min="3335" max="3335" width="17" customWidth="1"/>
    <col min="3585" max="3585" width="3" customWidth="1"/>
    <col min="3586" max="3586" width="49" customWidth="1"/>
    <col min="3587" max="3587" width="17" customWidth="1"/>
    <col min="3588" max="3588" width="13" customWidth="1"/>
    <col min="3589" max="3589" width="14" customWidth="1"/>
    <col min="3590" max="3590" width="16" customWidth="1"/>
    <col min="3591" max="3591" width="17" customWidth="1"/>
    <col min="3841" max="3841" width="3" customWidth="1"/>
    <col min="3842" max="3842" width="49" customWidth="1"/>
    <col min="3843" max="3843" width="17" customWidth="1"/>
    <col min="3844" max="3844" width="13" customWidth="1"/>
    <col min="3845" max="3845" width="14" customWidth="1"/>
    <col min="3846" max="3846" width="16" customWidth="1"/>
    <col min="3847" max="3847" width="17" customWidth="1"/>
    <col min="4097" max="4097" width="3" customWidth="1"/>
    <col min="4098" max="4098" width="49" customWidth="1"/>
    <col min="4099" max="4099" width="17" customWidth="1"/>
    <col min="4100" max="4100" width="13" customWidth="1"/>
    <col min="4101" max="4101" width="14" customWidth="1"/>
    <col min="4102" max="4102" width="16" customWidth="1"/>
    <col min="4103" max="4103" width="17" customWidth="1"/>
    <col min="4353" max="4353" width="3" customWidth="1"/>
    <col min="4354" max="4354" width="49" customWidth="1"/>
    <col min="4355" max="4355" width="17" customWidth="1"/>
    <col min="4356" max="4356" width="13" customWidth="1"/>
    <col min="4357" max="4357" width="14" customWidth="1"/>
    <col min="4358" max="4358" width="16" customWidth="1"/>
    <col min="4359" max="4359" width="17" customWidth="1"/>
    <col min="4609" max="4609" width="3" customWidth="1"/>
    <col min="4610" max="4610" width="49" customWidth="1"/>
    <col min="4611" max="4611" width="17" customWidth="1"/>
    <col min="4612" max="4612" width="13" customWidth="1"/>
    <col min="4613" max="4613" width="14" customWidth="1"/>
    <col min="4614" max="4614" width="16" customWidth="1"/>
    <col min="4615" max="4615" width="17" customWidth="1"/>
    <col min="4865" max="4865" width="3" customWidth="1"/>
    <col min="4866" max="4866" width="49" customWidth="1"/>
    <col min="4867" max="4867" width="17" customWidth="1"/>
    <col min="4868" max="4868" width="13" customWidth="1"/>
    <col min="4869" max="4869" width="14" customWidth="1"/>
    <col min="4870" max="4870" width="16" customWidth="1"/>
    <col min="4871" max="4871" width="17" customWidth="1"/>
    <col min="5121" max="5121" width="3" customWidth="1"/>
    <col min="5122" max="5122" width="49" customWidth="1"/>
    <col min="5123" max="5123" width="17" customWidth="1"/>
    <col min="5124" max="5124" width="13" customWidth="1"/>
    <col min="5125" max="5125" width="14" customWidth="1"/>
    <col min="5126" max="5126" width="16" customWidth="1"/>
    <col min="5127" max="5127" width="17" customWidth="1"/>
    <col min="5377" max="5377" width="3" customWidth="1"/>
    <col min="5378" max="5378" width="49" customWidth="1"/>
    <col min="5379" max="5379" width="17" customWidth="1"/>
    <col min="5380" max="5380" width="13" customWidth="1"/>
    <col min="5381" max="5381" width="14" customWidth="1"/>
    <col min="5382" max="5382" width="16" customWidth="1"/>
    <col min="5383" max="5383" width="17" customWidth="1"/>
    <col min="5633" max="5633" width="3" customWidth="1"/>
    <col min="5634" max="5634" width="49" customWidth="1"/>
    <col min="5635" max="5635" width="17" customWidth="1"/>
    <col min="5636" max="5636" width="13" customWidth="1"/>
    <col min="5637" max="5637" width="14" customWidth="1"/>
    <col min="5638" max="5638" width="16" customWidth="1"/>
    <col min="5639" max="5639" width="17" customWidth="1"/>
    <col min="5889" max="5889" width="3" customWidth="1"/>
    <col min="5890" max="5890" width="49" customWidth="1"/>
    <col min="5891" max="5891" width="17" customWidth="1"/>
    <col min="5892" max="5892" width="13" customWidth="1"/>
    <col min="5893" max="5893" width="14" customWidth="1"/>
    <col min="5894" max="5894" width="16" customWidth="1"/>
    <col min="5895" max="5895" width="17" customWidth="1"/>
    <col min="6145" max="6145" width="3" customWidth="1"/>
    <col min="6146" max="6146" width="49" customWidth="1"/>
    <col min="6147" max="6147" width="17" customWidth="1"/>
    <col min="6148" max="6148" width="13" customWidth="1"/>
    <col min="6149" max="6149" width="14" customWidth="1"/>
    <col min="6150" max="6150" width="16" customWidth="1"/>
    <col min="6151" max="6151" width="17" customWidth="1"/>
    <col min="6401" max="6401" width="3" customWidth="1"/>
    <col min="6402" max="6402" width="49" customWidth="1"/>
    <col min="6403" max="6403" width="17" customWidth="1"/>
    <col min="6404" max="6404" width="13" customWidth="1"/>
    <col min="6405" max="6405" width="14" customWidth="1"/>
    <col min="6406" max="6406" width="16" customWidth="1"/>
    <col min="6407" max="6407" width="17" customWidth="1"/>
    <col min="6657" max="6657" width="3" customWidth="1"/>
    <col min="6658" max="6658" width="49" customWidth="1"/>
    <col min="6659" max="6659" width="17" customWidth="1"/>
    <col min="6660" max="6660" width="13" customWidth="1"/>
    <col min="6661" max="6661" width="14" customWidth="1"/>
    <col min="6662" max="6662" width="16" customWidth="1"/>
    <col min="6663" max="6663" width="17" customWidth="1"/>
    <col min="6913" max="6913" width="3" customWidth="1"/>
    <col min="6914" max="6914" width="49" customWidth="1"/>
    <col min="6915" max="6915" width="17" customWidth="1"/>
    <col min="6916" max="6916" width="13" customWidth="1"/>
    <col min="6917" max="6917" width="14" customWidth="1"/>
    <col min="6918" max="6918" width="16" customWidth="1"/>
    <col min="6919" max="6919" width="17" customWidth="1"/>
    <col min="7169" max="7169" width="3" customWidth="1"/>
    <col min="7170" max="7170" width="49" customWidth="1"/>
    <col min="7171" max="7171" width="17" customWidth="1"/>
    <col min="7172" max="7172" width="13" customWidth="1"/>
    <col min="7173" max="7173" width="14" customWidth="1"/>
    <col min="7174" max="7174" width="16" customWidth="1"/>
    <col min="7175" max="7175" width="17" customWidth="1"/>
    <col min="7425" max="7425" width="3" customWidth="1"/>
    <col min="7426" max="7426" width="49" customWidth="1"/>
    <col min="7427" max="7427" width="17" customWidth="1"/>
    <col min="7428" max="7428" width="13" customWidth="1"/>
    <col min="7429" max="7429" width="14" customWidth="1"/>
    <col min="7430" max="7430" width="16" customWidth="1"/>
    <col min="7431" max="7431" width="17" customWidth="1"/>
    <col min="7681" max="7681" width="3" customWidth="1"/>
    <col min="7682" max="7682" width="49" customWidth="1"/>
    <col min="7683" max="7683" width="17" customWidth="1"/>
    <col min="7684" max="7684" width="13" customWidth="1"/>
    <col min="7685" max="7685" width="14" customWidth="1"/>
    <col min="7686" max="7686" width="16" customWidth="1"/>
    <col min="7687" max="7687" width="17" customWidth="1"/>
    <col min="7937" max="7937" width="3" customWidth="1"/>
    <col min="7938" max="7938" width="49" customWidth="1"/>
    <col min="7939" max="7939" width="17" customWidth="1"/>
    <col min="7940" max="7940" width="13" customWidth="1"/>
    <col min="7941" max="7941" width="14" customWidth="1"/>
    <col min="7942" max="7942" width="16" customWidth="1"/>
    <col min="7943" max="7943" width="17" customWidth="1"/>
    <col min="8193" max="8193" width="3" customWidth="1"/>
    <col min="8194" max="8194" width="49" customWidth="1"/>
    <col min="8195" max="8195" width="17" customWidth="1"/>
    <col min="8196" max="8196" width="13" customWidth="1"/>
    <col min="8197" max="8197" width="14" customWidth="1"/>
    <col min="8198" max="8198" width="16" customWidth="1"/>
    <col min="8199" max="8199" width="17" customWidth="1"/>
    <col min="8449" max="8449" width="3" customWidth="1"/>
    <col min="8450" max="8450" width="49" customWidth="1"/>
    <col min="8451" max="8451" width="17" customWidth="1"/>
    <col min="8452" max="8452" width="13" customWidth="1"/>
    <col min="8453" max="8453" width="14" customWidth="1"/>
    <col min="8454" max="8454" width="16" customWidth="1"/>
    <col min="8455" max="8455" width="17" customWidth="1"/>
    <col min="8705" max="8705" width="3" customWidth="1"/>
    <col min="8706" max="8706" width="49" customWidth="1"/>
    <col min="8707" max="8707" width="17" customWidth="1"/>
    <col min="8708" max="8708" width="13" customWidth="1"/>
    <col min="8709" max="8709" width="14" customWidth="1"/>
    <col min="8710" max="8710" width="16" customWidth="1"/>
    <col min="8711" max="8711" width="17" customWidth="1"/>
    <col min="8961" max="8961" width="3" customWidth="1"/>
    <col min="8962" max="8962" width="49" customWidth="1"/>
    <col min="8963" max="8963" width="17" customWidth="1"/>
    <col min="8964" max="8964" width="13" customWidth="1"/>
    <col min="8965" max="8965" width="14" customWidth="1"/>
    <col min="8966" max="8966" width="16" customWidth="1"/>
    <col min="8967" max="8967" width="17" customWidth="1"/>
    <col min="9217" max="9217" width="3" customWidth="1"/>
    <col min="9218" max="9218" width="49" customWidth="1"/>
    <col min="9219" max="9219" width="17" customWidth="1"/>
    <col min="9220" max="9220" width="13" customWidth="1"/>
    <col min="9221" max="9221" width="14" customWidth="1"/>
    <col min="9222" max="9222" width="16" customWidth="1"/>
    <col min="9223" max="9223" width="17" customWidth="1"/>
    <col min="9473" max="9473" width="3" customWidth="1"/>
    <col min="9474" max="9474" width="49" customWidth="1"/>
    <col min="9475" max="9475" width="17" customWidth="1"/>
    <col min="9476" max="9476" width="13" customWidth="1"/>
    <col min="9477" max="9477" width="14" customWidth="1"/>
    <col min="9478" max="9478" width="16" customWidth="1"/>
    <col min="9479" max="9479" width="17" customWidth="1"/>
    <col min="9729" max="9729" width="3" customWidth="1"/>
    <col min="9730" max="9730" width="49" customWidth="1"/>
    <col min="9731" max="9731" width="17" customWidth="1"/>
    <col min="9732" max="9732" width="13" customWidth="1"/>
    <col min="9733" max="9733" width="14" customWidth="1"/>
    <col min="9734" max="9734" width="16" customWidth="1"/>
    <col min="9735" max="9735" width="17" customWidth="1"/>
    <col min="9985" max="9985" width="3" customWidth="1"/>
    <col min="9986" max="9986" width="49" customWidth="1"/>
    <col min="9987" max="9987" width="17" customWidth="1"/>
    <col min="9988" max="9988" width="13" customWidth="1"/>
    <col min="9989" max="9989" width="14" customWidth="1"/>
    <col min="9990" max="9990" width="16" customWidth="1"/>
    <col min="9991" max="9991" width="17" customWidth="1"/>
    <col min="10241" max="10241" width="3" customWidth="1"/>
    <col min="10242" max="10242" width="49" customWidth="1"/>
    <col min="10243" max="10243" width="17" customWidth="1"/>
    <col min="10244" max="10244" width="13" customWidth="1"/>
    <col min="10245" max="10245" width="14" customWidth="1"/>
    <col min="10246" max="10246" width="16" customWidth="1"/>
    <col min="10247" max="10247" width="17" customWidth="1"/>
    <col min="10497" max="10497" width="3" customWidth="1"/>
    <col min="10498" max="10498" width="49" customWidth="1"/>
    <col min="10499" max="10499" width="17" customWidth="1"/>
    <col min="10500" max="10500" width="13" customWidth="1"/>
    <col min="10501" max="10501" width="14" customWidth="1"/>
    <col min="10502" max="10502" width="16" customWidth="1"/>
    <col min="10503" max="10503" width="17" customWidth="1"/>
    <col min="10753" max="10753" width="3" customWidth="1"/>
    <col min="10754" max="10754" width="49" customWidth="1"/>
    <col min="10755" max="10755" width="17" customWidth="1"/>
    <col min="10756" max="10756" width="13" customWidth="1"/>
    <col min="10757" max="10757" width="14" customWidth="1"/>
    <col min="10758" max="10758" width="16" customWidth="1"/>
    <col min="10759" max="10759" width="17" customWidth="1"/>
    <col min="11009" max="11009" width="3" customWidth="1"/>
    <col min="11010" max="11010" width="49" customWidth="1"/>
    <col min="11011" max="11011" width="17" customWidth="1"/>
    <col min="11012" max="11012" width="13" customWidth="1"/>
    <col min="11013" max="11013" width="14" customWidth="1"/>
    <col min="11014" max="11014" width="16" customWidth="1"/>
    <col min="11015" max="11015" width="17" customWidth="1"/>
    <col min="11265" max="11265" width="3" customWidth="1"/>
    <col min="11266" max="11266" width="49" customWidth="1"/>
    <col min="11267" max="11267" width="17" customWidth="1"/>
    <col min="11268" max="11268" width="13" customWidth="1"/>
    <col min="11269" max="11269" width="14" customWidth="1"/>
    <col min="11270" max="11270" width="16" customWidth="1"/>
    <col min="11271" max="11271" width="17" customWidth="1"/>
    <col min="11521" max="11521" width="3" customWidth="1"/>
    <col min="11522" max="11522" width="49" customWidth="1"/>
    <col min="11523" max="11523" width="17" customWidth="1"/>
    <col min="11524" max="11524" width="13" customWidth="1"/>
    <col min="11525" max="11525" width="14" customWidth="1"/>
    <col min="11526" max="11526" width="16" customWidth="1"/>
    <col min="11527" max="11527" width="17" customWidth="1"/>
    <col min="11777" max="11777" width="3" customWidth="1"/>
    <col min="11778" max="11778" width="49" customWidth="1"/>
    <col min="11779" max="11779" width="17" customWidth="1"/>
    <col min="11780" max="11780" width="13" customWidth="1"/>
    <col min="11781" max="11781" width="14" customWidth="1"/>
    <col min="11782" max="11782" width="16" customWidth="1"/>
    <col min="11783" max="11783" width="17" customWidth="1"/>
    <col min="12033" max="12033" width="3" customWidth="1"/>
    <col min="12034" max="12034" width="49" customWidth="1"/>
    <col min="12035" max="12035" width="17" customWidth="1"/>
    <col min="12036" max="12036" width="13" customWidth="1"/>
    <col min="12037" max="12037" width="14" customWidth="1"/>
    <col min="12038" max="12038" width="16" customWidth="1"/>
    <col min="12039" max="12039" width="17" customWidth="1"/>
    <col min="12289" max="12289" width="3" customWidth="1"/>
    <col min="12290" max="12290" width="49" customWidth="1"/>
    <col min="12291" max="12291" width="17" customWidth="1"/>
    <col min="12292" max="12292" width="13" customWidth="1"/>
    <col min="12293" max="12293" width="14" customWidth="1"/>
    <col min="12294" max="12294" width="16" customWidth="1"/>
    <col min="12295" max="12295" width="17" customWidth="1"/>
    <col min="12545" max="12545" width="3" customWidth="1"/>
    <col min="12546" max="12546" width="49" customWidth="1"/>
    <col min="12547" max="12547" width="17" customWidth="1"/>
    <col min="12548" max="12548" width="13" customWidth="1"/>
    <col min="12549" max="12549" width="14" customWidth="1"/>
    <col min="12550" max="12550" width="16" customWidth="1"/>
    <col min="12551" max="12551" width="17" customWidth="1"/>
    <col min="12801" max="12801" width="3" customWidth="1"/>
    <col min="12802" max="12802" width="49" customWidth="1"/>
    <col min="12803" max="12803" width="17" customWidth="1"/>
    <col min="12804" max="12804" width="13" customWidth="1"/>
    <col min="12805" max="12805" width="14" customWidth="1"/>
    <col min="12806" max="12806" width="16" customWidth="1"/>
    <col min="12807" max="12807" width="17" customWidth="1"/>
    <col min="13057" max="13057" width="3" customWidth="1"/>
    <col min="13058" max="13058" width="49" customWidth="1"/>
    <col min="13059" max="13059" width="17" customWidth="1"/>
    <col min="13060" max="13060" width="13" customWidth="1"/>
    <col min="13061" max="13061" width="14" customWidth="1"/>
    <col min="13062" max="13062" width="16" customWidth="1"/>
    <col min="13063" max="13063" width="17" customWidth="1"/>
    <col min="13313" max="13313" width="3" customWidth="1"/>
    <col min="13314" max="13314" width="49" customWidth="1"/>
    <col min="13315" max="13315" width="17" customWidth="1"/>
    <col min="13316" max="13316" width="13" customWidth="1"/>
    <col min="13317" max="13317" width="14" customWidth="1"/>
    <col min="13318" max="13318" width="16" customWidth="1"/>
    <col min="13319" max="13319" width="17" customWidth="1"/>
    <col min="13569" max="13569" width="3" customWidth="1"/>
    <col min="13570" max="13570" width="49" customWidth="1"/>
    <col min="13571" max="13571" width="17" customWidth="1"/>
    <col min="13572" max="13572" width="13" customWidth="1"/>
    <col min="13573" max="13573" width="14" customWidth="1"/>
    <col min="13574" max="13574" width="16" customWidth="1"/>
    <col min="13575" max="13575" width="17" customWidth="1"/>
    <col min="13825" max="13825" width="3" customWidth="1"/>
    <col min="13826" max="13826" width="49" customWidth="1"/>
    <col min="13827" max="13827" width="17" customWidth="1"/>
    <col min="13828" max="13828" width="13" customWidth="1"/>
    <col min="13829" max="13829" width="14" customWidth="1"/>
    <col min="13830" max="13830" width="16" customWidth="1"/>
    <col min="13831" max="13831" width="17" customWidth="1"/>
    <col min="14081" max="14081" width="3" customWidth="1"/>
    <col min="14082" max="14082" width="49" customWidth="1"/>
    <col min="14083" max="14083" width="17" customWidth="1"/>
    <col min="14084" max="14084" width="13" customWidth="1"/>
    <col min="14085" max="14085" width="14" customWidth="1"/>
    <col min="14086" max="14086" width="16" customWidth="1"/>
    <col min="14087" max="14087" width="17" customWidth="1"/>
    <col min="14337" max="14337" width="3" customWidth="1"/>
    <col min="14338" max="14338" width="49" customWidth="1"/>
    <col min="14339" max="14339" width="17" customWidth="1"/>
    <col min="14340" max="14340" width="13" customWidth="1"/>
    <col min="14341" max="14341" width="14" customWidth="1"/>
    <col min="14342" max="14342" width="16" customWidth="1"/>
    <col min="14343" max="14343" width="17" customWidth="1"/>
    <col min="14593" max="14593" width="3" customWidth="1"/>
    <col min="14594" max="14594" width="49" customWidth="1"/>
    <col min="14595" max="14595" width="17" customWidth="1"/>
    <col min="14596" max="14596" width="13" customWidth="1"/>
    <col min="14597" max="14597" width="14" customWidth="1"/>
    <col min="14598" max="14598" width="16" customWidth="1"/>
    <col min="14599" max="14599" width="17" customWidth="1"/>
    <col min="14849" max="14849" width="3" customWidth="1"/>
    <col min="14850" max="14850" width="49" customWidth="1"/>
    <col min="14851" max="14851" width="17" customWidth="1"/>
    <col min="14852" max="14852" width="13" customWidth="1"/>
    <col min="14853" max="14853" width="14" customWidth="1"/>
    <col min="14854" max="14854" width="16" customWidth="1"/>
    <col min="14855" max="14855" width="17" customWidth="1"/>
    <col min="15105" max="15105" width="3" customWidth="1"/>
    <col min="15106" max="15106" width="49" customWidth="1"/>
    <col min="15107" max="15107" width="17" customWidth="1"/>
    <col min="15108" max="15108" width="13" customWidth="1"/>
    <col min="15109" max="15109" width="14" customWidth="1"/>
    <col min="15110" max="15110" width="16" customWidth="1"/>
    <col min="15111" max="15111" width="17" customWidth="1"/>
    <col min="15361" max="15361" width="3" customWidth="1"/>
    <col min="15362" max="15362" width="49" customWidth="1"/>
    <col min="15363" max="15363" width="17" customWidth="1"/>
    <col min="15364" max="15364" width="13" customWidth="1"/>
    <col min="15365" max="15365" width="14" customWidth="1"/>
    <col min="15366" max="15366" width="16" customWidth="1"/>
    <col min="15367" max="15367" width="17" customWidth="1"/>
    <col min="15617" max="15617" width="3" customWidth="1"/>
    <col min="15618" max="15618" width="49" customWidth="1"/>
    <col min="15619" max="15619" width="17" customWidth="1"/>
    <col min="15620" max="15620" width="13" customWidth="1"/>
    <col min="15621" max="15621" width="14" customWidth="1"/>
    <col min="15622" max="15622" width="16" customWidth="1"/>
    <col min="15623" max="15623" width="17" customWidth="1"/>
    <col min="15873" max="15873" width="3" customWidth="1"/>
    <col min="15874" max="15874" width="49" customWidth="1"/>
    <col min="15875" max="15875" width="17" customWidth="1"/>
    <col min="15876" max="15876" width="13" customWidth="1"/>
    <col min="15877" max="15877" width="14" customWidth="1"/>
    <col min="15878" max="15878" width="16" customWidth="1"/>
    <col min="15879" max="15879" width="17" customWidth="1"/>
    <col min="16129" max="16129" width="3" customWidth="1"/>
    <col min="16130" max="16130" width="49" customWidth="1"/>
    <col min="16131" max="16131" width="17" customWidth="1"/>
    <col min="16132" max="16132" width="13" customWidth="1"/>
    <col min="16133" max="16133" width="14" customWidth="1"/>
    <col min="16134" max="16134" width="16" customWidth="1"/>
    <col min="16135" max="16135" width="17" customWidth="1"/>
  </cols>
  <sheetData>
    <row r="1" spans="1:7" ht="13" x14ac:dyDescent="0.25">
      <c r="A1" s="47" t="s">
        <v>0</v>
      </c>
      <c r="B1" s="48"/>
      <c r="C1" s="48"/>
      <c r="D1" s="48"/>
      <c r="E1" s="48"/>
      <c r="F1" s="48"/>
      <c r="G1" s="48"/>
    </row>
    <row r="2" spans="1:7" ht="13" x14ac:dyDescent="0.25">
      <c r="A2" s="47" t="s">
        <v>1</v>
      </c>
      <c r="B2" s="48"/>
      <c r="C2" s="48"/>
      <c r="D2" s="48"/>
      <c r="E2" s="48"/>
      <c r="F2" s="48"/>
      <c r="G2" s="48"/>
    </row>
    <row r="3" spans="1:7" ht="13" x14ac:dyDescent="0.25">
      <c r="A3" s="47" t="s">
        <v>2</v>
      </c>
      <c r="B3" s="48"/>
      <c r="C3" s="48"/>
      <c r="D3" s="48"/>
      <c r="E3" s="48"/>
      <c r="F3" s="48"/>
      <c r="G3" s="48"/>
    </row>
    <row r="4" spans="1:7" ht="13" x14ac:dyDescent="0.25">
      <c r="A4" s="47" t="s">
        <v>3</v>
      </c>
      <c r="B4" s="48"/>
      <c r="C4" s="48"/>
      <c r="D4" s="48"/>
      <c r="E4" s="48"/>
      <c r="F4" s="48"/>
      <c r="G4" s="48"/>
    </row>
    <row r="5" spans="1:7" ht="13" x14ac:dyDescent="0.25">
      <c r="A5" s="47" t="s">
        <v>4</v>
      </c>
      <c r="B5" s="48"/>
      <c r="C5" s="48"/>
      <c r="D5" s="48"/>
      <c r="E5" s="48"/>
      <c r="F5" s="48"/>
      <c r="G5" s="48"/>
    </row>
    <row r="6" spans="1:7" ht="13" x14ac:dyDescent="0.25">
      <c r="A6" s="47" t="s">
        <v>5</v>
      </c>
      <c r="B6" s="48"/>
      <c r="C6" s="48"/>
      <c r="D6" s="48"/>
      <c r="E6" s="48"/>
      <c r="F6" s="48"/>
      <c r="G6" s="48"/>
    </row>
    <row r="7" spans="1:7" ht="13" x14ac:dyDescent="0.25">
      <c r="A7" s="47" t="s">
        <v>6</v>
      </c>
      <c r="B7" s="48"/>
      <c r="C7" s="48"/>
      <c r="D7" s="48"/>
      <c r="E7" s="48"/>
      <c r="F7" s="48"/>
      <c r="G7" s="48"/>
    </row>
    <row r="8" spans="1:7" x14ac:dyDescent="0.25">
      <c r="A8" s="49" t="s">
        <v>7</v>
      </c>
      <c r="B8" s="48"/>
      <c r="C8" s="48"/>
      <c r="D8" s="48"/>
      <c r="E8" s="48"/>
      <c r="F8" s="48"/>
      <c r="G8" s="48"/>
    </row>
    <row r="9" spans="1:7" ht="13" x14ac:dyDescent="0.25">
      <c r="A9" s="47" t="s">
        <v>1</v>
      </c>
      <c r="B9" s="48"/>
      <c r="C9" s="48"/>
      <c r="D9" s="48"/>
      <c r="E9" s="48"/>
      <c r="F9" s="48"/>
      <c r="G9" s="48"/>
    </row>
    <row r="10" spans="1:7" x14ac:dyDescent="0.25">
      <c r="B10" s="1" t="s">
        <v>8</v>
      </c>
    </row>
    <row r="12" spans="1:7" x14ac:dyDescent="0.25">
      <c r="B12" s="50" t="s">
        <v>9</v>
      </c>
      <c r="C12" s="51" t="s">
        <v>1</v>
      </c>
    </row>
    <row r="13" spans="1:7" x14ac:dyDescent="0.25">
      <c r="B13" s="1" t="s">
        <v>10</v>
      </c>
    </row>
    <row r="14" spans="1:7" x14ac:dyDescent="0.25">
      <c r="B14" s="1" t="s">
        <v>1</v>
      </c>
      <c r="C14" s="7" t="s">
        <v>11</v>
      </c>
      <c r="D14" s="7" t="s">
        <v>12</v>
      </c>
      <c r="E14" s="7" t="s">
        <v>13</v>
      </c>
      <c r="F14" s="7" t="s">
        <v>13</v>
      </c>
    </row>
    <row r="15" spans="1:7" x14ac:dyDescent="0.25">
      <c r="B15" s="1" t="s">
        <v>1</v>
      </c>
      <c r="C15" s="7" t="s">
        <v>14</v>
      </c>
      <c r="D15" s="7" t="s">
        <v>15</v>
      </c>
      <c r="E15" s="7" t="s">
        <v>16</v>
      </c>
      <c r="F15" s="7" t="s">
        <v>16</v>
      </c>
      <c r="G15" s="1" t="s">
        <v>17</v>
      </c>
    </row>
    <row r="16" spans="1:7" x14ac:dyDescent="0.25">
      <c r="B16" s="1" t="s">
        <v>18</v>
      </c>
      <c r="C16" s="7" t="s">
        <v>19</v>
      </c>
      <c r="D16" s="7" t="s">
        <v>20</v>
      </c>
      <c r="E16" s="7" t="s">
        <v>21</v>
      </c>
      <c r="F16" s="7" t="s">
        <v>22</v>
      </c>
      <c r="G16" s="1" t="s">
        <v>23</v>
      </c>
    </row>
    <row r="17" spans="2:7" x14ac:dyDescent="0.25">
      <c r="B17" s="1" t="s">
        <v>24</v>
      </c>
      <c r="C17" s="7"/>
      <c r="D17" s="7"/>
      <c r="E17" s="7"/>
      <c r="F17" s="7"/>
    </row>
    <row r="18" spans="2:7" x14ac:dyDescent="0.25">
      <c r="B18" s="1" t="s">
        <v>25</v>
      </c>
      <c r="C18" s="7"/>
      <c r="D18" s="7"/>
      <c r="E18" s="7"/>
      <c r="F18" s="7"/>
    </row>
    <row r="19" spans="2:7" x14ac:dyDescent="0.25">
      <c r="B19" s="1" t="s">
        <v>131</v>
      </c>
      <c r="C19" s="8">
        <v>1597</v>
      </c>
      <c r="D19" s="9">
        <v>0</v>
      </c>
      <c r="E19" s="8">
        <v>11</v>
      </c>
      <c r="F19" s="8">
        <v>-330</v>
      </c>
      <c r="G19" s="2">
        <v>1278</v>
      </c>
    </row>
    <row r="20" spans="2:7" x14ac:dyDescent="0.25">
      <c r="B20" s="1" t="s">
        <v>91</v>
      </c>
      <c r="C20" s="10">
        <v>5277</v>
      </c>
      <c r="D20" s="11">
        <v>0</v>
      </c>
      <c r="E20" s="10">
        <v>26</v>
      </c>
      <c r="F20" s="10">
        <v>-776</v>
      </c>
      <c r="G20" s="3">
        <v>4527</v>
      </c>
    </row>
    <row r="21" spans="2:7" x14ac:dyDescent="0.25">
      <c r="B21" s="1" t="s">
        <v>30</v>
      </c>
      <c r="C21" s="10">
        <v>5029</v>
      </c>
      <c r="D21" s="11">
        <v>0</v>
      </c>
      <c r="E21" s="10">
        <v>43</v>
      </c>
      <c r="F21" s="10">
        <v>-770</v>
      </c>
      <c r="G21" s="3">
        <v>4302</v>
      </c>
    </row>
    <row r="22" spans="2:7" x14ac:dyDescent="0.25">
      <c r="B22" s="1" t="s">
        <v>31</v>
      </c>
      <c r="C22" s="10">
        <v>127637</v>
      </c>
      <c r="D22" s="10">
        <v>-73</v>
      </c>
      <c r="E22" s="10">
        <v>1575</v>
      </c>
      <c r="F22" s="10">
        <v>-15339</v>
      </c>
      <c r="G22" s="3">
        <v>113800</v>
      </c>
    </row>
    <row r="23" spans="2:7" x14ac:dyDescent="0.25">
      <c r="B23" s="1" t="s">
        <v>73</v>
      </c>
      <c r="C23" s="7"/>
      <c r="D23" s="7"/>
      <c r="E23" s="7"/>
      <c r="F23" s="7"/>
    </row>
    <row r="24" spans="2:7" x14ac:dyDescent="0.25">
      <c r="B24" s="12" t="s">
        <v>34</v>
      </c>
      <c r="C24" s="10">
        <v>16099</v>
      </c>
      <c r="D24" s="10">
        <v>-5</v>
      </c>
      <c r="E24" s="10">
        <v>615</v>
      </c>
      <c r="F24" s="10">
        <v>-692</v>
      </c>
      <c r="G24" s="3">
        <v>16017</v>
      </c>
    </row>
    <row r="25" spans="2:7" x14ac:dyDescent="0.25">
      <c r="B25" s="12" t="s">
        <v>35</v>
      </c>
      <c r="C25" s="10">
        <v>10094</v>
      </c>
      <c r="D25" s="10">
        <v>-13</v>
      </c>
      <c r="E25" s="10">
        <v>82</v>
      </c>
      <c r="F25" s="10">
        <v>-594</v>
      </c>
      <c r="G25" s="3">
        <v>9569</v>
      </c>
    </row>
    <row r="26" spans="2:7" x14ac:dyDescent="0.25">
      <c r="B26" s="12" t="s">
        <v>36</v>
      </c>
      <c r="C26" s="10">
        <v>9159</v>
      </c>
      <c r="D26" s="11">
        <v>0</v>
      </c>
      <c r="E26" s="10">
        <v>124</v>
      </c>
      <c r="F26" s="10">
        <v>-34</v>
      </c>
      <c r="G26" s="3">
        <v>9249</v>
      </c>
    </row>
    <row r="27" spans="2:7" x14ac:dyDescent="0.25">
      <c r="B27" s="12" t="s">
        <v>37</v>
      </c>
      <c r="C27" s="10">
        <v>21321</v>
      </c>
      <c r="D27" s="11">
        <v>0</v>
      </c>
      <c r="E27" s="10">
        <v>222</v>
      </c>
      <c r="F27" s="10">
        <v>-640</v>
      </c>
      <c r="G27" s="3">
        <v>20903</v>
      </c>
    </row>
    <row r="28" spans="2:7" x14ac:dyDescent="0.25">
      <c r="B28" s="1" t="s">
        <v>95</v>
      </c>
      <c r="C28" s="10">
        <v>56673</v>
      </c>
      <c r="D28" s="10">
        <v>-18</v>
      </c>
      <c r="E28" s="10">
        <v>1043</v>
      </c>
      <c r="F28" s="10">
        <v>-1960</v>
      </c>
      <c r="G28" s="3">
        <v>55738</v>
      </c>
    </row>
    <row r="29" spans="2:7" ht="13" x14ac:dyDescent="0.25">
      <c r="B29" s="15" t="s">
        <v>40</v>
      </c>
      <c r="C29" s="8">
        <v>196213</v>
      </c>
      <c r="D29" s="8">
        <v>-91</v>
      </c>
      <c r="E29" s="8">
        <v>2698</v>
      </c>
      <c r="F29" s="8">
        <v>-19175</v>
      </c>
      <c r="G29" s="13">
        <v>179645</v>
      </c>
    </row>
    <row r="30" spans="2:7" x14ac:dyDescent="0.25">
      <c r="C30" s="7"/>
      <c r="D30" s="7"/>
      <c r="E30" s="7"/>
      <c r="F30" s="7"/>
    </row>
    <row r="31" spans="2:7" x14ac:dyDescent="0.25">
      <c r="B31" s="7" t="s">
        <v>41</v>
      </c>
      <c r="C31" s="7"/>
      <c r="D31" s="7"/>
      <c r="E31" s="7"/>
      <c r="F31" s="7"/>
      <c r="G31" s="7"/>
    </row>
    <row r="32" spans="2:7" x14ac:dyDescent="0.25">
      <c r="B32" s="7" t="s">
        <v>25</v>
      </c>
      <c r="C32" s="7"/>
      <c r="D32" s="7"/>
      <c r="E32" s="7"/>
      <c r="F32" s="7"/>
      <c r="G32" s="7"/>
    </row>
    <row r="33" spans="2:7" x14ac:dyDescent="0.25">
      <c r="B33" s="7" t="s">
        <v>26</v>
      </c>
      <c r="C33" s="8">
        <v>1698</v>
      </c>
      <c r="D33" s="9">
        <v>0</v>
      </c>
      <c r="E33" s="7" t="s">
        <v>42</v>
      </c>
      <c r="F33" s="8">
        <v>-337</v>
      </c>
      <c r="G33" s="8">
        <v>1368</v>
      </c>
    </row>
    <row r="34" spans="2:7" x14ac:dyDescent="0.25">
      <c r="B34" s="7" t="s">
        <v>27</v>
      </c>
      <c r="C34" s="7"/>
      <c r="D34" s="7"/>
      <c r="E34" s="7"/>
      <c r="F34" s="7"/>
      <c r="G34" s="7"/>
    </row>
    <row r="35" spans="2:7" x14ac:dyDescent="0.25">
      <c r="B35" s="7" t="s">
        <v>28</v>
      </c>
      <c r="C35" s="10">
        <v>5479</v>
      </c>
      <c r="D35" s="11">
        <v>0</v>
      </c>
      <c r="E35" s="10">
        <v>20</v>
      </c>
      <c r="F35" s="10">
        <v>-838</v>
      </c>
      <c r="G35" s="10">
        <v>4661</v>
      </c>
    </row>
    <row r="36" spans="2:7" x14ac:dyDescent="0.25">
      <c r="B36" s="7" t="s">
        <v>29</v>
      </c>
      <c r="C36" s="7"/>
      <c r="D36" s="7"/>
      <c r="E36" s="7"/>
      <c r="F36" s="7"/>
      <c r="G36" s="7"/>
    </row>
    <row r="37" spans="2:7" x14ac:dyDescent="0.25">
      <c r="B37" s="7" t="s">
        <v>30</v>
      </c>
      <c r="C37" s="10">
        <v>4734</v>
      </c>
      <c r="D37" s="11">
        <v>0</v>
      </c>
      <c r="E37" s="10">
        <v>26</v>
      </c>
      <c r="F37" s="10">
        <v>-856</v>
      </c>
      <c r="G37" s="10">
        <v>3904</v>
      </c>
    </row>
    <row r="38" spans="2:7" x14ac:dyDescent="0.25">
      <c r="B38" s="7" t="s">
        <v>31</v>
      </c>
      <c r="C38" s="10">
        <v>123134</v>
      </c>
      <c r="D38" s="10">
        <v>-86</v>
      </c>
      <c r="E38" s="10">
        <v>927</v>
      </c>
      <c r="F38" s="10">
        <v>-17497</v>
      </c>
      <c r="G38" s="10">
        <v>106478</v>
      </c>
    </row>
    <row r="39" spans="2:7" x14ac:dyDescent="0.25">
      <c r="B39" s="7" t="s">
        <v>32</v>
      </c>
      <c r="C39" s="7"/>
      <c r="D39" s="7"/>
      <c r="E39" s="7"/>
      <c r="F39" s="7"/>
      <c r="G39" s="7"/>
    </row>
    <row r="40" spans="2:7" x14ac:dyDescent="0.25">
      <c r="B40" s="7" t="s">
        <v>33</v>
      </c>
      <c r="C40" s="7"/>
      <c r="D40" s="7"/>
      <c r="E40" s="7"/>
      <c r="F40" s="7"/>
      <c r="G40" s="7"/>
    </row>
    <row r="41" spans="2:7" x14ac:dyDescent="0.25">
      <c r="B41" s="7" t="s">
        <v>34</v>
      </c>
      <c r="C41" s="10">
        <v>16077</v>
      </c>
      <c r="D41" s="10">
        <v>-15</v>
      </c>
      <c r="E41" s="10">
        <v>562</v>
      </c>
      <c r="F41" s="10">
        <v>-840</v>
      </c>
      <c r="G41" s="10">
        <v>15784</v>
      </c>
    </row>
    <row r="42" spans="2:7" x14ac:dyDescent="0.25">
      <c r="B42" s="7" t="s">
        <v>35</v>
      </c>
      <c r="C42" s="10">
        <v>10260</v>
      </c>
      <c r="D42" s="10">
        <v>-18</v>
      </c>
      <c r="E42" s="10">
        <v>73</v>
      </c>
      <c r="F42" s="10">
        <v>-738</v>
      </c>
      <c r="G42" s="10">
        <v>9577</v>
      </c>
    </row>
    <row r="43" spans="2:7" x14ac:dyDescent="0.25">
      <c r="B43" s="7" t="s">
        <v>36</v>
      </c>
      <c r="C43" s="10">
        <v>10020</v>
      </c>
      <c r="D43" s="11">
        <v>0</v>
      </c>
      <c r="E43" s="10">
        <v>156</v>
      </c>
      <c r="F43" s="10">
        <v>-58</v>
      </c>
      <c r="G43" s="10">
        <v>10118</v>
      </c>
    </row>
    <row r="44" spans="2:7" x14ac:dyDescent="0.25">
      <c r="B44" s="7" t="s">
        <v>37</v>
      </c>
      <c r="C44" s="10">
        <v>19656</v>
      </c>
      <c r="D44" s="11">
        <v>0</v>
      </c>
      <c r="E44" s="10">
        <v>146</v>
      </c>
      <c r="F44" s="10">
        <v>-852</v>
      </c>
      <c r="G44" s="10">
        <v>18950</v>
      </c>
    </row>
    <row r="45" spans="2:7" x14ac:dyDescent="0.25">
      <c r="B45" s="7" t="s">
        <v>38</v>
      </c>
      <c r="C45" s="7"/>
      <c r="D45" s="7"/>
      <c r="E45" s="7"/>
      <c r="F45" s="7"/>
      <c r="G45" s="7"/>
    </row>
    <row r="46" spans="2:7" x14ac:dyDescent="0.25">
      <c r="B46" s="7" t="s">
        <v>39</v>
      </c>
      <c r="C46" s="10">
        <v>56013</v>
      </c>
      <c r="D46" s="10">
        <v>-33</v>
      </c>
      <c r="E46" s="10">
        <v>937</v>
      </c>
      <c r="F46" s="10">
        <v>-2488</v>
      </c>
      <c r="G46" s="10">
        <v>54429</v>
      </c>
    </row>
    <row r="47" spans="2:7" x14ac:dyDescent="0.25">
      <c r="B47" s="7" t="s">
        <v>40</v>
      </c>
      <c r="C47" s="8">
        <v>191058</v>
      </c>
      <c r="D47" s="8">
        <v>-119</v>
      </c>
      <c r="E47" s="8">
        <v>1917</v>
      </c>
      <c r="F47" s="8">
        <v>-22016</v>
      </c>
      <c r="G47" s="8">
        <v>170840</v>
      </c>
    </row>
    <row r="48" spans="2:7" x14ac:dyDescent="0.25">
      <c r="B48" s="7"/>
      <c r="C48" s="7"/>
      <c r="D48" s="7"/>
      <c r="E48" s="7"/>
      <c r="F48" s="7"/>
      <c r="G48" s="7"/>
    </row>
  </sheetData>
  <mergeCells count="10">
    <mergeCell ref="A7:G7"/>
    <mergeCell ref="A8:G8"/>
    <mergeCell ref="A9:G9"/>
    <mergeCell ref="B12:C12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7B4A33B8-8FEB-4F79-B85D-AF9055EF411D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2D25-9D99-4C9D-BA50-54605D12E09C}">
  <dimension ref="A1:E72"/>
  <sheetViews>
    <sheetView topLeftCell="A16" zoomScale="80" zoomScaleNormal="80" workbookViewId="0">
      <selection activeCell="E38" sqref="E38"/>
    </sheetView>
  </sheetViews>
  <sheetFormatPr defaultColWidth="21.08984375" defaultRowHeight="12.5" x14ac:dyDescent="0.25"/>
  <cols>
    <col min="1" max="1" width="3" customWidth="1"/>
    <col min="2" max="2" width="79" customWidth="1"/>
    <col min="3" max="3" width="26" style="7" customWidth="1"/>
    <col min="4" max="4" width="21" style="7" customWidth="1"/>
    <col min="5" max="5" width="17" customWidth="1"/>
    <col min="257" max="257" width="3" customWidth="1"/>
    <col min="258" max="258" width="79" customWidth="1"/>
    <col min="259" max="259" width="26" customWidth="1"/>
    <col min="260" max="260" width="21" customWidth="1"/>
    <col min="261" max="261" width="17" customWidth="1"/>
    <col min="513" max="513" width="3" customWidth="1"/>
    <col min="514" max="514" width="79" customWidth="1"/>
    <col min="515" max="515" width="26" customWidth="1"/>
    <col min="516" max="516" width="21" customWidth="1"/>
    <col min="517" max="517" width="17" customWidth="1"/>
    <col min="769" max="769" width="3" customWidth="1"/>
    <col min="770" max="770" width="79" customWidth="1"/>
    <col min="771" max="771" width="26" customWidth="1"/>
    <col min="772" max="772" width="21" customWidth="1"/>
    <col min="773" max="773" width="17" customWidth="1"/>
    <col min="1025" max="1025" width="3" customWidth="1"/>
    <col min="1026" max="1026" width="79" customWidth="1"/>
    <col min="1027" max="1027" width="26" customWidth="1"/>
    <col min="1028" max="1028" width="21" customWidth="1"/>
    <col min="1029" max="1029" width="17" customWidth="1"/>
    <col min="1281" max="1281" width="3" customWidth="1"/>
    <col min="1282" max="1282" width="79" customWidth="1"/>
    <col min="1283" max="1283" width="26" customWidth="1"/>
    <col min="1284" max="1284" width="21" customWidth="1"/>
    <col min="1285" max="1285" width="17" customWidth="1"/>
    <col min="1537" max="1537" width="3" customWidth="1"/>
    <col min="1538" max="1538" width="79" customWidth="1"/>
    <col min="1539" max="1539" width="26" customWidth="1"/>
    <col min="1540" max="1540" width="21" customWidth="1"/>
    <col min="1541" max="1541" width="17" customWidth="1"/>
    <col min="1793" max="1793" width="3" customWidth="1"/>
    <col min="1794" max="1794" width="79" customWidth="1"/>
    <col min="1795" max="1795" width="26" customWidth="1"/>
    <col min="1796" max="1796" width="21" customWidth="1"/>
    <col min="1797" max="1797" width="17" customWidth="1"/>
    <col min="2049" max="2049" width="3" customWidth="1"/>
    <col min="2050" max="2050" width="79" customWidth="1"/>
    <col min="2051" max="2051" width="26" customWidth="1"/>
    <col min="2052" max="2052" width="21" customWidth="1"/>
    <col min="2053" max="2053" width="17" customWidth="1"/>
    <col min="2305" max="2305" width="3" customWidth="1"/>
    <col min="2306" max="2306" width="79" customWidth="1"/>
    <col min="2307" max="2307" width="26" customWidth="1"/>
    <col min="2308" max="2308" width="21" customWidth="1"/>
    <col min="2309" max="2309" width="17" customWidth="1"/>
    <col min="2561" max="2561" width="3" customWidth="1"/>
    <col min="2562" max="2562" width="79" customWidth="1"/>
    <col min="2563" max="2563" width="26" customWidth="1"/>
    <col min="2564" max="2564" width="21" customWidth="1"/>
    <col min="2565" max="2565" width="17" customWidth="1"/>
    <col min="2817" max="2817" width="3" customWidth="1"/>
    <col min="2818" max="2818" width="79" customWidth="1"/>
    <col min="2819" max="2819" width="26" customWidth="1"/>
    <col min="2820" max="2820" width="21" customWidth="1"/>
    <col min="2821" max="2821" width="17" customWidth="1"/>
    <col min="3073" max="3073" width="3" customWidth="1"/>
    <col min="3074" max="3074" width="79" customWidth="1"/>
    <col min="3075" max="3075" width="26" customWidth="1"/>
    <col min="3076" max="3076" width="21" customWidth="1"/>
    <col min="3077" max="3077" width="17" customWidth="1"/>
    <col min="3329" max="3329" width="3" customWidth="1"/>
    <col min="3330" max="3330" width="79" customWidth="1"/>
    <col min="3331" max="3331" width="26" customWidth="1"/>
    <col min="3332" max="3332" width="21" customWidth="1"/>
    <col min="3333" max="3333" width="17" customWidth="1"/>
    <col min="3585" max="3585" width="3" customWidth="1"/>
    <col min="3586" max="3586" width="79" customWidth="1"/>
    <col min="3587" max="3587" width="26" customWidth="1"/>
    <col min="3588" max="3588" width="21" customWidth="1"/>
    <col min="3589" max="3589" width="17" customWidth="1"/>
    <col min="3841" max="3841" width="3" customWidth="1"/>
    <col min="3842" max="3842" width="79" customWidth="1"/>
    <col min="3843" max="3843" width="26" customWidth="1"/>
    <col min="3844" max="3844" width="21" customWidth="1"/>
    <col min="3845" max="3845" width="17" customWidth="1"/>
    <col min="4097" max="4097" width="3" customWidth="1"/>
    <col min="4098" max="4098" width="79" customWidth="1"/>
    <col min="4099" max="4099" width="26" customWidth="1"/>
    <col min="4100" max="4100" width="21" customWidth="1"/>
    <col min="4101" max="4101" width="17" customWidth="1"/>
    <col min="4353" max="4353" width="3" customWidth="1"/>
    <col min="4354" max="4354" width="79" customWidth="1"/>
    <col min="4355" max="4355" width="26" customWidth="1"/>
    <col min="4356" max="4356" width="21" customWidth="1"/>
    <col min="4357" max="4357" width="17" customWidth="1"/>
    <col min="4609" max="4609" width="3" customWidth="1"/>
    <col min="4610" max="4610" width="79" customWidth="1"/>
    <col min="4611" max="4611" width="26" customWidth="1"/>
    <col min="4612" max="4612" width="21" customWidth="1"/>
    <col min="4613" max="4613" width="17" customWidth="1"/>
    <col min="4865" max="4865" width="3" customWidth="1"/>
    <col min="4866" max="4866" width="79" customWidth="1"/>
    <col min="4867" max="4867" width="26" customWidth="1"/>
    <col min="4868" max="4868" width="21" customWidth="1"/>
    <col min="4869" max="4869" width="17" customWidth="1"/>
    <col min="5121" max="5121" width="3" customWidth="1"/>
    <col min="5122" max="5122" width="79" customWidth="1"/>
    <col min="5123" max="5123" width="26" customWidth="1"/>
    <col min="5124" max="5124" width="21" customWidth="1"/>
    <col min="5125" max="5125" width="17" customWidth="1"/>
    <col min="5377" max="5377" width="3" customWidth="1"/>
    <col min="5378" max="5378" width="79" customWidth="1"/>
    <col min="5379" max="5379" width="26" customWidth="1"/>
    <col min="5380" max="5380" width="21" customWidth="1"/>
    <col min="5381" max="5381" width="17" customWidth="1"/>
    <col min="5633" max="5633" width="3" customWidth="1"/>
    <col min="5634" max="5634" width="79" customWidth="1"/>
    <col min="5635" max="5635" width="26" customWidth="1"/>
    <col min="5636" max="5636" width="21" customWidth="1"/>
    <col min="5637" max="5637" width="17" customWidth="1"/>
    <col min="5889" max="5889" width="3" customWidth="1"/>
    <col min="5890" max="5890" width="79" customWidth="1"/>
    <col min="5891" max="5891" width="26" customWidth="1"/>
    <col min="5892" max="5892" width="21" customWidth="1"/>
    <col min="5893" max="5893" width="17" customWidth="1"/>
    <col min="6145" max="6145" width="3" customWidth="1"/>
    <col min="6146" max="6146" width="79" customWidth="1"/>
    <col min="6147" max="6147" width="26" customWidth="1"/>
    <col min="6148" max="6148" width="21" customWidth="1"/>
    <col min="6149" max="6149" width="17" customWidth="1"/>
    <col min="6401" max="6401" width="3" customWidth="1"/>
    <col min="6402" max="6402" width="79" customWidth="1"/>
    <col min="6403" max="6403" width="26" customWidth="1"/>
    <col min="6404" max="6404" width="21" customWidth="1"/>
    <col min="6405" max="6405" width="17" customWidth="1"/>
    <col min="6657" max="6657" width="3" customWidth="1"/>
    <col min="6658" max="6658" width="79" customWidth="1"/>
    <col min="6659" max="6659" width="26" customWidth="1"/>
    <col min="6660" max="6660" width="21" customWidth="1"/>
    <col min="6661" max="6661" width="17" customWidth="1"/>
    <col min="6913" max="6913" width="3" customWidth="1"/>
    <col min="6914" max="6914" width="79" customWidth="1"/>
    <col min="6915" max="6915" width="26" customWidth="1"/>
    <col min="6916" max="6916" width="21" customWidth="1"/>
    <col min="6917" max="6917" width="17" customWidth="1"/>
    <col min="7169" max="7169" width="3" customWidth="1"/>
    <col min="7170" max="7170" width="79" customWidth="1"/>
    <col min="7171" max="7171" width="26" customWidth="1"/>
    <col min="7172" max="7172" width="21" customWidth="1"/>
    <col min="7173" max="7173" width="17" customWidth="1"/>
    <col min="7425" max="7425" width="3" customWidth="1"/>
    <col min="7426" max="7426" width="79" customWidth="1"/>
    <col min="7427" max="7427" width="26" customWidth="1"/>
    <col min="7428" max="7428" width="21" customWidth="1"/>
    <col min="7429" max="7429" width="17" customWidth="1"/>
    <col min="7681" max="7681" width="3" customWidth="1"/>
    <col min="7682" max="7682" width="79" customWidth="1"/>
    <col min="7683" max="7683" width="26" customWidth="1"/>
    <col min="7684" max="7684" width="21" customWidth="1"/>
    <col min="7685" max="7685" width="17" customWidth="1"/>
    <col min="7937" max="7937" width="3" customWidth="1"/>
    <col min="7938" max="7938" width="79" customWidth="1"/>
    <col min="7939" max="7939" width="26" customWidth="1"/>
    <col min="7940" max="7940" width="21" customWidth="1"/>
    <col min="7941" max="7941" width="17" customWidth="1"/>
    <col min="8193" max="8193" width="3" customWidth="1"/>
    <col min="8194" max="8194" width="79" customWidth="1"/>
    <col min="8195" max="8195" width="26" customWidth="1"/>
    <col min="8196" max="8196" width="21" customWidth="1"/>
    <col min="8197" max="8197" width="17" customWidth="1"/>
    <col min="8449" max="8449" width="3" customWidth="1"/>
    <col min="8450" max="8450" width="79" customWidth="1"/>
    <col min="8451" max="8451" width="26" customWidth="1"/>
    <col min="8452" max="8452" width="21" customWidth="1"/>
    <col min="8453" max="8453" width="17" customWidth="1"/>
    <col min="8705" max="8705" width="3" customWidth="1"/>
    <col min="8706" max="8706" width="79" customWidth="1"/>
    <col min="8707" max="8707" width="26" customWidth="1"/>
    <col min="8708" max="8708" width="21" customWidth="1"/>
    <col min="8709" max="8709" width="17" customWidth="1"/>
    <col min="8961" max="8961" width="3" customWidth="1"/>
    <col min="8962" max="8962" width="79" customWidth="1"/>
    <col min="8963" max="8963" width="26" customWidth="1"/>
    <col min="8964" max="8964" width="21" customWidth="1"/>
    <col min="8965" max="8965" width="17" customWidth="1"/>
    <col min="9217" max="9217" width="3" customWidth="1"/>
    <col min="9218" max="9218" width="79" customWidth="1"/>
    <col min="9219" max="9219" width="26" customWidth="1"/>
    <col min="9220" max="9220" width="21" customWidth="1"/>
    <col min="9221" max="9221" width="17" customWidth="1"/>
    <col min="9473" max="9473" width="3" customWidth="1"/>
    <col min="9474" max="9474" width="79" customWidth="1"/>
    <col min="9475" max="9475" width="26" customWidth="1"/>
    <col min="9476" max="9476" width="21" customWidth="1"/>
    <col min="9477" max="9477" width="17" customWidth="1"/>
    <col min="9729" max="9729" width="3" customWidth="1"/>
    <col min="9730" max="9730" width="79" customWidth="1"/>
    <col min="9731" max="9731" width="26" customWidth="1"/>
    <col min="9732" max="9732" width="21" customWidth="1"/>
    <col min="9733" max="9733" width="17" customWidth="1"/>
    <col min="9985" max="9985" width="3" customWidth="1"/>
    <col min="9986" max="9986" width="79" customWidth="1"/>
    <col min="9987" max="9987" width="26" customWidth="1"/>
    <col min="9988" max="9988" width="21" customWidth="1"/>
    <col min="9989" max="9989" width="17" customWidth="1"/>
    <col min="10241" max="10241" width="3" customWidth="1"/>
    <col min="10242" max="10242" width="79" customWidth="1"/>
    <col min="10243" max="10243" width="26" customWidth="1"/>
    <col min="10244" max="10244" width="21" customWidth="1"/>
    <col min="10245" max="10245" width="17" customWidth="1"/>
    <col min="10497" max="10497" width="3" customWidth="1"/>
    <col min="10498" max="10498" width="79" customWidth="1"/>
    <col min="10499" max="10499" width="26" customWidth="1"/>
    <col min="10500" max="10500" width="21" customWidth="1"/>
    <col min="10501" max="10501" width="17" customWidth="1"/>
    <col min="10753" max="10753" width="3" customWidth="1"/>
    <col min="10754" max="10754" width="79" customWidth="1"/>
    <col min="10755" max="10755" width="26" customWidth="1"/>
    <col min="10756" max="10756" width="21" customWidth="1"/>
    <col min="10757" max="10757" width="17" customWidth="1"/>
    <col min="11009" max="11009" width="3" customWidth="1"/>
    <col min="11010" max="11010" width="79" customWidth="1"/>
    <col min="11011" max="11011" width="26" customWidth="1"/>
    <col min="11012" max="11012" width="21" customWidth="1"/>
    <col min="11013" max="11013" width="17" customWidth="1"/>
    <col min="11265" max="11265" width="3" customWidth="1"/>
    <col min="11266" max="11266" width="79" customWidth="1"/>
    <col min="11267" max="11267" width="26" customWidth="1"/>
    <col min="11268" max="11268" width="21" customWidth="1"/>
    <col min="11269" max="11269" width="17" customWidth="1"/>
    <col min="11521" max="11521" width="3" customWidth="1"/>
    <col min="11522" max="11522" width="79" customWidth="1"/>
    <col min="11523" max="11523" width="26" customWidth="1"/>
    <col min="11524" max="11524" width="21" customWidth="1"/>
    <col min="11525" max="11525" width="17" customWidth="1"/>
    <col min="11777" max="11777" width="3" customWidth="1"/>
    <col min="11778" max="11778" width="79" customWidth="1"/>
    <col min="11779" max="11779" width="26" customWidth="1"/>
    <col min="11780" max="11780" width="21" customWidth="1"/>
    <col min="11781" max="11781" width="17" customWidth="1"/>
    <col min="12033" max="12033" width="3" customWidth="1"/>
    <col min="12034" max="12034" width="79" customWidth="1"/>
    <col min="12035" max="12035" width="26" customWidth="1"/>
    <col min="12036" max="12036" width="21" customWidth="1"/>
    <col min="12037" max="12037" width="17" customWidth="1"/>
    <col min="12289" max="12289" width="3" customWidth="1"/>
    <col min="12290" max="12290" width="79" customWidth="1"/>
    <col min="12291" max="12291" width="26" customWidth="1"/>
    <col min="12292" max="12292" width="21" customWidth="1"/>
    <col min="12293" max="12293" width="17" customWidth="1"/>
    <col min="12545" max="12545" width="3" customWidth="1"/>
    <col min="12546" max="12546" width="79" customWidth="1"/>
    <col min="12547" max="12547" width="26" customWidth="1"/>
    <col min="12548" max="12548" width="21" customWidth="1"/>
    <col min="12549" max="12549" width="17" customWidth="1"/>
    <col min="12801" max="12801" width="3" customWidth="1"/>
    <col min="12802" max="12802" width="79" customWidth="1"/>
    <col min="12803" max="12803" width="26" customWidth="1"/>
    <col min="12804" max="12804" width="21" customWidth="1"/>
    <col min="12805" max="12805" width="17" customWidth="1"/>
    <col min="13057" max="13057" width="3" customWidth="1"/>
    <col min="13058" max="13058" width="79" customWidth="1"/>
    <col min="13059" max="13059" width="26" customWidth="1"/>
    <col min="13060" max="13060" width="21" customWidth="1"/>
    <col min="13061" max="13061" width="17" customWidth="1"/>
    <col min="13313" max="13313" width="3" customWidth="1"/>
    <col min="13314" max="13314" width="79" customWidth="1"/>
    <col min="13315" max="13315" width="26" customWidth="1"/>
    <col min="13316" max="13316" width="21" customWidth="1"/>
    <col min="13317" max="13317" width="17" customWidth="1"/>
    <col min="13569" max="13569" width="3" customWidth="1"/>
    <col min="13570" max="13570" width="79" customWidth="1"/>
    <col min="13571" max="13571" width="26" customWidth="1"/>
    <col min="13572" max="13572" width="21" customWidth="1"/>
    <col min="13573" max="13573" width="17" customWidth="1"/>
    <col min="13825" max="13825" width="3" customWidth="1"/>
    <col min="13826" max="13826" width="79" customWidth="1"/>
    <col min="13827" max="13827" width="26" customWidth="1"/>
    <col min="13828" max="13828" width="21" customWidth="1"/>
    <col min="13829" max="13829" width="17" customWidth="1"/>
    <col min="14081" max="14081" width="3" customWidth="1"/>
    <col min="14082" max="14082" width="79" customWidth="1"/>
    <col min="14083" max="14083" width="26" customWidth="1"/>
    <col min="14084" max="14084" width="21" customWidth="1"/>
    <col min="14085" max="14085" width="17" customWidth="1"/>
    <col min="14337" max="14337" width="3" customWidth="1"/>
    <col min="14338" max="14338" width="79" customWidth="1"/>
    <col min="14339" max="14339" width="26" customWidth="1"/>
    <col min="14340" max="14340" width="21" customWidth="1"/>
    <col min="14341" max="14341" width="17" customWidth="1"/>
    <col min="14593" max="14593" width="3" customWidth="1"/>
    <col min="14594" max="14594" width="79" customWidth="1"/>
    <col min="14595" max="14595" width="26" customWidth="1"/>
    <col min="14596" max="14596" width="21" customWidth="1"/>
    <col min="14597" max="14597" width="17" customWidth="1"/>
    <col min="14849" max="14849" width="3" customWidth="1"/>
    <col min="14850" max="14850" width="79" customWidth="1"/>
    <col min="14851" max="14851" width="26" customWidth="1"/>
    <col min="14852" max="14852" width="21" customWidth="1"/>
    <col min="14853" max="14853" width="17" customWidth="1"/>
    <col min="15105" max="15105" width="3" customWidth="1"/>
    <col min="15106" max="15106" width="79" customWidth="1"/>
    <col min="15107" max="15107" width="26" customWidth="1"/>
    <col min="15108" max="15108" width="21" customWidth="1"/>
    <col min="15109" max="15109" width="17" customWidth="1"/>
    <col min="15361" max="15361" width="3" customWidth="1"/>
    <col min="15362" max="15362" width="79" customWidth="1"/>
    <col min="15363" max="15363" width="26" customWidth="1"/>
    <col min="15364" max="15364" width="21" customWidth="1"/>
    <col min="15365" max="15365" width="17" customWidth="1"/>
    <col min="15617" max="15617" width="3" customWidth="1"/>
    <col min="15618" max="15618" width="79" customWidth="1"/>
    <col min="15619" max="15619" width="26" customWidth="1"/>
    <col min="15620" max="15620" width="21" customWidth="1"/>
    <col min="15621" max="15621" width="17" customWidth="1"/>
    <col min="15873" max="15873" width="3" customWidth="1"/>
    <col min="15874" max="15874" width="79" customWidth="1"/>
    <col min="15875" max="15875" width="26" customWidth="1"/>
    <col min="15876" max="15876" width="21" customWidth="1"/>
    <col min="15877" max="15877" width="17" customWidth="1"/>
    <col min="16129" max="16129" width="3" customWidth="1"/>
    <col min="16130" max="16130" width="79" customWidth="1"/>
    <col min="16131" max="16131" width="26" customWidth="1"/>
    <col min="16132" max="16132" width="21" customWidth="1"/>
    <col min="16133" max="16133" width="17" customWidth="1"/>
  </cols>
  <sheetData>
    <row r="1" spans="1:5" ht="13" x14ac:dyDescent="0.25">
      <c r="A1" s="47" t="s">
        <v>0</v>
      </c>
      <c r="B1" s="48"/>
      <c r="C1" s="48"/>
      <c r="D1" s="48"/>
      <c r="E1" s="48"/>
    </row>
    <row r="2" spans="1:5" ht="13" x14ac:dyDescent="0.25">
      <c r="A2" s="47" t="s">
        <v>1</v>
      </c>
      <c r="B2" s="48"/>
      <c r="C2" s="48"/>
      <c r="D2" s="48"/>
      <c r="E2" s="48"/>
    </row>
    <row r="3" spans="1:5" ht="13" x14ac:dyDescent="0.25">
      <c r="A3" s="47" t="s">
        <v>2</v>
      </c>
      <c r="B3" s="48"/>
      <c r="C3" s="48"/>
      <c r="D3" s="48"/>
      <c r="E3" s="48"/>
    </row>
    <row r="4" spans="1:5" ht="13" x14ac:dyDescent="0.25">
      <c r="A4" s="47" t="s">
        <v>58</v>
      </c>
      <c r="B4" s="48"/>
      <c r="C4" s="48"/>
      <c r="D4" s="48"/>
      <c r="E4" s="48"/>
    </row>
    <row r="5" spans="1:5" ht="13" x14ac:dyDescent="0.25">
      <c r="A5" s="47" t="s">
        <v>4</v>
      </c>
      <c r="B5" s="48"/>
      <c r="C5" s="48"/>
      <c r="D5" s="48"/>
      <c r="E5" s="48"/>
    </row>
    <row r="6" spans="1:5" ht="13" x14ac:dyDescent="0.25">
      <c r="A6" s="47" t="s">
        <v>5</v>
      </c>
      <c r="B6" s="48"/>
      <c r="C6" s="48"/>
      <c r="D6" s="48"/>
      <c r="E6" s="48"/>
    </row>
    <row r="7" spans="1:5" ht="13" x14ac:dyDescent="0.25">
      <c r="A7" s="47" t="s">
        <v>6</v>
      </c>
      <c r="B7" s="48"/>
      <c r="C7" s="48"/>
      <c r="D7" s="48"/>
      <c r="E7" s="48"/>
    </row>
    <row r="8" spans="1:5" x14ac:dyDescent="0.25">
      <c r="A8" s="49" t="s">
        <v>7</v>
      </c>
      <c r="B8" s="48"/>
      <c r="C8" s="48"/>
      <c r="D8" s="48"/>
      <c r="E8" s="48"/>
    </row>
    <row r="9" spans="1:5" ht="13" x14ac:dyDescent="0.25">
      <c r="A9" s="47" t="s">
        <v>1</v>
      </c>
      <c r="B9" s="48"/>
      <c r="C9" s="48"/>
      <c r="D9" s="48"/>
      <c r="E9" s="48"/>
    </row>
    <row r="10" spans="1:5" x14ac:dyDescent="0.25">
      <c r="B10" s="50" t="s">
        <v>59</v>
      </c>
      <c r="C10" s="51" t="s">
        <v>1</v>
      </c>
    </row>
    <row r="11" spans="1:5" x14ac:dyDescent="0.25">
      <c r="B11" s="52" t="s">
        <v>60</v>
      </c>
      <c r="C11" s="51" t="s">
        <v>1</v>
      </c>
    </row>
    <row r="12" spans="1:5" x14ac:dyDescent="0.25">
      <c r="B12" s="1" t="s">
        <v>1</v>
      </c>
      <c r="C12" s="7" t="s">
        <v>61</v>
      </c>
    </row>
    <row r="14" spans="1:5" x14ac:dyDescent="0.25">
      <c r="B14" s="1" t="s">
        <v>1</v>
      </c>
      <c r="C14" s="7" t="s">
        <v>62</v>
      </c>
    </row>
    <row r="15" spans="1:5" x14ac:dyDescent="0.25">
      <c r="B15" s="1" t="s">
        <v>63</v>
      </c>
    </row>
    <row r="16" spans="1:5" x14ac:dyDescent="0.25">
      <c r="B16" s="1" t="s">
        <v>64</v>
      </c>
    </row>
    <row r="18" spans="2:5" x14ac:dyDescent="0.25">
      <c r="B18" s="1" t="s">
        <v>1</v>
      </c>
      <c r="C18" s="7" t="s">
        <v>65</v>
      </c>
    </row>
    <row r="19" spans="2:5" x14ac:dyDescent="0.25">
      <c r="B19" s="1" t="s">
        <v>1</v>
      </c>
      <c r="C19" s="7" t="s">
        <v>66</v>
      </c>
      <c r="D19" s="7" t="s">
        <v>67</v>
      </c>
    </row>
    <row r="20" spans="2:5" x14ac:dyDescent="0.25">
      <c r="B20" s="1" t="s">
        <v>18</v>
      </c>
      <c r="C20" s="7" t="s">
        <v>68</v>
      </c>
      <c r="D20" s="7" t="s">
        <v>69</v>
      </c>
      <c r="E20" s="1" t="s">
        <v>57</v>
      </c>
    </row>
    <row r="21" spans="2:5" x14ac:dyDescent="0.25">
      <c r="B21" s="1" t="s">
        <v>24</v>
      </c>
    </row>
    <row r="22" spans="2:5" x14ac:dyDescent="0.25">
      <c r="B22" s="1" t="s">
        <v>25</v>
      </c>
    </row>
    <row r="23" spans="2:5" x14ac:dyDescent="0.25">
      <c r="B23" s="1" t="s">
        <v>70</v>
      </c>
      <c r="C23" s="8">
        <v>1035</v>
      </c>
      <c r="D23" s="8">
        <v>243</v>
      </c>
      <c r="E23" s="2">
        <v>1278</v>
      </c>
    </row>
    <row r="24" spans="2:5" x14ac:dyDescent="0.25">
      <c r="B24" s="1" t="s">
        <v>91</v>
      </c>
      <c r="C24" s="10">
        <v>3961</v>
      </c>
      <c r="D24" s="10">
        <v>566</v>
      </c>
      <c r="E24" s="3">
        <v>4527</v>
      </c>
    </row>
    <row r="25" spans="2:5" x14ac:dyDescent="0.25">
      <c r="B25" s="1" t="s">
        <v>30</v>
      </c>
      <c r="C25" s="10">
        <v>4088</v>
      </c>
      <c r="D25" s="10">
        <v>214</v>
      </c>
      <c r="E25" s="3">
        <v>4302</v>
      </c>
    </row>
    <row r="26" spans="2:5" x14ac:dyDescent="0.25">
      <c r="B26" s="1" t="s">
        <v>31</v>
      </c>
      <c r="C26" s="10">
        <v>103470</v>
      </c>
      <c r="D26" s="10">
        <v>10330</v>
      </c>
      <c r="E26" s="3">
        <v>113800</v>
      </c>
    </row>
    <row r="27" spans="2:5" x14ac:dyDescent="0.25">
      <c r="B27" s="1" t="s">
        <v>73</v>
      </c>
    </row>
    <row r="28" spans="2:5" x14ac:dyDescent="0.25">
      <c r="B28" s="12" t="s">
        <v>34</v>
      </c>
      <c r="C28" s="10">
        <v>15534</v>
      </c>
      <c r="D28" s="10">
        <v>483</v>
      </c>
      <c r="E28" s="3">
        <v>16017</v>
      </c>
    </row>
    <row r="29" spans="2:5" x14ac:dyDescent="0.25">
      <c r="B29" s="12" t="s">
        <v>35</v>
      </c>
      <c r="C29" s="10">
        <v>9227</v>
      </c>
      <c r="D29" s="10">
        <v>342</v>
      </c>
      <c r="E29" s="3">
        <v>9569</v>
      </c>
    </row>
    <row r="30" spans="2:5" x14ac:dyDescent="0.25">
      <c r="B30" s="12" t="s">
        <v>36</v>
      </c>
      <c r="C30" s="10">
        <v>9123</v>
      </c>
      <c r="D30" s="10">
        <v>126</v>
      </c>
      <c r="E30" s="3">
        <v>9249</v>
      </c>
    </row>
    <row r="31" spans="2:5" x14ac:dyDescent="0.25">
      <c r="B31" s="12" t="s">
        <v>37</v>
      </c>
      <c r="C31" s="10">
        <v>20343</v>
      </c>
      <c r="D31" s="10">
        <v>560</v>
      </c>
      <c r="E31" s="3">
        <v>20903</v>
      </c>
    </row>
    <row r="32" spans="2:5" x14ac:dyDescent="0.25">
      <c r="B32" s="1" t="s">
        <v>95</v>
      </c>
      <c r="C32" s="10">
        <v>54227</v>
      </c>
      <c r="D32" s="10">
        <v>1511</v>
      </c>
      <c r="E32" s="3">
        <v>55738</v>
      </c>
    </row>
    <row r="33" spans="2:5" ht="13" x14ac:dyDescent="0.25">
      <c r="B33" s="15" t="s">
        <v>40</v>
      </c>
      <c r="C33" s="10">
        <v>166781</v>
      </c>
      <c r="D33" s="10">
        <v>12864</v>
      </c>
      <c r="E33" s="14">
        <v>179645</v>
      </c>
    </row>
    <row r="34" spans="2:5" x14ac:dyDescent="0.25">
      <c r="B34" s="1" t="s">
        <v>74</v>
      </c>
      <c r="C34" s="10">
        <v>439</v>
      </c>
      <c r="D34" s="10">
        <v>4940</v>
      </c>
      <c r="E34" s="3">
        <v>5379</v>
      </c>
    </row>
    <row r="35" spans="2:5" x14ac:dyDescent="0.25">
      <c r="B35" s="1" t="s">
        <v>75</v>
      </c>
      <c r="C35" s="10">
        <v>167220</v>
      </c>
      <c r="D35" s="10">
        <v>17804</v>
      </c>
      <c r="E35" s="3">
        <v>185024</v>
      </c>
    </row>
    <row r="36" spans="2:5" x14ac:dyDescent="0.25">
      <c r="B36" s="1" t="s">
        <v>76</v>
      </c>
      <c r="C36" s="10">
        <v>911</v>
      </c>
      <c r="D36" s="11">
        <v>0</v>
      </c>
      <c r="E36" s="3">
        <v>911</v>
      </c>
    </row>
    <row r="37" spans="2:5" x14ac:dyDescent="0.25">
      <c r="B37" s="1" t="s">
        <v>77</v>
      </c>
    </row>
    <row r="38" spans="2:5" x14ac:dyDescent="0.25">
      <c r="B38" s="1" t="s">
        <v>78</v>
      </c>
      <c r="C38" s="10">
        <v>12903</v>
      </c>
      <c r="D38" s="11">
        <v>0</v>
      </c>
      <c r="E38" s="3">
        <v>12903</v>
      </c>
    </row>
    <row r="39" spans="2:5" x14ac:dyDescent="0.25">
      <c r="B39" s="1" t="s">
        <v>79</v>
      </c>
      <c r="C39" s="10">
        <v>33834</v>
      </c>
      <c r="D39" s="10">
        <v>2961</v>
      </c>
      <c r="E39" s="3">
        <v>36795</v>
      </c>
    </row>
    <row r="40" spans="2:5" x14ac:dyDescent="0.25">
      <c r="B40" s="1" t="s">
        <v>80</v>
      </c>
      <c r="C40" s="10">
        <v>1399</v>
      </c>
      <c r="D40" s="10">
        <v>310</v>
      </c>
      <c r="E40" s="3">
        <v>1709</v>
      </c>
    </row>
    <row r="41" spans="2:5" x14ac:dyDescent="0.25">
      <c r="B41" s="1" t="s">
        <v>81</v>
      </c>
      <c r="C41" s="10">
        <v>2801</v>
      </c>
      <c r="D41" s="10">
        <v>126</v>
      </c>
      <c r="E41" s="3">
        <v>2927</v>
      </c>
    </row>
    <row r="42" spans="2:5" x14ac:dyDescent="0.25">
      <c r="B42" s="1" t="s">
        <v>82</v>
      </c>
      <c r="C42" s="10">
        <v>50937</v>
      </c>
      <c r="D42" s="10">
        <v>3397</v>
      </c>
      <c r="E42" s="3">
        <v>54334</v>
      </c>
    </row>
    <row r="43" spans="2:5" x14ac:dyDescent="0.25">
      <c r="B43" s="1" t="s">
        <v>83</v>
      </c>
      <c r="C43" s="10">
        <v>8002</v>
      </c>
      <c r="D43" s="10">
        <v>1945</v>
      </c>
      <c r="E43" s="3">
        <v>9947</v>
      </c>
    </row>
    <row r="44" spans="2:5" x14ac:dyDescent="0.25">
      <c r="B44" s="1" t="s">
        <v>84</v>
      </c>
      <c r="C44" s="10">
        <v>3488</v>
      </c>
      <c r="D44" s="10">
        <v>323</v>
      </c>
      <c r="E44" s="3">
        <v>3811</v>
      </c>
    </row>
    <row r="45" spans="2:5" x14ac:dyDescent="0.25">
      <c r="B45" s="1" t="s">
        <v>85</v>
      </c>
      <c r="C45" s="8">
        <v>230558</v>
      </c>
      <c r="D45" s="8">
        <v>23469</v>
      </c>
      <c r="E45" s="2">
        <v>254027</v>
      </c>
    </row>
    <row r="46" spans="2:5" x14ac:dyDescent="0.25">
      <c r="B46" s="7" t="s">
        <v>41</v>
      </c>
      <c r="E46" s="7"/>
    </row>
    <row r="47" spans="2:5" x14ac:dyDescent="0.25">
      <c r="B47" s="7" t="s">
        <v>25</v>
      </c>
      <c r="E47" s="7"/>
    </row>
    <row r="48" spans="2:5" x14ac:dyDescent="0.25">
      <c r="B48" s="7" t="s">
        <v>70</v>
      </c>
      <c r="C48" s="8">
        <v>1127</v>
      </c>
      <c r="D48" s="8">
        <v>241</v>
      </c>
      <c r="E48" s="8">
        <v>1368</v>
      </c>
    </row>
    <row r="49" spans="2:5" x14ac:dyDescent="0.25">
      <c r="B49" s="7" t="s">
        <v>71</v>
      </c>
      <c r="E49" s="7"/>
    </row>
    <row r="50" spans="2:5" x14ac:dyDescent="0.25">
      <c r="B50" s="7" t="s">
        <v>72</v>
      </c>
      <c r="C50" s="10">
        <v>4085</v>
      </c>
      <c r="D50" s="10">
        <v>576</v>
      </c>
      <c r="E50" s="10">
        <v>4661</v>
      </c>
    </row>
    <row r="51" spans="2:5" x14ac:dyDescent="0.25">
      <c r="B51" s="7" t="s">
        <v>30</v>
      </c>
      <c r="C51" s="10">
        <v>3670</v>
      </c>
      <c r="D51" s="10">
        <v>234</v>
      </c>
      <c r="E51" s="10">
        <v>3904</v>
      </c>
    </row>
    <row r="52" spans="2:5" x14ac:dyDescent="0.25">
      <c r="B52" s="7" t="s">
        <v>31</v>
      </c>
      <c r="C52" s="10">
        <v>95943</v>
      </c>
      <c r="D52" s="10">
        <v>10535</v>
      </c>
      <c r="E52" s="10">
        <v>106478</v>
      </c>
    </row>
    <row r="53" spans="2:5" x14ac:dyDescent="0.25">
      <c r="B53" s="7" t="s">
        <v>73</v>
      </c>
      <c r="E53" s="7"/>
    </row>
    <row r="54" spans="2:5" x14ac:dyDescent="0.25">
      <c r="B54" s="7" t="s">
        <v>34</v>
      </c>
      <c r="C54" s="10">
        <v>15274</v>
      </c>
      <c r="D54" s="10">
        <v>510</v>
      </c>
      <c r="E54" s="10">
        <v>15784</v>
      </c>
    </row>
    <row r="55" spans="2:5" x14ac:dyDescent="0.25">
      <c r="B55" s="7" t="s">
        <v>35</v>
      </c>
      <c r="C55" s="10">
        <v>9127</v>
      </c>
      <c r="D55" s="10">
        <v>450</v>
      </c>
      <c r="E55" s="10">
        <v>9577</v>
      </c>
    </row>
    <row r="56" spans="2:5" x14ac:dyDescent="0.25">
      <c r="B56" s="7" t="s">
        <v>36</v>
      </c>
      <c r="C56" s="10">
        <v>9985</v>
      </c>
      <c r="D56" s="10">
        <v>133</v>
      </c>
      <c r="E56" s="10">
        <v>10118</v>
      </c>
    </row>
    <row r="57" spans="2:5" x14ac:dyDescent="0.25">
      <c r="B57" s="7" t="s">
        <v>37</v>
      </c>
      <c r="C57" s="10">
        <v>18375</v>
      </c>
      <c r="D57" s="10">
        <v>575</v>
      </c>
      <c r="E57" s="10">
        <v>18950</v>
      </c>
    </row>
    <row r="58" spans="2:5" x14ac:dyDescent="0.25">
      <c r="B58" s="7" t="s">
        <v>38</v>
      </c>
      <c r="E58" s="7"/>
    </row>
    <row r="59" spans="2:5" x14ac:dyDescent="0.25">
      <c r="B59" s="7" t="s">
        <v>39</v>
      </c>
      <c r="C59" s="10">
        <v>52761</v>
      </c>
      <c r="D59" s="10">
        <v>1668</v>
      </c>
      <c r="E59" s="10">
        <v>54429</v>
      </c>
    </row>
    <row r="60" spans="2:5" x14ac:dyDescent="0.25">
      <c r="B60" s="7" t="s">
        <v>40</v>
      </c>
      <c r="C60" s="10">
        <v>157586</v>
      </c>
      <c r="D60" s="10">
        <v>13254</v>
      </c>
      <c r="E60" s="10">
        <v>170840</v>
      </c>
    </row>
    <row r="61" spans="2:5" x14ac:dyDescent="0.25">
      <c r="B61" s="7" t="s">
        <v>74</v>
      </c>
      <c r="C61" s="10">
        <v>348</v>
      </c>
      <c r="D61" s="10">
        <v>4914</v>
      </c>
      <c r="E61" s="10">
        <v>5262</v>
      </c>
    </row>
    <row r="62" spans="2:5" x14ac:dyDescent="0.25">
      <c r="B62" s="7" t="s">
        <v>75</v>
      </c>
      <c r="C62" s="10">
        <v>157934</v>
      </c>
      <c r="D62" s="10">
        <v>18168</v>
      </c>
      <c r="E62" s="10">
        <v>176102</v>
      </c>
    </row>
    <row r="63" spans="2:5" x14ac:dyDescent="0.25">
      <c r="B63" s="7" t="s">
        <v>76</v>
      </c>
      <c r="C63" s="10">
        <v>56</v>
      </c>
      <c r="D63" s="11">
        <v>0</v>
      </c>
      <c r="E63" s="10">
        <v>56</v>
      </c>
    </row>
    <row r="64" spans="2:5" x14ac:dyDescent="0.25">
      <c r="B64" s="7" t="s">
        <v>77</v>
      </c>
      <c r="E64" s="7"/>
    </row>
    <row r="65" spans="2:5" x14ac:dyDescent="0.25">
      <c r="B65" s="7" t="s">
        <v>78</v>
      </c>
      <c r="C65" s="10">
        <v>12671</v>
      </c>
      <c r="D65" s="11">
        <v>0</v>
      </c>
      <c r="E65" s="10">
        <v>12671</v>
      </c>
    </row>
    <row r="66" spans="2:5" x14ac:dyDescent="0.25">
      <c r="B66" s="7" t="s">
        <v>79</v>
      </c>
      <c r="C66" s="10">
        <v>32094</v>
      </c>
      <c r="D66" s="10">
        <v>3075</v>
      </c>
      <c r="E66" s="10">
        <v>35169</v>
      </c>
    </row>
    <row r="67" spans="2:5" x14ac:dyDescent="0.25">
      <c r="B67" s="7" t="s">
        <v>80</v>
      </c>
      <c r="C67" s="10">
        <v>1411</v>
      </c>
      <c r="D67" s="10">
        <v>315</v>
      </c>
      <c r="E67" s="10">
        <v>1726</v>
      </c>
    </row>
    <row r="68" spans="2:5" x14ac:dyDescent="0.25">
      <c r="B68" s="7" t="s">
        <v>81</v>
      </c>
      <c r="C68" s="10">
        <v>3053</v>
      </c>
      <c r="D68" s="10">
        <v>149</v>
      </c>
      <c r="E68" s="10">
        <v>3202</v>
      </c>
    </row>
    <row r="69" spans="2:5" x14ac:dyDescent="0.25">
      <c r="B69" s="7" t="s">
        <v>82</v>
      </c>
      <c r="C69" s="10">
        <v>49229</v>
      </c>
      <c r="D69" s="10">
        <v>3539</v>
      </c>
      <c r="E69" s="10">
        <v>52768</v>
      </c>
    </row>
    <row r="70" spans="2:5" x14ac:dyDescent="0.25">
      <c r="B70" s="7" t="s">
        <v>83</v>
      </c>
      <c r="C70" s="10">
        <v>7800</v>
      </c>
      <c r="D70" s="10">
        <v>2051</v>
      </c>
      <c r="E70" s="10">
        <v>9851</v>
      </c>
    </row>
    <row r="71" spans="2:5" x14ac:dyDescent="0.25">
      <c r="B71" s="7" t="s">
        <v>84</v>
      </c>
      <c r="C71" s="10">
        <v>4707</v>
      </c>
      <c r="D71" s="10">
        <v>274</v>
      </c>
      <c r="E71" s="10">
        <v>4981</v>
      </c>
    </row>
    <row r="72" spans="2:5" x14ac:dyDescent="0.25">
      <c r="B72" s="7" t="s">
        <v>85</v>
      </c>
      <c r="C72" s="8">
        <v>219726</v>
      </c>
      <c r="D72" s="8">
        <v>24032</v>
      </c>
      <c r="E72" s="8">
        <v>243758</v>
      </c>
    </row>
  </sheetData>
  <mergeCells count="11">
    <mergeCell ref="A6:E6"/>
    <mergeCell ref="A1:E1"/>
    <mergeCell ref="A2:E2"/>
    <mergeCell ref="A3:E3"/>
    <mergeCell ref="A4:E4"/>
    <mergeCell ref="A5:E5"/>
    <mergeCell ref="A7:E7"/>
    <mergeCell ref="A8:E8"/>
    <mergeCell ref="A9:E9"/>
    <mergeCell ref="B10:C10"/>
    <mergeCell ref="B11:C11"/>
  </mergeCells>
  <hyperlinks>
    <hyperlink ref="A8" location="Table_Of_Contents!A1" display="Table Of Contents" xr:uid="{A3182C17-5D2A-4FC9-9ED3-BBED09DB7D72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2CEE-611D-4B47-A350-FD761C078F73}">
  <dimension ref="A1:G50"/>
  <sheetViews>
    <sheetView topLeftCell="A19" zoomScale="80" zoomScaleNormal="80" workbookViewId="0">
      <selection activeCell="C46" sqref="C46"/>
    </sheetView>
  </sheetViews>
  <sheetFormatPr defaultColWidth="21.08984375" defaultRowHeight="12.5" x14ac:dyDescent="0.25"/>
  <cols>
    <col min="1" max="1" width="3" customWidth="1"/>
    <col min="2" max="2" width="86" customWidth="1"/>
    <col min="3" max="3" width="26" customWidth="1"/>
    <col min="4" max="4" width="21" customWidth="1"/>
    <col min="257" max="257" width="3" customWidth="1"/>
    <col min="258" max="258" width="86" customWidth="1"/>
    <col min="259" max="259" width="26" customWidth="1"/>
    <col min="260" max="260" width="21" customWidth="1"/>
    <col min="513" max="513" width="3" customWidth="1"/>
    <col min="514" max="514" width="86" customWidth="1"/>
    <col min="515" max="515" width="26" customWidth="1"/>
    <col min="516" max="516" width="21" customWidth="1"/>
    <col min="769" max="769" width="3" customWidth="1"/>
    <col min="770" max="770" width="86" customWidth="1"/>
    <col min="771" max="771" width="26" customWidth="1"/>
    <col min="772" max="772" width="21" customWidth="1"/>
    <col min="1025" max="1025" width="3" customWidth="1"/>
    <col min="1026" max="1026" width="86" customWidth="1"/>
    <col min="1027" max="1027" width="26" customWidth="1"/>
    <col min="1028" max="1028" width="21" customWidth="1"/>
    <col min="1281" max="1281" width="3" customWidth="1"/>
    <col min="1282" max="1282" width="86" customWidth="1"/>
    <col min="1283" max="1283" width="26" customWidth="1"/>
    <col min="1284" max="1284" width="21" customWidth="1"/>
    <col min="1537" max="1537" width="3" customWidth="1"/>
    <col min="1538" max="1538" width="86" customWidth="1"/>
    <col min="1539" max="1539" width="26" customWidth="1"/>
    <col min="1540" max="1540" width="21" customWidth="1"/>
    <col min="1793" max="1793" width="3" customWidth="1"/>
    <col min="1794" max="1794" width="86" customWidth="1"/>
    <col min="1795" max="1795" width="26" customWidth="1"/>
    <col min="1796" max="1796" width="21" customWidth="1"/>
    <col min="2049" max="2049" width="3" customWidth="1"/>
    <col min="2050" max="2050" width="86" customWidth="1"/>
    <col min="2051" max="2051" width="26" customWidth="1"/>
    <col min="2052" max="2052" width="21" customWidth="1"/>
    <col min="2305" max="2305" width="3" customWidth="1"/>
    <col min="2306" max="2306" width="86" customWidth="1"/>
    <col min="2307" max="2307" width="26" customWidth="1"/>
    <col min="2308" max="2308" width="21" customWidth="1"/>
    <col min="2561" max="2561" width="3" customWidth="1"/>
    <col min="2562" max="2562" width="86" customWidth="1"/>
    <col min="2563" max="2563" width="26" customWidth="1"/>
    <col min="2564" max="2564" width="21" customWidth="1"/>
    <col min="2817" max="2817" width="3" customWidth="1"/>
    <col min="2818" max="2818" width="86" customWidth="1"/>
    <col min="2819" max="2819" width="26" customWidth="1"/>
    <col min="2820" max="2820" width="21" customWidth="1"/>
    <col min="3073" max="3073" width="3" customWidth="1"/>
    <col min="3074" max="3074" width="86" customWidth="1"/>
    <col min="3075" max="3075" width="26" customWidth="1"/>
    <col min="3076" max="3076" width="21" customWidth="1"/>
    <col min="3329" max="3329" width="3" customWidth="1"/>
    <col min="3330" max="3330" width="86" customWidth="1"/>
    <col min="3331" max="3331" width="26" customWidth="1"/>
    <col min="3332" max="3332" width="21" customWidth="1"/>
    <col min="3585" max="3585" width="3" customWidth="1"/>
    <col min="3586" max="3586" width="86" customWidth="1"/>
    <col min="3587" max="3587" width="26" customWidth="1"/>
    <col min="3588" max="3588" width="21" customWidth="1"/>
    <col min="3841" max="3841" width="3" customWidth="1"/>
    <col min="3842" max="3842" width="86" customWidth="1"/>
    <col min="3843" max="3843" width="26" customWidth="1"/>
    <col min="3844" max="3844" width="21" customWidth="1"/>
    <col min="4097" max="4097" width="3" customWidth="1"/>
    <col min="4098" max="4098" width="86" customWidth="1"/>
    <col min="4099" max="4099" width="26" customWidth="1"/>
    <col min="4100" max="4100" width="21" customWidth="1"/>
    <col min="4353" max="4353" width="3" customWidth="1"/>
    <col min="4354" max="4354" width="86" customWidth="1"/>
    <col min="4355" max="4355" width="26" customWidth="1"/>
    <col min="4356" max="4356" width="21" customWidth="1"/>
    <col min="4609" max="4609" width="3" customWidth="1"/>
    <col min="4610" max="4610" width="86" customWidth="1"/>
    <col min="4611" max="4611" width="26" customWidth="1"/>
    <col min="4612" max="4612" width="21" customWidth="1"/>
    <col min="4865" max="4865" width="3" customWidth="1"/>
    <col min="4866" max="4866" width="86" customWidth="1"/>
    <col min="4867" max="4867" width="26" customWidth="1"/>
    <col min="4868" max="4868" width="21" customWidth="1"/>
    <col min="5121" max="5121" width="3" customWidth="1"/>
    <col min="5122" max="5122" width="86" customWidth="1"/>
    <col min="5123" max="5123" width="26" customWidth="1"/>
    <col min="5124" max="5124" width="21" customWidth="1"/>
    <col min="5377" max="5377" width="3" customWidth="1"/>
    <col min="5378" max="5378" width="86" customWidth="1"/>
    <col min="5379" max="5379" width="26" customWidth="1"/>
    <col min="5380" max="5380" width="21" customWidth="1"/>
    <col min="5633" max="5633" width="3" customWidth="1"/>
    <col min="5634" max="5634" width="86" customWidth="1"/>
    <col min="5635" max="5635" width="26" customWidth="1"/>
    <col min="5636" max="5636" width="21" customWidth="1"/>
    <col min="5889" max="5889" width="3" customWidth="1"/>
    <col min="5890" max="5890" width="86" customWidth="1"/>
    <col min="5891" max="5891" width="26" customWidth="1"/>
    <col min="5892" max="5892" width="21" customWidth="1"/>
    <col min="6145" max="6145" width="3" customWidth="1"/>
    <col min="6146" max="6146" width="86" customWidth="1"/>
    <col min="6147" max="6147" width="26" customWidth="1"/>
    <col min="6148" max="6148" width="21" customWidth="1"/>
    <col min="6401" max="6401" width="3" customWidth="1"/>
    <col min="6402" max="6402" width="86" customWidth="1"/>
    <col min="6403" max="6403" width="26" customWidth="1"/>
    <col min="6404" max="6404" width="21" customWidth="1"/>
    <col min="6657" max="6657" width="3" customWidth="1"/>
    <col min="6658" max="6658" width="86" customWidth="1"/>
    <col min="6659" max="6659" width="26" customWidth="1"/>
    <col min="6660" max="6660" width="21" customWidth="1"/>
    <col min="6913" max="6913" width="3" customWidth="1"/>
    <col min="6914" max="6914" width="86" customWidth="1"/>
    <col min="6915" max="6915" width="26" customWidth="1"/>
    <col min="6916" max="6916" width="21" customWidth="1"/>
    <col min="7169" max="7169" width="3" customWidth="1"/>
    <col min="7170" max="7170" width="86" customWidth="1"/>
    <col min="7171" max="7171" width="26" customWidth="1"/>
    <col min="7172" max="7172" width="21" customWidth="1"/>
    <col min="7425" max="7425" width="3" customWidth="1"/>
    <col min="7426" max="7426" width="86" customWidth="1"/>
    <col min="7427" max="7427" width="26" customWidth="1"/>
    <col min="7428" max="7428" width="21" customWidth="1"/>
    <col min="7681" max="7681" width="3" customWidth="1"/>
    <col min="7682" max="7682" width="86" customWidth="1"/>
    <col min="7683" max="7683" width="26" customWidth="1"/>
    <col min="7684" max="7684" width="21" customWidth="1"/>
    <col min="7937" max="7937" width="3" customWidth="1"/>
    <col min="7938" max="7938" width="86" customWidth="1"/>
    <col min="7939" max="7939" width="26" customWidth="1"/>
    <col min="7940" max="7940" width="21" customWidth="1"/>
    <col min="8193" max="8193" width="3" customWidth="1"/>
    <col min="8194" max="8194" width="86" customWidth="1"/>
    <col min="8195" max="8195" width="26" customWidth="1"/>
    <col min="8196" max="8196" width="21" customWidth="1"/>
    <col min="8449" max="8449" width="3" customWidth="1"/>
    <col min="8450" max="8450" width="86" customWidth="1"/>
    <col min="8451" max="8451" width="26" customWidth="1"/>
    <col min="8452" max="8452" width="21" customWidth="1"/>
    <col min="8705" max="8705" width="3" customWidth="1"/>
    <col min="8706" max="8706" width="86" customWidth="1"/>
    <col min="8707" max="8707" width="26" customWidth="1"/>
    <col min="8708" max="8708" width="21" customWidth="1"/>
    <col min="8961" max="8961" width="3" customWidth="1"/>
    <col min="8962" max="8962" width="86" customWidth="1"/>
    <col min="8963" max="8963" width="26" customWidth="1"/>
    <col min="8964" max="8964" width="21" customWidth="1"/>
    <col min="9217" max="9217" width="3" customWidth="1"/>
    <col min="9218" max="9218" width="86" customWidth="1"/>
    <col min="9219" max="9219" width="26" customWidth="1"/>
    <col min="9220" max="9220" width="21" customWidth="1"/>
    <col min="9473" max="9473" width="3" customWidth="1"/>
    <col min="9474" max="9474" width="86" customWidth="1"/>
    <col min="9475" max="9475" width="26" customWidth="1"/>
    <col min="9476" max="9476" width="21" customWidth="1"/>
    <col min="9729" max="9729" width="3" customWidth="1"/>
    <col min="9730" max="9730" width="86" customWidth="1"/>
    <col min="9731" max="9731" width="26" customWidth="1"/>
    <col min="9732" max="9732" width="21" customWidth="1"/>
    <col min="9985" max="9985" width="3" customWidth="1"/>
    <col min="9986" max="9986" width="86" customWidth="1"/>
    <col min="9987" max="9987" width="26" customWidth="1"/>
    <col min="9988" max="9988" width="21" customWidth="1"/>
    <col min="10241" max="10241" width="3" customWidth="1"/>
    <col min="10242" max="10242" width="86" customWidth="1"/>
    <col min="10243" max="10243" width="26" customWidth="1"/>
    <col min="10244" max="10244" width="21" customWidth="1"/>
    <col min="10497" max="10497" width="3" customWidth="1"/>
    <col min="10498" max="10498" width="86" customWidth="1"/>
    <col min="10499" max="10499" width="26" customWidth="1"/>
    <col min="10500" max="10500" width="21" customWidth="1"/>
    <col min="10753" max="10753" width="3" customWidth="1"/>
    <col min="10754" max="10754" width="86" customWidth="1"/>
    <col min="10755" max="10755" width="26" customWidth="1"/>
    <col min="10756" max="10756" width="21" customWidth="1"/>
    <col min="11009" max="11009" width="3" customWidth="1"/>
    <col min="11010" max="11010" width="86" customWidth="1"/>
    <col min="11011" max="11011" width="26" customWidth="1"/>
    <col min="11012" max="11012" width="21" customWidth="1"/>
    <col min="11265" max="11265" width="3" customWidth="1"/>
    <col min="11266" max="11266" width="86" customWidth="1"/>
    <col min="11267" max="11267" width="26" customWidth="1"/>
    <col min="11268" max="11268" width="21" customWidth="1"/>
    <col min="11521" max="11521" width="3" customWidth="1"/>
    <col min="11522" max="11522" width="86" customWidth="1"/>
    <col min="11523" max="11523" width="26" customWidth="1"/>
    <col min="11524" max="11524" width="21" customWidth="1"/>
    <col min="11777" max="11777" width="3" customWidth="1"/>
    <col min="11778" max="11778" width="86" customWidth="1"/>
    <col min="11779" max="11779" width="26" customWidth="1"/>
    <col min="11780" max="11780" width="21" customWidth="1"/>
    <col min="12033" max="12033" width="3" customWidth="1"/>
    <col min="12034" max="12034" width="86" customWidth="1"/>
    <col min="12035" max="12035" width="26" customWidth="1"/>
    <col min="12036" max="12036" width="21" customWidth="1"/>
    <col min="12289" max="12289" width="3" customWidth="1"/>
    <col min="12290" max="12290" width="86" customWidth="1"/>
    <col min="12291" max="12291" width="26" customWidth="1"/>
    <col min="12292" max="12292" width="21" customWidth="1"/>
    <col min="12545" max="12545" width="3" customWidth="1"/>
    <col min="12546" max="12546" width="86" customWidth="1"/>
    <col min="12547" max="12547" width="26" customWidth="1"/>
    <col min="12548" max="12548" width="21" customWidth="1"/>
    <col min="12801" max="12801" width="3" customWidth="1"/>
    <col min="12802" max="12802" width="86" customWidth="1"/>
    <col min="12803" max="12803" width="26" customWidth="1"/>
    <col min="12804" max="12804" width="21" customWidth="1"/>
    <col min="13057" max="13057" width="3" customWidth="1"/>
    <col min="13058" max="13058" width="86" customWidth="1"/>
    <col min="13059" max="13059" width="26" customWidth="1"/>
    <col min="13060" max="13060" width="21" customWidth="1"/>
    <col min="13313" max="13313" width="3" customWidth="1"/>
    <col min="13314" max="13314" width="86" customWidth="1"/>
    <col min="13315" max="13315" width="26" customWidth="1"/>
    <col min="13316" max="13316" width="21" customWidth="1"/>
    <col min="13569" max="13569" width="3" customWidth="1"/>
    <col min="13570" max="13570" width="86" customWidth="1"/>
    <col min="13571" max="13571" width="26" customWidth="1"/>
    <col min="13572" max="13572" width="21" customWidth="1"/>
    <col min="13825" max="13825" width="3" customWidth="1"/>
    <col min="13826" max="13826" width="86" customWidth="1"/>
    <col min="13827" max="13827" width="26" customWidth="1"/>
    <col min="13828" max="13828" width="21" customWidth="1"/>
    <col min="14081" max="14081" width="3" customWidth="1"/>
    <col min="14082" max="14082" width="86" customWidth="1"/>
    <col min="14083" max="14083" width="26" customWidth="1"/>
    <col min="14084" max="14084" width="21" customWidth="1"/>
    <col min="14337" max="14337" width="3" customWidth="1"/>
    <col min="14338" max="14338" width="86" customWidth="1"/>
    <col min="14339" max="14339" width="26" customWidth="1"/>
    <col min="14340" max="14340" width="21" customWidth="1"/>
    <col min="14593" max="14593" width="3" customWidth="1"/>
    <col min="14594" max="14594" width="86" customWidth="1"/>
    <col min="14595" max="14595" width="26" customWidth="1"/>
    <col min="14596" max="14596" width="21" customWidth="1"/>
    <col min="14849" max="14849" width="3" customWidth="1"/>
    <col min="14850" max="14850" width="86" customWidth="1"/>
    <col min="14851" max="14851" width="26" customWidth="1"/>
    <col min="14852" max="14852" width="21" customWidth="1"/>
    <col min="15105" max="15105" width="3" customWidth="1"/>
    <col min="15106" max="15106" width="86" customWidth="1"/>
    <col min="15107" max="15107" width="26" customWidth="1"/>
    <col min="15108" max="15108" width="21" customWidth="1"/>
    <col min="15361" max="15361" width="3" customWidth="1"/>
    <col min="15362" max="15362" width="86" customWidth="1"/>
    <col min="15363" max="15363" width="26" customWidth="1"/>
    <col min="15364" max="15364" width="21" customWidth="1"/>
    <col min="15617" max="15617" width="3" customWidth="1"/>
    <col min="15618" max="15618" width="86" customWidth="1"/>
    <col min="15619" max="15619" width="26" customWidth="1"/>
    <col min="15620" max="15620" width="21" customWidth="1"/>
    <col min="15873" max="15873" width="3" customWidth="1"/>
    <col min="15874" max="15874" width="86" customWidth="1"/>
    <col min="15875" max="15875" width="26" customWidth="1"/>
    <col min="15876" max="15876" width="21" customWidth="1"/>
    <col min="16129" max="16129" width="3" customWidth="1"/>
    <col min="16130" max="16130" width="86" customWidth="1"/>
    <col min="16131" max="16131" width="26" customWidth="1"/>
    <col min="16132" max="16132" width="21" customWidth="1"/>
  </cols>
  <sheetData>
    <row r="1" spans="1:4" ht="13" x14ac:dyDescent="0.25">
      <c r="A1" s="47" t="s">
        <v>0</v>
      </c>
      <c r="B1" s="48"/>
      <c r="C1" s="48"/>
      <c r="D1" s="48"/>
    </row>
    <row r="2" spans="1:4" ht="13" x14ac:dyDescent="0.25">
      <c r="A2" s="47" t="s">
        <v>1</v>
      </c>
      <c r="B2" s="48"/>
      <c r="C2" s="48"/>
      <c r="D2" s="48"/>
    </row>
    <row r="3" spans="1:4" ht="13" x14ac:dyDescent="0.25">
      <c r="A3" s="47" t="s">
        <v>2</v>
      </c>
      <c r="B3" s="48"/>
      <c r="C3" s="48"/>
      <c r="D3" s="48"/>
    </row>
    <row r="4" spans="1:4" ht="13" x14ac:dyDescent="0.25">
      <c r="A4" s="47" t="s">
        <v>86</v>
      </c>
      <c r="B4" s="48"/>
      <c r="C4" s="48"/>
      <c r="D4" s="48"/>
    </row>
    <row r="5" spans="1:4" ht="13" x14ac:dyDescent="0.25">
      <c r="A5" s="47" t="s">
        <v>4</v>
      </c>
      <c r="B5" s="48"/>
      <c r="C5" s="48"/>
      <c r="D5" s="48"/>
    </row>
    <row r="6" spans="1:4" ht="13" x14ac:dyDescent="0.25">
      <c r="A6" s="47" t="s">
        <v>5</v>
      </c>
      <c r="B6" s="48"/>
      <c r="C6" s="48"/>
      <c r="D6" s="48"/>
    </row>
    <row r="7" spans="1:4" ht="13" x14ac:dyDescent="0.25">
      <c r="A7" s="47" t="s">
        <v>6</v>
      </c>
      <c r="B7" s="48"/>
      <c r="C7" s="48"/>
      <c r="D7" s="48"/>
    </row>
    <row r="8" spans="1:4" x14ac:dyDescent="0.25">
      <c r="A8" s="49" t="s">
        <v>7</v>
      </c>
      <c r="B8" s="48"/>
      <c r="C8" s="48"/>
      <c r="D8" s="48"/>
    </row>
    <row r="9" spans="1:4" ht="13" x14ac:dyDescent="0.25">
      <c r="A9" s="47" t="s">
        <v>1</v>
      </c>
      <c r="B9" s="48"/>
      <c r="C9" s="48"/>
      <c r="D9" s="48"/>
    </row>
    <row r="10" spans="1:4" x14ac:dyDescent="0.25">
      <c r="B10" s="1" t="s">
        <v>87</v>
      </c>
    </row>
    <row r="11" spans="1:4" x14ac:dyDescent="0.25">
      <c r="B11" s="4" t="s">
        <v>60</v>
      </c>
    </row>
    <row r="12" spans="1:4" x14ac:dyDescent="0.25">
      <c r="B12" s="1" t="s">
        <v>1</v>
      </c>
      <c r="C12" s="1" t="s">
        <v>61</v>
      </c>
    </row>
    <row r="14" spans="1:4" x14ac:dyDescent="0.25">
      <c r="B14" s="1" t="s">
        <v>1</v>
      </c>
      <c r="C14" s="1" t="s">
        <v>62</v>
      </c>
    </row>
    <row r="15" spans="1:4" x14ac:dyDescent="0.25">
      <c r="B15" s="1" t="s">
        <v>88</v>
      </c>
    </row>
    <row r="16" spans="1:4" x14ac:dyDescent="0.25">
      <c r="B16" s="1" t="s">
        <v>89</v>
      </c>
    </row>
    <row r="17" spans="2:7" x14ac:dyDescent="0.25">
      <c r="B17" s="1" t="s">
        <v>90</v>
      </c>
    </row>
    <row r="19" spans="2:7" x14ac:dyDescent="0.25">
      <c r="B19" s="1" t="s">
        <v>18</v>
      </c>
      <c r="C19" s="1" t="s">
        <v>24</v>
      </c>
      <c r="D19" s="7" t="s">
        <v>41</v>
      </c>
    </row>
    <row r="20" spans="2:7" x14ac:dyDescent="0.25">
      <c r="B20" s="1" t="s">
        <v>25</v>
      </c>
      <c r="D20" s="7"/>
    </row>
    <row r="21" spans="2:7" x14ac:dyDescent="0.25">
      <c r="B21" s="1" t="s">
        <v>70</v>
      </c>
      <c r="C21" s="2">
        <v>1035</v>
      </c>
      <c r="D21" s="8">
        <v>1127</v>
      </c>
    </row>
    <row r="22" spans="2:7" x14ac:dyDescent="0.25">
      <c r="B22" s="1" t="s">
        <v>91</v>
      </c>
      <c r="C22" s="3">
        <v>3961</v>
      </c>
      <c r="D22" s="10">
        <v>4085</v>
      </c>
    </row>
    <row r="23" spans="2:7" x14ac:dyDescent="0.25">
      <c r="B23" s="1" t="s">
        <v>30</v>
      </c>
      <c r="C23" s="3">
        <v>4089</v>
      </c>
      <c r="D23" s="10">
        <v>3669</v>
      </c>
    </row>
    <row r="24" spans="2:7" x14ac:dyDescent="0.25">
      <c r="B24" s="1" t="s">
        <v>31</v>
      </c>
      <c r="D24" s="7"/>
      <c r="F24" s="18" t="s">
        <v>136</v>
      </c>
      <c r="G24" s="18" t="s">
        <v>57</v>
      </c>
    </row>
    <row r="25" spans="2:7" x14ac:dyDescent="0.25">
      <c r="B25" s="12" t="s">
        <v>92</v>
      </c>
      <c r="C25" s="3">
        <v>81952</v>
      </c>
      <c r="D25" s="10">
        <v>75491</v>
      </c>
      <c r="E25" s="17">
        <f>C25/C27</f>
        <v>0.78747753894051065</v>
      </c>
      <c r="F25" s="6">
        <f>fixed_maturity_2!D26*fixed_maturity_3!E25</f>
        <v>8134.6429772554748</v>
      </c>
      <c r="G25" s="16">
        <f>C25+F25</f>
        <v>90086.642977255469</v>
      </c>
    </row>
    <row r="26" spans="2:7" x14ac:dyDescent="0.25">
      <c r="B26" s="12" t="s">
        <v>93</v>
      </c>
      <c r="C26" s="3">
        <v>22117</v>
      </c>
      <c r="D26" s="10">
        <v>20802</v>
      </c>
      <c r="E26" s="17">
        <f>C26/C27</f>
        <v>0.21252246105948938</v>
      </c>
      <c r="F26" s="6">
        <f>fixed_maturity_2!D26*fixed_maturity_3!E26</f>
        <v>2195.3570227445252</v>
      </c>
      <c r="G26" s="16">
        <f>C26+F26</f>
        <v>24312.357022744523</v>
      </c>
    </row>
    <row r="27" spans="2:7" x14ac:dyDescent="0.25">
      <c r="B27" s="1" t="s">
        <v>94</v>
      </c>
      <c r="C27" s="3">
        <v>104069</v>
      </c>
      <c r="D27" s="10">
        <v>96293</v>
      </c>
    </row>
    <row r="28" spans="2:7" x14ac:dyDescent="0.25">
      <c r="B28" s="1" t="s">
        <v>73</v>
      </c>
      <c r="D28" s="7"/>
    </row>
    <row r="29" spans="2:7" x14ac:dyDescent="0.25">
      <c r="B29" s="12" t="s">
        <v>34</v>
      </c>
      <c r="C29" s="3">
        <v>16060</v>
      </c>
      <c r="D29" s="10">
        <v>15754</v>
      </c>
    </row>
    <row r="30" spans="2:7" x14ac:dyDescent="0.25">
      <c r="B30" s="12" t="s">
        <v>35</v>
      </c>
      <c r="C30" s="3">
        <v>9227</v>
      </c>
      <c r="D30" s="10">
        <v>9127</v>
      </c>
    </row>
    <row r="31" spans="2:7" x14ac:dyDescent="0.25">
      <c r="B31" s="12" t="s">
        <v>36</v>
      </c>
      <c r="C31" s="3">
        <v>9071</v>
      </c>
      <c r="D31" s="10">
        <v>9933</v>
      </c>
    </row>
    <row r="32" spans="2:7" x14ac:dyDescent="0.25">
      <c r="B32" s="12" t="s">
        <v>37</v>
      </c>
      <c r="C32" s="3">
        <v>20343</v>
      </c>
      <c r="D32" s="10">
        <v>18374</v>
      </c>
    </row>
    <row r="33" spans="2:5" x14ac:dyDescent="0.25">
      <c r="B33" s="1" t="s">
        <v>95</v>
      </c>
      <c r="C33" s="3">
        <v>54701</v>
      </c>
      <c r="D33" s="10">
        <v>53188</v>
      </c>
    </row>
    <row r="34" spans="2:5" ht="13" x14ac:dyDescent="0.25">
      <c r="B34" s="5" t="s">
        <v>40</v>
      </c>
      <c r="C34" s="14">
        <v>167855</v>
      </c>
      <c r="D34" s="10">
        <v>158362</v>
      </c>
      <c r="E34" t="s">
        <v>125</v>
      </c>
    </row>
    <row r="35" spans="2:5" x14ac:dyDescent="0.25">
      <c r="B35" s="1" t="s">
        <v>74</v>
      </c>
      <c r="C35" s="3">
        <v>404</v>
      </c>
      <c r="D35" s="10">
        <v>312</v>
      </c>
    </row>
    <row r="36" spans="2:5" x14ac:dyDescent="0.25">
      <c r="B36" s="1" t="s">
        <v>75</v>
      </c>
      <c r="C36" s="3">
        <v>168259</v>
      </c>
      <c r="D36" s="10">
        <v>158674</v>
      </c>
    </row>
    <row r="37" spans="2:5" x14ac:dyDescent="0.25">
      <c r="B37" s="1" t="s">
        <v>76</v>
      </c>
      <c r="C37" s="3">
        <v>911</v>
      </c>
      <c r="D37" s="10">
        <v>53</v>
      </c>
    </row>
    <row r="38" spans="2:5" x14ac:dyDescent="0.25">
      <c r="B38" s="1" t="s">
        <v>77</v>
      </c>
      <c r="D38" s="7"/>
    </row>
    <row r="39" spans="2:5" x14ac:dyDescent="0.25">
      <c r="B39" s="1" t="s">
        <v>78</v>
      </c>
      <c r="C39" s="3">
        <v>11427</v>
      </c>
      <c r="D39" s="10">
        <v>11128</v>
      </c>
    </row>
    <row r="40" spans="2:5" x14ac:dyDescent="0.25">
      <c r="B40" s="1" t="s">
        <v>79</v>
      </c>
      <c r="C40" s="3">
        <v>34373</v>
      </c>
      <c r="D40" s="10">
        <v>32660</v>
      </c>
    </row>
    <row r="41" spans="2:5" x14ac:dyDescent="0.25">
      <c r="B41" s="1" t="s">
        <v>81</v>
      </c>
      <c r="C41" s="3">
        <v>2863</v>
      </c>
      <c r="D41" s="10">
        <v>3133</v>
      </c>
    </row>
    <row r="42" spans="2:5" x14ac:dyDescent="0.25">
      <c r="B42" s="1" t="s">
        <v>96</v>
      </c>
      <c r="C42" s="3">
        <v>48663</v>
      </c>
      <c r="D42" s="10">
        <v>46921</v>
      </c>
    </row>
    <row r="43" spans="2:5" x14ac:dyDescent="0.25">
      <c r="B43" s="1" t="s">
        <v>97</v>
      </c>
      <c r="D43" s="7"/>
    </row>
    <row r="44" spans="2:5" x14ac:dyDescent="0.25">
      <c r="B44" s="1" t="s">
        <v>98</v>
      </c>
      <c r="C44" s="3">
        <v>104</v>
      </c>
      <c r="D44" s="10">
        <v>132</v>
      </c>
    </row>
    <row r="45" spans="2:5" x14ac:dyDescent="0.25">
      <c r="B45" s="1" t="s">
        <v>99</v>
      </c>
      <c r="C45" s="3">
        <v>5938</v>
      </c>
      <c r="D45" s="10">
        <v>5540</v>
      </c>
    </row>
    <row r="46" spans="2:5" x14ac:dyDescent="0.25">
      <c r="B46" s="1" t="s">
        <v>100</v>
      </c>
      <c r="C46" s="3">
        <v>66</v>
      </c>
      <c r="D46" s="10">
        <v>313</v>
      </c>
    </row>
    <row r="47" spans="2:5" x14ac:dyDescent="0.25">
      <c r="B47" s="1" t="s">
        <v>101</v>
      </c>
      <c r="C47" s="3">
        <v>331</v>
      </c>
      <c r="D47" s="10">
        <v>308</v>
      </c>
    </row>
    <row r="48" spans="2:5" x14ac:dyDescent="0.25">
      <c r="B48" s="1" t="s">
        <v>102</v>
      </c>
      <c r="C48" s="3">
        <v>6439</v>
      </c>
      <c r="D48" s="10">
        <v>6293</v>
      </c>
    </row>
    <row r="49" spans="2:4" x14ac:dyDescent="0.25">
      <c r="B49" s="1" t="s">
        <v>84</v>
      </c>
      <c r="C49" s="3">
        <v>3140</v>
      </c>
      <c r="D49" s="10">
        <v>4428</v>
      </c>
    </row>
    <row r="50" spans="2:4" x14ac:dyDescent="0.25">
      <c r="B50" s="1" t="s">
        <v>103</v>
      </c>
      <c r="C50" s="2">
        <v>227412</v>
      </c>
      <c r="D50" s="8">
        <v>216369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704A7F07-B2C6-41F3-9876-108342B6E184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7099-F596-4E5A-873D-516967503AB6}">
  <dimension ref="A1:E25"/>
  <sheetViews>
    <sheetView topLeftCell="A4" zoomScale="80" zoomScaleNormal="80" workbookViewId="0">
      <selection activeCell="C21" sqref="C21"/>
    </sheetView>
  </sheetViews>
  <sheetFormatPr defaultColWidth="21.08984375" defaultRowHeight="12.5" x14ac:dyDescent="0.25"/>
  <cols>
    <col min="1" max="1" width="3" customWidth="1"/>
    <col min="2" max="2" width="76" customWidth="1"/>
    <col min="3" max="3" width="18" customWidth="1"/>
    <col min="4" max="4" width="17" customWidth="1"/>
    <col min="257" max="257" width="3" customWidth="1"/>
    <col min="258" max="258" width="76" customWidth="1"/>
    <col min="259" max="259" width="18" customWidth="1"/>
    <col min="260" max="260" width="17" customWidth="1"/>
    <col min="513" max="513" width="3" customWidth="1"/>
    <col min="514" max="514" width="76" customWidth="1"/>
    <col min="515" max="515" width="18" customWidth="1"/>
    <col min="516" max="516" width="17" customWidth="1"/>
    <col min="769" max="769" width="3" customWidth="1"/>
    <col min="770" max="770" width="76" customWidth="1"/>
    <col min="771" max="771" width="18" customWidth="1"/>
    <col min="772" max="772" width="17" customWidth="1"/>
    <col min="1025" max="1025" width="3" customWidth="1"/>
    <col min="1026" max="1026" width="76" customWidth="1"/>
    <col min="1027" max="1027" width="18" customWidth="1"/>
    <col min="1028" max="1028" width="17" customWidth="1"/>
    <col min="1281" max="1281" width="3" customWidth="1"/>
    <col min="1282" max="1282" width="76" customWidth="1"/>
    <col min="1283" max="1283" width="18" customWidth="1"/>
    <col min="1284" max="1284" width="17" customWidth="1"/>
    <col min="1537" max="1537" width="3" customWidth="1"/>
    <col min="1538" max="1538" width="76" customWidth="1"/>
    <col min="1539" max="1539" width="18" customWidth="1"/>
    <col min="1540" max="1540" width="17" customWidth="1"/>
    <col min="1793" max="1793" width="3" customWidth="1"/>
    <col min="1794" max="1794" width="76" customWidth="1"/>
    <col min="1795" max="1795" width="18" customWidth="1"/>
    <col min="1796" max="1796" width="17" customWidth="1"/>
    <col min="2049" max="2049" width="3" customWidth="1"/>
    <col min="2050" max="2050" width="76" customWidth="1"/>
    <col min="2051" max="2051" width="18" customWidth="1"/>
    <col min="2052" max="2052" width="17" customWidth="1"/>
    <col min="2305" max="2305" width="3" customWidth="1"/>
    <col min="2306" max="2306" width="76" customWidth="1"/>
    <col min="2307" max="2307" width="18" customWidth="1"/>
    <col min="2308" max="2308" width="17" customWidth="1"/>
    <col min="2561" max="2561" width="3" customWidth="1"/>
    <col min="2562" max="2562" width="76" customWidth="1"/>
    <col min="2563" max="2563" width="18" customWidth="1"/>
    <col min="2564" max="2564" width="17" customWidth="1"/>
    <col min="2817" max="2817" width="3" customWidth="1"/>
    <col min="2818" max="2818" width="76" customWidth="1"/>
    <col min="2819" max="2819" width="18" customWidth="1"/>
    <col min="2820" max="2820" width="17" customWidth="1"/>
    <col min="3073" max="3073" width="3" customWidth="1"/>
    <col min="3074" max="3074" width="76" customWidth="1"/>
    <col min="3075" max="3075" width="18" customWidth="1"/>
    <col min="3076" max="3076" width="17" customWidth="1"/>
    <col min="3329" max="3329" width="3" customWidth="1"/>
    <col min="3330" max="3330" width="76" customWidth="1"/>
    <col min="3331" max="3331" width="18" customWidth="1"/>
    <col min="3332" max="3332" width="17" customWidth="1"/>
    <col min="3585" max="3585" width="3" customWidth="1"/>
    <col min="3586" max="3586" width="76" customWidth="1"/>
    <col min="3587" max="3587" width="18" customWidth="1"/>
    <col min="3588" max="3588" width="17" customWidth="1"/>
    <col min="3841" max="3841" width="3" customWidth="1"/>
    <col min="3842" max="3842" width="76" customWidth="1"/>
    <col min="3843" max="3843" width="18" customWidth="1"/>
    <col min="3844" max="3844" width="17" customWidth="1"/>
    <col min="4097" max="4097" width="3" customWidth="1"/>
    <col min="4098" max="4098" width="76" customWidth="1"/>
    <col min="4099" max="4099" width="18" customWidth="1"/>
    <col min="4100" max="4100" width="17" customWidth="1"/>
    <col min="4353" max="4353" width="3" customWidth="1"/>
    <col min="4354" max="4354" width="76" customWidth="1"/>
    <col min="4355" max="4355" width="18" customWidth="1"/>
    <col min="4356" max="4356" width="17" customWidth="1"/>
    <col min="4609" max="4609" width="3" customWidth="1"/>
    <col min="4610" max="4610" width="76" customWidth="1"/>
    <col min="4611" max="4611" width="18" customWidth="1"/>
    <col min="4612" max="4612" width="17" customWidth="1"/>
    <col min="4865" max="4865" width="3" customWidth="1"/>
    <col min="4866" max="4866" width="76" customWidth="1"/>
    <col min="4867" max="4867" width="18" customWidth="1"/>
    <col min="4868" max="4868" width="17" customWidth="1"/>
    <col min="5121" max="5121" width="3" customWidth="1"/>
    <col min="5122" max="5122" width="76" customWidth="1"/>
    <col min="5123" max="5123" width="18" customWidth="1"/>
    <col min="5124" max="5124" width="17" customWidth="1"/>
    <col min="5377" max="5377" width="3" customWidth="1"/>
    <col min="5378" max="5378" width="76" customWidth="1"/>
    <col min="5379" max="5379" width="18" customWidth="1"/>
    <col min="5380" max="5380" width="17" customWidth="1"/>
    <col min="5633" max="5633" width="3" customWidth="1"/>
    <col min="5634" max="5634" width="76" customWidth="1"/>
    <col min="5635" max="5635" width="18" customWidth="1"/>
    <col min="5636" max="5636" width="17" customWidth="1"/>
    <col min="5889" max="5889" width="3" customWidth="1"/>
    <col min="5890" max="5890" width="76" customWidth="1"/>
    <col min="5891" max="5891" width="18" customWidth="1"/>
    <col min="5892" max="5892" width="17" customWidth="1"/>
    <col min="6145" max="6145" width="3" customWidth="1"/>
    <col min="6146" max="6146" width="76" customWidth="1"/>
    <col min="6147" max="6147" width="18" customWidth="1"/>
    <col min="6148" max="6148" width="17" customWidth="1"/>
    <col min="6401" max="6401" width="3" customWidth="1"/>
    <col min="6402" max="6402" width="76" customWidth="1"/>
    <col min="6403" max="6403" width="18" customWidth="1"/>
    <col min="6404" max="6404" width="17" customWidth="1"/>
    <col min="6657" max="6657" width="3" customWidth="1"/>
    <col min="6658" max="6658" width="76" customWidth="1"/>
    <col min="6659" max="6659" width="18" customWidth="1"/>
    <col min="6660" max="6660" width="17" customWidth="1"/>
    <col min="6913" max="6913" width="3" customWidth="1"/>
    <col min="6914" max="6914" width="76" customWidth="1"/>
    <col min="6915" max="6915" width="18" customWidth="1"/>
    <col min="6916" max="6916" width="17" customWidth="1"/>
    <col min="7169" max="7169" width="3" customWidth="1"/>
    <col min="7170" max="7170" width="76" customWidth="1"/>
    <col min="7171" max="7171" width="18" customWidth="1"/>
    <col min="7172" max="7172" width="17" customWidth="1"/>
    <col min="7425" max="7425" width="3" customWidth="1"/>
    <col min="7426" max="7426" width="76" customWidth="1"/>
    <col min="7427" max="7427" width="18" customWidth="1"/>
    <col min="7428" max="7428" width="17" customWidth="1"/>
    <col min="7681" max="7681" width="3" customWidth="1"/>
    <col min="7682" max="7682" width="76" customWidth="1"/>
    <col min="7683" max="7683" width="18" customWidth="1"/>
    <col min="7684" max="7684" width="17" customWidth="1"/>
    <col min="7937" max="7937" width="3" customWidth="1"/>
    <col min="7938" max="7938" width="76" customWidth="1"/>
    <col min="7939" max="7939" width="18" customWidth="1"/>
    <col min="7940" max="7940" width="17" customWidth="1"/>
    <col min="8193" max="8193" width="3" customWidth="1"/>
    <col min="8194" max="8194" width="76" customWidth="1"/>
    <col min="8195" max="8195" width="18" customWidth="1"/>
    <col min="8196" max="8196" width="17" customWidth="1"/>
    <col min="8449" max="8449" width="3" customWidth="1"/>
    <col min="8450" max="8450" width="76" customWidth="1"/>
    <col min="8451" max="8451" width="18" customWidth="1"/>
    <col min="8452" max="8452" width="17" customWidth="1"/>
    <col min="8705" max="8705" width="3" customWidth="1"/>
    <col min="8706" max="8706" width="76" customWidth="1"/>
    <col min="8707" max="8707" width="18" customWidth="1"/>
    <col min="8708" max="8708" width="17" customWidth="1"/>
    <col min="8961" max="8961" width="3" customWidth="1"/>
    <col min="8962" max="8962" width="76" customWidth="1"/>
    <col min="8963" max="8963" width="18" customWidth="1"/>
    <col min="8964" max="8964" width="17" customWidth="1"/>
    <col min="9217" max="9217" width="3" customWidth="1"/>
    <col min="9218" max="9218" width="76" customWidth="1"/>
    <col min="9219" max="9219" width="18" customWidth="1"/>
    <col min="9220" max="9220" width="17" customWidth="1"/>
    <col min="9473" max="9473" width="3" customWidth="1"/>
    <col min="9474" max="9474" width="76" customWidth="1"/>
    <col min="9475" max="9475" width="18" customWidth="1"/>
    <col min="9476" max="9476" width="17" customWidth="1"/>
    <col min="9729" max="9729" width="3" customWidth="1"/>
    <col min="9730" max="9730" width="76" customWidth="1"/>
    <col min="9731" max="9731" width="18" customWidth="1"/>
    <col min="9732" max="9732" width="17" customWidth="1"/>
    <col min="9985" max="9985" width="3" customWidth="1"/>
    <col min="9986" max="9986" width="76" customWidth="1"/>
    <col min="9987" max="9987" width="18" customWidth="1"/>
    <col min="9988" max="9988" width="17" customWidth="1"/>
    <col min="10241" max="10241" width="3" customWidth="1"/>
    <col min="10242" max="10242" width="76" customWidth="1"/>
    <col min="10243" max="10243" width="18" customWidth="1"/>
    <col min="10244" max="10244" width="17" customWidth="1"/>
    <col min="10497" max="10497" width="3" customWidth="1"/>
    <col min="10498" max="10498" width="76" customWidth="1"/>
    <col min="10499" max="10499" width="18" customWidth="1"/>
    <col min="10500" max="10500" width="17" customWidth="1"/>
    <col min="10753" max="10753" width="3" customWidth="1"/>
    <col min="10754" max="10754" width="76" customWidth="1"/>
    <col min="10755" max="10755" width="18" customWidth="1"/>
    <col min="10756" max="10756" width="17" customWidth="1"/>
    <col min="11009" max="11009" width="3" customWidth="1"/>
    <col min="11010" max="11010" width="76" customWidth="1"/>
    <col min="11011" max="11011" width="18" customWidth="1"/>
    <col min="11012" max="11012" width="17" customWidth="1"/>
    <col min="11265" max="11265" width="3" customWidth="1"/>
    <col min="11266" max="11266" width="76" customWidth="1"/>
    <col min="11267" max="11267" width="18" customWidth="1"/>
    <col min="11268" max="11268" width="17" customWidth="1"/>
    <col min="11521" max="11521" width="3" customWidth="1"/>
    <col min="11522" max="11522" width="76" customWidth="1"/>
    <col min="11523" max="11523" width="18" customWidth="1"/>
    <col min="11524" max="11524" width="17" customWidth="1"/>
    <col min="11777" max="11777" width="3" customWidth="1"/>
    <col min="11778" max="11778" width="76" customWidth="1"/>
    <col min="11779" max="11779" width="18" customWidth="1"/>
    <col min="11780" max="11780" width="17" customWidth="1"/>
    <col min="12033" max="12033" width="3" customWidth="1"/>
    <col min="12034" max="12034" width="76" customWidth="1"/>
    <col min="12035" max="12035" width="18" customWidth="1"/>
    <col min="12036" max="12036" width="17" customWidth="1"/>
    <col min="12289" max="12289" width="3" customWidth="1"/>
    <col min="12290" max="12290" width="76" customWidth="1"/>
    <col min="12291" max="12291" width="18" customWidth="1"/>
    <col min="12292" max="12292" width="17" customWidth="1"/>
    <col min="12545" max="12545" width="3" customWidth="1"/>
    <col min="12546" max="12546" width="76" customWidth="1"/>
    <col min="12547" max="12547" width="18" customWidth="1"/>
    <col min="12548" max="12548" width="17" customWidth="1"/>
    <col min="12801" max="12801" width="3" customWidth="1"/>
    <col min="12802" max="12802" width="76" customWidth="1"/>
    <col min="12803" max="12803" width="18" customWidth="1"/>
    <col min="12804" max="12804" width="17" customWidth="1"/>
    <col min="13057" max="13057" width="3" customWidth="1"/>
    <col min="13058" max="13058" width="76" customWidth="1"/>
    <col min="13059" max="13059" width="18" customWidth="1"/>
    <col min="13060" max="13060" width="17" customWidth="1"/>
    <col min="13313" max="13313" width="3" customWidth="1"/>
    <col min="13314" max="13314" width="76" customWidth="1"/>
    <col min="13315" max="13315" width="18" customWidth="1"/>
    <col min="13316" max="13316" width="17" customWidth="1"/>
    <col min="13569" max="13569" width="3" customWidth="1"/>
    <col min="13570" max="13570" width="76" customWidth="1"/>
    <col min="13571" max="13571" width="18" customWidth="1"/>
    <col min="13572" max="13572" width="17" customWidth="1"/>
    <col min="13825" max="13825" width="3" customWidth="1"/>
    <col min="13826" max="13826" width="76" customWidth="1"/>
    <col min="13827" max="13827" width="18" customWidth="1"/>
    <col min="13828" max="13828" width="17" customWidth="1"/>
    <col min="14081" max="14081" width="3" customWidth="1"/>
    <col min="14082" max="14082" width="76" customWidth="1"/>
    <col min="14083" max="14083" width="18" customWidth="1"/>
    <col min="14084" max="14084" width="17" customWidth="1"/>
    <col min="14337" max="14337" width="3" customWidth="1"/>
    <col min="14338" max="14338" width="76" customWidth="1"/>
    <col min="14339" max="14339" width="18" customWidth="1"/>
    <col min="14340" max="14340" width="17" customWidth="1"/>
    <col min="14593" max="14593" width="3" customWidth="1"/>
    <col min="14594" max="14594" width="76" customWidth="1"/>
    <col min="14595" max="14595" width="18" customWidth="1"/>
    <col min="14596" max="14596" width="17" customWidth="1"/>
    <col min="14849" max="14849" width="3" customWidth="1"/>
    <col min="14850" max="14850" width="76" customWidth="1"/>
    <col min="14851" max="14851" width="18" customWidth="1"/>
    <col min="14852" max="14852" width="17" customWidth="1"/>
    <col min="15105" max="15105" width="3" customWidth="1"/>
    <col min="15106" max="15106" width="76" customWidth="1"/>
    <col min="15107" max="15107" width="18" customWidth="1"/>
    <col min="15108" max="15108" width="17" customWidth="1"/>
    <col min="15361" max="15361" width="3" customWidth="1"/>
    <col min="15362" max="15362" width="76" customWidth="1"/>
    <col min="15363" max="15363" width="18" customWidth="1"/>
    <col min="15364" max="15364" width="17" customWidth="1"/>
    <col min="15617" max="15617" width="3" customWidth="1"/>
    <col min="15618" max="15618" width="76" customWidth="1"/>
    <col min="15619" max="15619" width="18" customWidth="1"/>
    <col min="15620" max="15620" width="17" customWidth="1"/>
    <col min="15873" max="15873" width="3" customWidth="1"/>
    <col min="15874" max="15874" width="76" customWidth="1"/>
    <col min="15875" max="15875" width="18" customWidth="1"/>
    <col min="15876" max="15876" width="17" customWidth="1"/>
    <col min="16129" max="16129" width="3" customWidth="1"/>
    <col min="16130" max="16130" width="76" customWidth="1"/>
    <col min="16131" max="16131" width="18" customWidth="1"/>
    <col min="16132" max="16132" width="17" customWidth="1"/>
  </cols>
  <sheetData>
    <row r="1" spans="1:4" ht="13" x14ac:dyDescent="0.25">
      <c r="A1" s="47" t="s">
        <v>0</v>
      </c>
      <c r="B1" s="48"/>
      <c r="C1" s="48"/>
      <c r="D1" s="48"/>
    </row>
    <row r="2" spans="1:4" ht="13" x14ac:dyDescent="0.25">
      <c r="A2" s="47" t="s">
        <v>1</v>
      </c>
      <c r="B2" s="48"/>
      <c r="C2" s="48"/>
      <c r="D2" s="48"/>
    </row>
    <row r="3" spans="1:4" ht="13" x14ac:dyDescent="0.25">
      <c r="A3" s="47" t="s">
        <v>2</v>
      </c>
      <c r="B3" s="48"/>
      <c r="C3" s="48"/>
      <c r="D3" s="48"/>
    </row>
    <row r="4" spans="1:4" ht="13" x14ac:dyDescent="0.25">
      <c r="A4" s="47" t="s">
        <v>43</v>
      </c>
      <c r="B4" s="48"/>
      <c r="C4" s="48"/>
      <c r="D4" s="48"/>
    </row>
    <row r="5" spans="1:4" ht="13" x14ac:dyDescent="0.25">
      <c r="A5" s="47" t="s">
        <v>4</v>
      </c>
      <c r="B5" s="48"/>
      <c r="C5" s="48"/>
      <c r="D5" s="48"/>
    </row>
    <row r="6" spans="1:4" ht="13" x14ac:dyDescent="0.25">
      <c r="A6" s="47" t="s">
        <v>5</v>
      </c>
      <c r="B6" s="48"/>
      <c r="C6" s="48"/>
      <c r="D6" s="48"/>
    </row>
    <row r="7" spans="1:4" ht="13" x14ac:dyDescent="0.25">
      <c r="A7" s="47" t="s">
        <v>6</v>
      </c>
      <c r="B7" s="48"/>
      <c r="C7" s="48"/>
      <c r="D7" s="48"/>
    </row>
    <row r="8" spans="1:4" x14ac:dyDescent="0.25">
      <c r="A8" s="49" t="s">
        <v>7</v>
      </c>
      <c r="B8" s="48"/>
      <c r="C8" s="48"/>
      <c r="D8" s="48"/>
    </row>
    <row r="9" spans="1:4" ht="13" x14ac:dyDescent="0.25">
      <c r="A9" s="47" t="s">
        <v>1</v>
      </c>
      <c r="B9" s="48"/>
      <c r="C9" s="48"/>
      <c r="D9" s="48"/>
    </row>
    <row r="10" spans="1:4" x14ac:dyDescent="0.25">
      <c r="B10" s="1" t="s">
        <v>44</v>
      </c>
    </row>
    <row r="12" spans="1:4" x14ac:dyDescent="0.25">
      <c r="B12" s="50" t="s">
        <v>45</v>
      </c>
      <c r="C12" s="51" t="s">
        <v>1</v>
      </c>
    </row>
    <row r="13" spans="1:4" x14ac:dyDescent="0.25">
      <c r="B13" s="1" t="s">
        <v>46</v>
      </c>
    </row>
    <row r="15" spans="1:4" x14ac:dyDescent="0.25">
      <c r="B15" s="1" t="s">
        <v>1</v>
      </c>
      <c r="C15" s="50" t="s">
        <v>47</v>
      </c>
      <c r="D15" s="51" t="s">
        <v>1</v>
      </c>
    </row>
    <row r="16" spans="1:4" x14ac:dyDescent="0.25">
      <c r="B16" s="1" t="s">
        <v>1</v>
      </c>
      <c r="C16" s="50" t="s">
        <v>48</v>
      </c>
      <c r="D16" s="51" t="s">
        <v>1</v>
      </c>
    </row>
    <row r="17" spans="2:5" x14ac:dyDescent="0.25">
      <c r="B17" s="1" t="s">
        <v>1</v>
      </c>
      <c r="C17" s="1" t="s">
        <v>49</v>
      </c>
    </row>
    <row r="18" spans="2:5" x14ac:dyDescent="0.25">
      <c r="B18" s="1" t="s">
        <v>18</v>
      </c>
      <c r="C18" s="1" t="s">
        <v>50</v>
      </c>
      <c r="D18" s="1" t="s">
        <v>51</v>
      </c>
    </row>
    <row r="19" spans="2:5" x14ac:dyDescent="0.25">
      <c r="B19" s="1" t="s">
        <v>24</v>
      </c>
    </row>
    <row r="20" spans="2:5" x14ac:dyDescent="0.25">
      <c r="B20" s="1" t="s">
        <v>52</v>
      </c>
      <c r="C20" s="2">
        <v>3390</v>
      </c>
      <c r="D20" s="2">
        <v>3390</v>
      </c>
      <c r="E20" t="s">
        <v>129</v>
      </c>
    </row>
    <row r="21" spans="2:5" x14ac:dyDescent="0.25">
      <c r="B21" s="1" t="s">
        <v>53</v>
      </c>
      <c r="C21" s="3">
        <v>22578</v>
      </c>
      <c r="D21" s="3">
        <v>22456</v>
      </c>
    </row>
    <row r="22" spans="2:5" x14ac:dyDescent="0.25">
      <c r="B22" s="1" t="s">
        <v>54</v>
      </c>
      <c r="C22" s="3">
        <v>30130</v>
      </c>
      <c r="D22" s="3">
        <v>29586</v>
      </c>
    </row>
    <row r="23" spans="2:5" x14ac:dyDescent="0.25">
      <c r="B23" s="1" t="s">
        <v>55</v>
      </c>
      <c r="C23" s="3">
        <v>83369</v>
      </c>
      <c r="D23" s="3">
        <v>68475</v>
      </c>
    </row>
    <row r="24" spans="2:5" x14ac:dyDescent="0.25">
      <c r="B24" s="1" t="s">
        <v>56</v>
      </c>
      <c r="C24" s="3">
        <v>56655</v>
      </c>
      <c r="D24" s="3">
        <v>55738</v>
      </c>
    </row>
    <row r="25" spans="2:5" ht="13" x14ac:dyDescent="0.25">
      <c r="B25" s="15" t="s">
        <v>57</v>
      </c>
      <c r="C25" s="2">
        <v>196122</v>
      </c>
      <c r="D25" s="13">
        <v>179645</v>
      </c>
    </row>
  </sheetData>
  <mergeCells count="12">
    <mergeCell ref="C16:D16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2:C12"/>
    <mergeCell ref="C15:D15"/>
  </mergeCells>
  <hyperlinks>
    <hyperlink ref="A8" location="Table_Of_Contents!A1" display="Table Of Contents" xr:uid="{54E18770-2DBA-4E3D-BF91-A5B0F8C25902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1FBD-C10E-4749-9487-7072E3193C24}">
  <dimension ref="A1:J26"/>
  <sheetViews>
    <sheetView zoomScale="80" zoomScaleNormal="80" workbookViewId="0">
      <selection activeCell="E18" sqref="E18"/>
    </sheetView>
  </sheetViews>
  <sheetFormatPr defaultColWidth="21.08984375" defaultRowHeight="12.5" x14ac:dyDescent="0.25"/>
  <cols>
    <col min="1" max="1" width="3" customWidth="1"/>
    <col min="2" max="2" width="44" customWidth="1"/>
    <col min="3" max="4" width="15" customWidth="1"/>
    <col min="5" max="5" width="25" customWidth="1"/>
    <col min="6" max="7" width="14" customWidth="1"/>
    <col min="8" max="8" width="17" customWidth="1"/>
    <col min="9" max="9" width="25" customWidth="1"/>
    <col min="10" max="10" width="17" customWidth="1"/>
    <col min="257" max="257" width="3" customWidth="1"/>
    <col min="258" max="258" width="44" customWidth="1"/>
    <col min="259" max="260" width="15" customWidth="1"/>
    <col min="261" max="261" width="25" customWidth="1"/>
    <col min="262" max="263" width="14" customWidth="1"/>
    <col min="264" max="264" width="17" customWidth="1"/>
    <col min="265" max="265" width="25" customWidth="1"/>
    <col min="266" max="266" width="17" customWidth="1"/>
    <col min="513" max="513" width="3" customWidth="1"/>
    <col min="514" max="514" width="44" customWidth="1"/>
    <col min="515" max="516" width="15" customWidth="1"/>
    <col min="517" max="517" width="25" customWidth="1"/>
    <col min="518" max="519" width="14" customWidth="1"/>
    <col min="520" max="520" width="17" customWidth="1"/>
    <col min="521" max="521" width="25" customWidth="1"/>
    <col min="522" max="522" width="17" customWidth="1"/>
    <col min="769" max="769" width="3" customWidth="1"/>
    <col min="770" max="770" width="44" customWidth="1"/>
    <col min="771" max="772" width="15" customWidth="1"/>
    <col min="773" max="773" width="25" customWidth="1"/>
    <col min="774" max="775" width="14" customWidth="1"/>
    <col min="776" max="776" width="17" customWidth="1"/>
    <col min="777" max="777" width="25" customWidth="1"/>
    <col min="778" max="778" width="17" customWidth="1"/>
    <col min="1025" max="1025" width="3" customWidth="1"/>
    <col min="1026" max="1026" width="44" customWidth="1"/>
    <col min="1027" max="1028" width="15" customWidth="1"/>
    <col min="1029" max="1029" width="25" customWidth="1"/>
    <col min="1030" max="1031" width="14" customWidth="1"/>
    <col min="1032" max="1032" width="17" customWidth="1"/>
    <col min="1033" max="1033" width="25" customWidth="1"/>
    <col min="1034" max="1034" width="17" customWidth="1"/>
    <col min="1281" max="1281" width="3" customWidth="1"/>
    <col min="1282" max="1282" width="44" customWidth="1"/>
    <col min="1283" max="1284" width="15" customWidth="1"/>
    <col min="1285" max="1285" width="25" customWidth="1"/>
    <col min="1286" max="1287" width="14" customWidth="1"/>
    <col min="1288" max="1288" width="17" customWidth="1"/>
    <col min="1289" max="1289" width="25" customWidth="1"/>
    <col min="1290" max="1290" width="17" customWidth="1"/>
    <col min="1537" max="1537" width="3" customWidth="1"/>
    <col min="1538" max="1538" width="44" customWidth="1"/>
    <col min="1539" max="1540" width="15" customWidth="1"/>
    <col min="1541" max="1541" width="25" customWidth="1"/>
    <col min="1542" max="1543" width="14" customWidth="1"/>
    <col min="1544" max="1544" width="17" customWidth="1"/>
    <col min="1545" max="1545" width="25" customWidth="1"/>
    <col min="1546" max="1546" width="17" customWidth="1"/>
    <col min="1793" max="1793" width="3" customWidth="1"/>
    <col min="1794" max="1794" width="44" customWidth="1"/>
    <col min="1795" max="1796" width="15" customWidth="1"/>
    <col min="1797" max="1797" width="25" customWidth="1"/>
    <col min="1798" max="1799" width="14" customWidth="1"/>
    <col min="1800" max="1800" width="17" customWidth="1"/>
    <col min="1801" max="1801" width="25" customWidth="1"/>
    <col min="1802" max="1802" width="17" customWidth="1"/>
    <col min="2049" max="2049" width="3" customWidth="1"/>
    <col min="2050" max="2050" width="44" customWidth="1"/>
    <col min="2051" max="2052" width="15" customWidth="1"/>
    <col min="2053" max="2053" width="25" customWidth="1"/>
    <col min="2054" max="2055" width="14" customWidth="1"/>
    <col min="2056" max="2056" width="17" customWidth="1"/>
    <col min="2057" max="2057" width="25" customWidth="1"/>
    <col min="2058" max="2058" width="17" customWidth="1"/>
    <col min="2305" max="2305" width="3" customWidth="1"/>
    <col min="2306" max="2306" width="44" customWidth="1"/>
    <col min="2307" max="2308" width="15" customWidth="1"/>
    <col min="2309" max="2309" width="25" customWidth="1"/>
    <col min="2310" max="2311" width="14" customWidth="1"/>
    <col min="2312" max="2312" width="17" customWidth="1"/>
    <col min="2313" max="2313" width="25" customWidth="1"/>
    <col min="2314" max="2314" width="17" customWidth="1"/>
    <col min="2561" max="2561" width="3" customWidth="1"/>
    <col min="2562" max="2562" width="44" customWidth="1"/>
    <col min="2563" max="2564" width="15" customWidth="1"/>
    <col min="2565" max="2565" width="25" customWidth="1"/>
    <col min="2566" max="2567" width="14" customWidth="1"/>
    <col min="2568" max="2568" width="17" customWidth="1"/>
    <col min="2569" max="2569" width="25" customWidth="1"/>
    <col min="2570" max="2570" width="17" customWidth="1"/>
    <col min="2817" max="2817" width="3" customWidth="1"/>
    <col min="2818" max="2818" width="44" customWidth="1"/>
    <col min="2819" max="2820" width="15" customWidth="1"/>
    <col min="2821" max="2821" width="25" customWidth="1"/>
    <col min="2822" max="2823" width="14" customWidth="1"/>
    <col min="2824" max="2824" width="17" customWidth="1"/>
    <col min="2825" max="2825" width="25" customWidth="1"/>
    <col min="2826" max="2826" width="17" customWidth="1"/>
    <col min="3073" max="3073" width="3" customWidth="1"/>
    <col min="3074" max="3074" width="44" customWidth="1"/>
    <col min="3075" max="3076" width="15" customWidth="1"/>
    <col min="3077" max="3077" width="25" customWidth="1"/>
    <col min="3078" max="3079" width="14" customWidth="1"/>
    <col min="3080" max="3080" width="17" customWidth="1"/>
    <col min="3081" max="3081" width="25" customWidth="1"/>
    <col min="3082" max="3082" width="17" customWidth="1"/>
    <col min="3329" max="3329" width="3" customWidth="1"/>
    <col min="3330" max="3330" width="44" customWidth="1"/>
    <col min="3331" max="3332" width="15" customWidth="1"/>
    <col min="3333" max="3333" width="25" customWidth="1"/>
    <col min="3334" max="3335" width="14" customWidth="1"/>
    <col min="3336" max="3336" width="17" customWidth="1"/>
    <col min="3337" max="3337" width="25" customWidth="1"/>
    <col min="3338" max="3338" width="17" customWidth="1"/>
    <col min="3585" max="3585" width="3" customWidth="1"/>
    <col min="3586" max="3586" width="44" customWidth="1"/>
    <col min="3587" max="3588" width="15" customWidth="1"/>
    <col min="3589" max="3589" width="25" customWidth="1"/>
    <col min="3590" max="3591" width="14" customWidth="1"/>
    <col min="3592" max="3592" width="17" customWidth="1"/>
    <col min="3593" max="3593" width="25" customWidth="1"/>
    <col min="3594" max="3594" width="17" customWidth="1"/>
    <col min="3841" max="3841" width="3" customWidth="1"/>
    <col min="3842" max="3842" width="44" customWidth="1"/>
    <col min="3843" max="3844" width="15" customWidth="1"/>
    <col min="3845" max="3845" width="25" customWidth="1"/>
    <col min="3846" max="3847" width="14" customWidth="1"/>
    <col min="3848" max="3848" width="17" customWidth="1"/>
    <col min="3849" max="3849" width="25" customWidth="1"/>
    <col min="3850" max="3850" width="17" customWidth="1"/>
    <col min="4097" max="4097" width="3" customWidth="1"/>
    <col min="4098" max="4098" width="44" customWidth="1"/>
    <col min="4099" max="4100" width="15" customWidth="1"/>
    <col min="4101" max="4101" width="25" customWidth="1"/>
    <col min="4102" max="4103" width="14" customWidth="1"/>
    <col min="4104" max="4104" width="17" customWidth="1"/>
    <col min="4105" max="4105" width="25" customWidth="1"/>
    <col min="4106" max="4106" width="17" customWidth="1"/>
    <col min="4353" max="4353" width="3" customWidth="1"/>
    <col min="4354" max="4354" width="44" customWidth="1"/>
    <col min="4355" max="4356" width="15" customWidth="1"/>
    <col min="4357" max="4357" width="25" customWidth="1"/>
    <col min="4358" max="4359" width="14" customWidth="1"/>
    <col min="4360" max="4360" width="17" customWidth="1"/>
    <col min="4361" max="4361" width="25" customWidth="1"/>
    <col min="4362" max="4362" width="17" customWidth="1"/>
    <col min="4609" max="4609" width="3" customWidth="1"/>
    <col min="4610" max="4610" width="44" customWidth="1"/>
    <col min="4611" max="4612" width="15" customWidth="1"/>
    <col min="4613" max="4613" width="25" customWidth="1"/>
    <col min="4614" max="4615" width="14" customWidth="1"/>
    <col min="4616" max="4616" width="17" customWidth="1"/>
    <col min="4617" max="4617" width="25" customWidth="1"/>
    <col min="4618" max="4618" width="17" customWidth="1"/>
    <col min="4865" max="4865" width="3" customWidth="1"/>
    <col min="4866" max="4866" width="44" customWidth="1"/>
    <col min="4867" max="4868" width="15" customWidth="1"/>
    <col min="4869" max="4869" width="25" customWidth="1"/>
    <col min="4870" max="4871" width="14" customWidth="1"/>
    <col min="4872" max="4872" width="17" customWidth="1"/>
    <col min="4873" max="4873" width="25" customWidth="1"/>
    <col min="4874" max="4874" width="17" customWidth="1"/>
    <col min="5121" max="5121" width="3" customWidth="1"/>
    <col min="5122" max="5122" width="44" customWidth="1"/>
    <col min="5123" max="5124" width="15" customWidth="1"/>
    <col min="5125" max="5125" width="25" customWidth="1"/>
    <col min="5126" max="5127" width="14" customWidth="1"/>
    <col min="5128" max="5128" width="17" customWidth="1"/>
    <col min="5129" max="5129" width="25" customWidth="1"/>
    <col min="5130" max="5130" width="17" customWidth="1"/>
    <col min="5377" max="5377" width="3" customWidth="1"/>
    <col min="5378" max="5378" width="44" customWidth="1"/>
    <col min="5379" max="5380" width="15" customWidth="1"/>
    <col min="5381" max="5381" width="25" customWidth="1"/>
    <col min="5382" max="5383" width="14" customWidth="1"/>
    <col min="5384" max="5384" width="17" customWidth="1"/>
    <col min="5385" max="5385" width="25" customWidth="1"/>
    <col min="5386" max="5386" width="17" customWidth="1"/>
    <col min="5633" max="5633" width="3" customWidth="1"/>
    <col min="5634" max="5634" width="44" customWidth="1"/>
    <col min="5635" max="5636" width="15" customWidth="1"/>
    <col min="5637" max="5637" width="25" customWidth="1"/>
    <col min="5638" max="5639" width="14" customWidth="1"/>
    <col min="5640" max="5640" width="17" customWidth="1"/>
    <col min="5641" max="5641" width="25" customWidth="1"/>
    <col min="5642" max="5642" width="17" customWidth="1"/>
    <col min="5889" max="5889" width="3" customWidth="1"/>
    <col min="5890" max="5890" width="44" customWidth="1"/>
    <col min="5891" max="5892" width="15" customWidth="1"/>
    <col min="5893" max="5893" width="25" customWidth="1"/>
    <col min="5894" max="5895" width="14" customWidth="1"/>
    <col min="5896" max="5896" width="17" customWidth="1"/>
    <col min="5897" max="5897" width="25" customWidth="1"/>
    <col min="5898" max="5898" width="17" customWidth="1"/>
    <col min="6145" max="6145" width="3" customWidth="1"/>
    <col min="6146" max="6146" width="44" customWidth="1"/>
    <col min="6147" max="6148" width="15" customWidth="1"/>
    <col min="6149" max="6149" width="25" customWidth="1"/>
    <col min="6150" max="6151" width="14" customWidth="1"/>
    <col min="6152" max="6152" width="17" customWidth="1"/>
    <col min="6153" max="6153" width="25" customWidth="1"/>
    <col min="6154" max="6154" width="17" customWidth="1"/>
    <col min="6401" max="6401" width="3" customWidth="1"/>
    <col min="6402" max="6402" width="44" customWidth="1"/>
    <col min="6403" max="6404" width="15" customWidth="1"/>
    <col min="6405" max="6405" width="25" customWidth="1"/>
    <col min="6406" max="6407" width="14" customWidth="1"/>
    <col min="6408" max="6408" width="17" customWidth="1"/>
    <col min="6409" max="6409" width="25" customWidth="1"/>
    <col min="6410" max="6410" width="17" customWidth="1"/>
    <col min="6657" max="6657" width="3" customWidth="1"/>
    <col min="6658" max="6658" width="44" customWidth="1"/>
    <col min="6659" max="6660" width="15" customWidth="1"/>
    <col min="6661" max="6661" width="25" customWidth="1"/>
    <col min="6662" max="6663" width="14" customWidth="1"/>
    <col min="6664" max="6664" width="17" customWidth="1"/>
    <col min="6665" max="6665" width="25" customWidth="1"/>
    <col min="6666" max="6666" width="17" customWidth="1"/>
    <col min="6913" max="6913" width="3" customWidth="1"/>
    <col min="6914" max="6914" width="44" customWidth="1"/>
    <col min="6915" max="6916" width="15" customWidth="1"/>
    <col min="6917" max="6917" width="25" customWidth="1"/>
    <col min="6918" max="6919" width="14" customWidth="1"/>
    <col min="6920" max="6920" width="17" customWidth="1"/>
    <col min="6921" max="6921" width="25" customWidth="1"/>
    <col min="6922" max="6922" width="17" customWidth="1"/>
    <col min="7169" max="7169" width="3" customWidth="1"/>
    <col min="7170" max="7170" width="44" customWidth="1"/>
    <col min="7171" max="7172" width="15" customWidth="1"/>
    <col min="7173" max="7173" width="25" customWidth="1"/>
    <col min="7174" max="7175" width="14" customWidth="1"/>
    <col min="7176" max="7176" width="17" customWidth="1"/>
    <col min="7177" max="7177" width="25" customWidth="1"/>
    <col min="7178" max="7178" width="17" customWidth="1"/>
    <col min="7425" max="7425" width="3" customWidth="1"/>
    <col min="7426" max="7426" width="44" customWidth="1"/>
    <col min="7427" max="7428" width="15" customWidth="1"/>
    <col min="7429" max="7429" width="25" customWidth="1"/>
    <col min="7430" max="7431" width="14" customWidth="1"/>
    <col min="7432" max="7432" width="17" customWidth="1"/>
    <col min="7433" max="7433" width="25" customWidth="1"/>
    <col min="7434" max="7434" width="17" customWidth="1"/>
    <col min="7681" max="7681" width="3" customWidth="1"/>
    <col min="7682" max="7682" width="44" customWidth="1"/>
    <col min="7683" max="7684" width="15" customWidth="1"/>
    <col min="7685" max="7685" width="25" customWidth="1"/>
    <col min="7686" max="7687" width="14" customWidth="1"/>
    <col min="7688" max="7688" width="17" customWidth="1"/>
    <col min="7689" max="7689" width="25" customWidth="1"/>
    <col min="7690" max="7690" width="17" customWidth="1"/>
    <col min="7937" max="7937" width="3" customWidth="1"/>
    <col min="7938" max="7938" width="44" customWidth="1"/>
    <col min="7939" max="7940" width="15" customWidth="1"/>
    <col min="7941" max="7941" width="25" customWidth="1"/>
    <col min="7942" max="7943" width="14" customWidth="1"/>
    <col min="7944" max="7944" width="17" customWidth="1"/>
    <col min="7945" max="7945" width="25" customWidth="1"/>
    <col min="7946" max="7946" width="17" customWidth="1"/>
    <col min="8193" max="8193" width="3" customWidth="1"/>
    <col min="8194" max="8194" width="44" customWidth="1"/>
    <col min="8195" max="8196" width="15" customWidth="1"/>
    <col min="8197" max="8197" width="25" customWidth="1"/>
    <col min="8198" max="8199" width="14" customWidth="1"/>
    <col min="8200" max="8200" width="17" customWidth="1"/>
    <col min="8201" max="8201" width="25" customWidth="1"/>
    <col min="8202" max="8202" width="17" customWidth="1"/>
    <col min="8449" max="8449" width="3" customWidth="1"/>
    <col min="8450" max="8450" width="44" customWidth="1"/>
    <col min="8451" max="8452" width="15" customWidth="1"/>
    <col min="8453" max="8453" width="25" customWidth="1"/>
    <col min="8454" max="8455" width="14" customWidth="1"/>
    <col min="8456" max="8456" width="17" customWidth="1"/>
    <col min="8457" max="8457" width="25" customWidth="1"/>
    <col min="8458" max="8458" width="17" customWidth="1"/>
    <col min="8705" max="8705" width="3" customWidth="1"/>
    <col min="8706" max="8706" width="44" customWidth="1"/>
    <col min="8707" max="8708" width="15" customWidth="1"/>
    <col min="8709" max="8709" width="25" customWidth="1"/>
    <col min="8710" max="8711" width="14" customWidth="1"/>
    <col min="8712" max="8712" width="17" customWidth="1"/>
    <col min="8713" max="8713" width="25" customWidth="1"/>
    <col min="8714" max="8714" width="17" customWidth="1"/>
    <col min="8961" max="8961" width="3" customWidth="1"/>
    <col min="8962" max="8962" width="44" customWidth="1"/>
    <col min="8963" max="8964" width="15" customWidth="1"/>
    <col min="8965" max="8965" width="25" customWidth="1"/>
    <col min="8966" max="8967" width="14" customWidth="1"/>
    <col min="8968" max="8968" width="17" customWidth="1"/>
    <col min="8969" max="8969" width="25" customWidth="1"/>
    <col min="8970" max="8970" width="17" customWidth="1"/>
    <col min="9217" max="9217" width="3" customWidth="1"/>
    <col min="9218" max="9218" width="44" customWidth="1"/>
    <col min="9219" max="9220" width="15" customWidth="1"/>
    <col min="9221" max="9221" width="25" customWidth="1"/>
    <col min="9222" max="9223" width="14" customWidth="1"/>
    <col min="9224" max="9224" width="17" customWidth="1"/>
    <col min="9225" max="9225" width="25" customWidth="1"/>
    <col min="9226" max="9226" width="17" customWidth="1"/>
    <col min="9473" max="9473" width="3" customWidth="1"/>
    <col min="9474" max="9474" width="44" customWidth="1"/>
    <col min="9475" max="9476" width="15" customWidth="1"/>
    <col min="9477" max="9477" width="25" customWidth="1"/>
    <col min="9478" max="9479" width="14" customWidth="1"/>
    <col min="9480" max="9480" width="17" customWidth="1"/>
    <col min="9481" max="9481" width="25" customWidth="1"/>
    <col min="9482" max="9482" width="17" customWidth="1"/>
    <col min="9729" max="9729" width="3" customWidth="1"/>
    <col min="9730" max="9730" width="44" customWidth="1"/>
    <col min="9731" max="9732" width="15" customWidth="1"/>
    <col min="9733" max="9733" width="25" customWidth="1"/>
    <col min="9734" max="9735" width="14" customWidth="1"/>
    <col min="9736" max="9736" width="17" customWidth="1"/>
    <col min="9737" max="9737" width="25" customWidth="1"/>
    <col min="9738" max="9738" width="17" customWidth="1"/>
    <col min="9985" max="9985" width="3" customWidth="1"/>
    <col min="9986" max="9986" width="44" customWidth="1"/>
    <col min="9987" max="9988" width="15" customWidth="1"/>
    <col min="9989" max="9989" width="25" customWidth="1"/>
    <col min="9990" max="9991" width="14" customWidth="1"/>
    <col min="9992" max="9992" width="17" customWidth="1"/>
    <col min="9993" max="9993" width="25" customWidth="1"/>
    <col min="9994" max="9994" width="17" customWidth="1"/>
    <col min="10241" max="10241" width="3" customWidth="1"/>
    <col min="10242" max="10242" width="44" customWidth="1"/>
    <col min="10243" max="10244" width="15" customWidth="1"/>
    <col min="10245" max="10245" width="25" customWidth="1"/>
    <col min="10246" max="10247" width="14" customWidth="1"/>
    <col min="10248" max="10248" width="17" customWidth="1"/>
    <col min="10249" max="10249" width="25" customWidth="1"/>
    <col min="10250" max="10250" width="17" customWidth="1"/>
    <col min="10497" max="10497" width="3" customWidth="1"/>
    <col min="10498" max="10498" width="44" customWidth="1"/>
    <col min="10499" max="10500" width="15" customWidth="1"/>
    <col min="10501" max="10501" width="25" customWidth="1"/>
    <col min="10502" max="10503" width="14" customWidth="1"/>
    <col min="10504" max="10504" width="17" customWidth="1"/>
    <col min="10505" max="10505" width="25" customWidth="1"/>
    <col min="10506" max="10506" width="17" customWidth="1"/>
    <col min="10753" max="10753" width="3" customWidth="1"/>
    <col min="10754" max="10754" width="44" customWidth="1"/>
    <col min="10755" max="10756" width="15" customWidth="1"/>
    <col min="10757" max="10757" width="25" customWidth="1"/>
    <col min="10758" max="10759" width="14" customWidth="1"/>
    <col min="10760" max="10760" width="17" customWidth="1"/>
    <col min="10761" max="10761" width="25" customWidth="1"/>
    <col min="10762" max="10762" width="17" customWidth="1"/>
    <col min="11009" max="11009" width="3" customWidth="1"/>
    <col min="11010" max="11010" width="44" customWidth="1"/>
    <col min="11011" max="11012" width="15" customWidth="1"/>
    <col min="11013" max="11013" width="25" customWidth="1"/>
    <col min="11014" max="11015" width="14" customWidth="1"/>
    <col min="11016" max="11016" width="17" customWidth="1"/>
    <col min="11017" max="11017" width="25" customWidth="1"/>
    <col min="11018" max="11018" width="17" customWidth="1"/>
    <col min="11265" max="11265" width="3" customWidth="1"/>
    <col min="11266" max="11266" width="44" customWidth="1"/>
    <col min="11267" max="11268" width="15" customWidth="1"/>
    <col min="11269" max="11269" width="25" customWidth="1"/>
    <col min="11270" max="11271" width="14" customWidth="1"/>
    <col min="11272" max="11272" width="17" customWidth="1"/>
    <col min="11273" max="11273" width="25" customWidth="1"/>
    <col min="11274" max="11274" width="17" customWidth="1"/>
    <col min="11521" max="11521" width="3" customWidth="1"/>
    <col min="11522" max="11522" width="44" customWidth="1"/>
    <col min="11523" max="11524" width="15" customWidth="1"/>
    <col min="11525" max="11525" width="25" customWidth="1"/>
    <col min="11526" max="11527" width="14" customWidth="1"/>
    <col min="11528" max="11528" width="17" customWidth="1"/>
    <col min="11529" max="11529" width="25" customWidth="1"/>
    <col min="11530" max="11530" width="17" customWidth="1"/>
    <col min="11777" max="11777" width="3" customWidth="1"/>
    <col min="11778" max="11778" width="44" customWidth="1"/>
    <col min="11779" max="11780" width="15" customWidth="1"/>
    <col min="11781" max="11781" width="25" customWidth="1"/>
    <col min="11782" max="11783" width="14" customWidth="1"/>
    <col min="11784" max="11784" width="17" customWidth="1"/>
    <col min="11785" max="11785" width="25" customWidth="1"/>
    <col min="11786" max="11786" width="17" customWidth="1"/>
    <col min="12033" max="12033" width="3" customWidth="1"/>
    <col min="12034" max="12034" width="44" customWidth="1"/>
    <col min="12035" max="12036" width="15" customWidth="1"/>
    <col min="12037" max="12037" width="25" customWidth="1"/>
    <col min="12038" max="12039" width="14" customWidth="1"/>
    <col min="12040" max="12040" width="17" customWidth="1"/>
    <col min="12041" max="12041" width="25" customWidth="1"/>
    <col min="12042" max="12042" width="17" customWidth="1"/>
    <col min="12289" max="12289" width="3" customWidth="1"/>
    <col min="12290" max="12290" width="44" customWidth="1"/>
    <col min="12291" max="12292" width="15" customWidth="1"/>
    <col min="12293" max="12293" width="25" customWidth="1"/>
    <col min="12294" max="12295" width="14" customWidth="1"/>
    <col min="12296" max="12296" width="17" customWidth="1"/>
    <col min="12297" max="12297" width="25" customWidth="1"/>
    <col min="12298" max="12298" width="17" customWidth="1"/>
    <col min="12545" max="12545" width="3" customWidth="1"/>
    <col min="12546" max="12546" width="44" customWidth="1"/>
    <col min="12547" max="12548" width="15" customWidth="1"/>
    <col min="12549" max="12549" width="25" customWidth="1"/>
    <col min="12550" max="12551" width="14" customWidth="1"/>
    <col min="12552" max="12552" width="17" customWidth="1"/>
    <col min="12553" max="12553" width="25" customWidth="1"/>
    <col min="12554" max="12554" width="17" customWidth="1"/>
    <col min="12801" max="12801" width="3" customWidth="1"/>
    <col min="12802" max="12802" width="44" customWidth="1"/>
    <col min="12803" max="12804" width="15" customWidth="1"/>
    <col min="12805" max="12805" width="25" customWidth="1"/>
    <col min="12806" max="12807" width="14" customWidth="1"/>
    <col min="12808" max="12808" width="17" customWidth="1"/>
    <col min="12809" max="12809" width="25" customWidth="1"/>
    <col min="12810" max="12810" width="17" customWidth="1"/>
    <col min="13057" max="13057" width="3" customWidth="1"/>
    <col min="13058" max="13058" width="44" customWidth="1"/>
    <col min="13059" max="13060" width="15" customWidth="1"/>
    <col min="13061" max="13061" width="25" customWidth="1"/>
    <col min="13062" max="13063" width="14" customWidth="1"/>
    <col min="13064" max="13064" width="17" customWidth="1"/>
    <col min="13065" max="13065" width="25" customWidth="1"/>
    <col min="13066" max="13066" width="17" customWidth="1"/>
    <col min="13313" max="13313" width="3" customWidth="1"/>
    <col min="13314" max="13314" width="44" customWidth="1"/>
    <col min="13315" max="13316" width="15" customWidth="1"/>
    <col min="13317" max="13317" width="25" customWidth="1"/>
    <col min="13318" max="13319" width="14" customWidth="1"/>
    <col min="13320" max="13320" width="17" customWidth="1"/>
    <col min="13321" max="13321" width="25" customWidth="1"/>
    <col min="13322" max="13322" width="17" customWidth="1"/>
    <col min="13569" max="13569" width="3" customWidth="1"/>
    <col min="13570" max="13570" width="44" customWidth="1"/>
    <col min="13571" max="13572" width="15" customWidth="1"/>
    <col min="13573" max="13573" width="25" customWidth="1"/>
    <col min="13574" max="13575" width="14" customWidth="1"/>
    <col min="13576" max="13576" width="17" customWidth="1"/>
    <col min="13577" max="13577" width="25" customWidth="1"/>
    <col min="13578" max="13578" width="17" customWidth="1"/>
    <col min="13825" max="13825" width="3" customWidth="1"/>
    <col min="13826" max="13826" width="44" customWidth="1"/>
    <col min="13827" max="13828" width="15" customWidth="1"/>
    <col min="13829" max="13829" width="25" customWidth="1"/>
    <col min="13830" max="13831" width="14" customWidth="1"/>
    <col min="13832" max="13832" width="17" customWidth="1"/>
    <col min="13833" max="13833" width="25" customWidth="1"/>
    <col min="13834" max="13834" width="17" customWidth="1"/>
    <col min="14081" max="14081" width="3" customWidth="1"/>
    <col min="14082" max="14082" width="44" customWidth="1"/>
    <col min="14083" max="14084" width="15" customWidth="1"/>
    <col min="14085" max="14085" width="25" customWidth="1"/>
    <col min="14086" max="14087" width="14" customWidth="1"/>
    <col min="14088" max="14088" width="17" customWidth="1"/>
    <col min="14089" max="14089" width="25" customWidth="1"/>
    <col min="14090" max="14090" width="17" customWidth="1"/>
    <col min="14337" max="14337" width="3" customWidth="1"/>
    <col min="14338" max="14338" width="44" customWidth="1"/>
    <col min="14339" max="14340" width="15" customWidth="1"/>
    <col min="14341" max="14341" width="25" customWidth="1"/>
    <col min="14342" max="14343" width="14" customWidth="1"/>
    <col min="14344" max="14344" width="17" customWidth="1"/>
    <col min="14345" max="14345" width="25" customWidth="1"/>
    <col min="14346" max="14346" width="17" customWidth="1"/>
    <col min="14593" max="14593" width="3" customWidth="1"/>
    <col min="14594" max="14594" width="44" customWidth="1"/>
    <col min="14595" max="14596" width="15" customWidth="1"/>
    <col min="14597" max="14597" width="25" customWidth="1"/>
    <col min="14598" max="14599" width="14" customWidth="1"/>
    <col min="14600" max="14600" width="17" customWidth="1"/>
    <col min="14601" max="14601" width="25" customWidth="1"/>
    <col min="14602" max="14602" width="17" customWidth="1"/>
    <col min="14849" max="14849" width="3" customWidth="1"/>
    <col min="14850" max="14850" width="44" customWidth="1"/>
    <col min="14851" max="14852" width="15" customWidth="1"/>
    <col min="14853" max="14853" width="25" customWidth="1"/>
    <col min="14854" max="14855" width="14" customWidth="1"/>
    <col min="14856" max="14856" width="17" customWidth="1"/>
    <col min="14857" max="14857" width="25" customWidth="1"/>
    <col min="14858" max="14858" width="17" customWidth="1"/>
    <col min="15105" max="15105" width="3" customWidth="1"/>
    <col min="15106" max="15106" width="44" customWidth="1"/>
    <col min="15107" max="15108" width="15" customWidth="1"/>
    <col min="15109" max="15109" width="25" customWidth="1"/>
    <col min="15110" max="15111" width="14" customWidth="1"/>
    <col min="15112" max="15112" width="17" customWidth="1"/>
    <col min="15113" max="15113" width="25" customWidth="1"/>
    <col min="15114" max="15114" width="17" customWidth="1"/>
    <col min="15361" max="15361" width="3" customWidth="1"/>
    <col min="15362" max="15362" width="44" customWidth="1"/>
    <col min="15363" max="15364" width="15" customWidth="1"/>
    <col min="15365" max="15365" width="25" customWidth="1"/>
    <col min="15366" max="15367" width="14" customWidth="1"/>
    <col min="15368" max="15368" width="17" customWidth="1"/>
    <col min="15369" max="15369" width="25" customWidth="1"/>
    <col min="15370" max="15370" width="17" customWidth="1"/>
    <col min="15617" max="15617" width="3" customWidth="1"/>
    <col min="15618" max="15618" width="44" customWidth="1"/>
    <col min="15619" max="15620" width="15" customWidth="1"/>
    <col min="15621" max="15621" width="25" customWidth="1"/>
    <col min="15622" max="15623" width="14" customWidth="1"/>
    <col min="15624" max="15624" width="17" customWidth="1"/>
    <col min="15625" max="15625" width="25" customWidth="1"/>
    <col min="15626" max="15626" width="17" customWidth="1"/>
    <col min="15873" max="15873" width="3" customWidth="1"/>
    <col min="15874" max="15874" width="44" customWidth="1"/>
    <col min="15875" max="15876" width="15" customWidth="1"/>
    <col min="15877" max="15877" width="25" customWidth="1"/>
    <col min="15878" max="15879" width="14" customWidth="1"/>
    <col min="15880" max="15880" width="17" customWidth="1"/>
    <col min="15881" max="15881" width="25" customWidth="1"/>
    <col min="15882" max="15882" width="17" customWidth="1"/>
    <col min="16129" max="16129" width="3" customWidth="1"/>
    <col min="16130" max="16130" width="44" customWidth="1"/>
    <col min="16131" max="16132" width="15" customWidth="1"/>
    <col min="16133" max="16133" width="25" customWidth="1"/>
    <col min="16134" max="16135" width="14" customWidth="1"/>
    <col min="16136" max="16136" width="17" customWidth="1"/>
    <col min="16137" max="16137" width="25" customWidth="1"/>
    <col min="16138" max="16138" width="17" customWidth="1"/>
  </cols>
  <sheetData>
    <row r="1" spans="1:10" ht="13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13" x14ac:dyDescent="0.25">
      <c r="A2" s="47" t="s">
        <v>1</v>
      </c>
      <c r="B2" s="48"/>
      <c r="C2" s="48"/>
      <c r="D2" s="48"/>
      <c r="E2" s="48"/>
      <c r="F2" s="48"/>
      <c r="G2" s="48"/>
      <c r="H2" s="48"/>
      <c r="I2" s="48"/>
      <c r="J2" s="48"/>
    </row>
    <row r="3" spans="1:10" ht="13" x14ac:dyDescent="0.25">
      <c r="A3" s="47" t="s">
        <v>2</v>
      </c>
      <c r="B3" s="48"/>
      <c r="C3" s="48"/>
      <c r="D3" s="48"/>
      <c r="E3" s="48"/>
      <c r="F3" s="48"/>
      <c r="G3" s="48"/>
      <c r="H3" s="48"/>
      <c r="I3" s="48"/>
      <c r="J3" s="48"/>
    </row>
    <row r="4" spans="1:10" ht="13" x14ac:dyDescent="0.25">
      <c r="A4" s="47" t="s">
        <v>104</v>
      </c>
      <c r="B4" s="48"/>
      <c r="C4" s="48"/>
      <c r="D4" s="48"/>
      <c r="E4" s="48"/>
      <c r="F4" s="48"/>
      <c r="G4" s="48"/>
      <c r="H4" s="48"/>
      <c r="I4" s="48"/>
      <c r="J4" s="48"/>
    </row>
    <row r="5" spans="1:10" ht="13" x14ac:dyDescent="0.25">
      <c r="A5" s="47" t="s">
        <v>4</v>
      </c>
      <c r="B5" s="48"/>
      <c r="C5" s="48"/>
      <c r="D5" s="48"/>
      <c r="E5" s="48"/>
      <c r="F5" s="48"/>
      <c r="G5" s="48"/>
      <c r="H5" s="48"/>
      <c r="I5" s="48"/>
      <c r="J5" s="48"/>
    </row>
    <row r="6" spans="1:10" ht="13" x14ac:dyDescent="0.25">
      <c r="A6" s="47" t="s">
        <v>5</v>
      </c>
      <c r="B6" s="48"/>
      <c r="C6" s="48"/>
      <c r="D6" s="48"/>
      <c r="E6" s="48"/>
      <c r="F6" s="48"/>
      <c r="G6" s="48"/>
      <c r="H6" s="48"/>
      <c r="I6" s="48"/>
      <c r="J6" s="48"/>
    </row>
    <row r="7" spans="1:10" ht="13" x14ac:dyDescent="0.25">
      <c r="A7" s="47" t="s">
        <v>6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x14ac:dyDescent="0.25">
      <c r="A8" s="49" t="s">
        <v>7</v>
      </c>
      <c r="B8" s="48"/>
      <c r="C8" s="48"/>
      <c r="D8" s="48"/>
      <c r="E8" s="48"/>
      <c r="F8" s="48"/>
      <c r="G8" s="48"/>
      <c r="H8" s="48"/>
      <c r="I8" s="48"/>
      <c r="J8" s="48"/>
    </row>
    <row r="9" spans="1:10" ht="13" x14ac:dyDescent="0.25">
      <c r="A9" s="47" t="s">
        <v>1</v>
      </c>
      <c r="B9" s="48"/>
      <c r="C9" s="48"/>
      <c r="D9" s="48"/>
      <c r="E9" s="48"/>
      <c r="F9" s="48"/>
      <c r="G9" s="48"/>
      <c r="H9" s="48"/>
      <c r="I9" s="48"/>
      <c r="J9" s="48"/>
    </row>
    <row r="10" spans="1:10" x14ac:dyDescent="0.25">
      <c r="B10" s="1" t="s">
        <v>105</v>
      </c>
    </row>
    <row r="11" spans="1:10" x14ac:dyDescent="0.25">
      <c r="B11" s="1" t="s">
        <v>106</v>
      </c>
    </row>
    <row r="12" spans="1:10" x14ac:dyDescent="0.25">
      <c r="B12" s="1" t="s">
        <v>68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107</v>
      </c>
    </row>
    <row r="13" spans="1:10" x14ac:dyDescent="0.25">
      <c r="B13" s="1" t="s">
        <v>18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112</v>
      </c>
      <c r="H13" s="1" t="s">
        <v>113</v>
      </c>
      <c r="I13" s="1" t="s">
        <v>114</v>
      </c>
      <c r="J13" s="1" t="s">
        <v>57</v>
      </c>
    </row>
    <row r="14" spans="1:10" x14ac:dyDescent="0.25">
      <c r="B14" s="1" t="s">
        <v>24</v>
      </c>
    </row>
    <row r="15" spans="1:10" x14ac:dyDescent="0.25">
      <c r="B15" s="1" t="s">
        <v>115</v>
      </c>
      <c r="C15" s="2">
        <v>48852</v>
      </c>
      <c r="D15" s="2">
        <v>55499</v>
      </c>
      <c r="E15" s="2">
        <v>104351</v>
      </c>
      <c r="F15" s="2">
        <v>4918</v>
      </c>
      <c r="G15" s="2">
        <v>2647</v>
      </c>
      <c r="H15" s="2">
        <v>729</v>
      </c>
      <c r="I15" s="2">
        <v>8294</v>
      </c>
      <c r="J15" s="2">
        <v>112645</v>
      </c>
    </row>
    <row r="16" spans="1:10" x14ac:dyDescent="0.25">
      <c r="B16" s="1" t="s">
        <v>56</v>
      </c>
      <c r="C16" s="3">
        <v>42093</v>
      </c>
      <c r="D16" s="3">
        <v>9306</v>
      </c>
      <c r="E16" s="3">
        <v>51399</v>
      </c>
      <c r="F16" s="3">
        <v>509</v>
      </c>
      <c r="G16" s="3">
        <v>335</v>
      </c>
      <c r="H16" s="3">
        <v>2238</v>
      </c>
      <c r="I16" s="3">
        <v>3082</v>
      </c>
      <c r="J16" s="3">
        <v>54481</v>
      </c>
    </row>
    <row r="17" spans="2:10" ht="13" x14ac:dyDescent="0.25">
      <c r="B17" s="5" t="s">
        <v>85</v>
      </c>
      <c r="C17" s="2">
        <v>90945</v>
      </c>
      <c r="D17" s="2">
        <v>64805</v>
      </c>
      <c r="E17" s="2">
        <v>155750</v>
      </c>
      <c r="F17" s="2">
        <v>5427</v>
      </c>
      <c r="G17" s="2">
        <v>2982</v>
      </c>
      <c r="H17" s="2">
        <v>2967</v>
      </c>
      <c r="I17" s="2">
        <v>11376</v>
      </c>
      <c r="J17" s="13">
        <v>167126</v>
      </c>
    </row>
    <row r="18" spans="2:10" x14ac:dyDescent="0.25">
      <c r="B18" s="1" t="s">
        <v>118</v>
      </c>
      <c r="C18" s="25">
        <f>C15/$J15</f>
        <v>0.43368103333481289</v>
      </c>
      <c r="D18" s="25">
        <f>D15/$J15</f>
        <v>0.49268942252208264</v>
      </c>
      <c r="E18" s="25">
        <f t="shared" ref="E18:I18" si="0">E15/$J15</f>
        <v>0.92637045585689559</v>
      </c>
      <c r="F18" s="25">
        <f t="shared" si="0"/>
        <v>4.3659283590039503E-2</v>
      </c>
      <c r="G18" s="25">
        <f t="shared" si="0"/>
        <v>2.349860180212171E-2</v>
      </c>
      <c r="H18" s="25">
        <f t="shared" si="0"/>
        <v>6.4716587509432285E-3</v>
      </c>
      <c r="I18" s="25">
        <f t="shared" si="0"/>
        <v>7.362954414310445E-2</v>
      </c>
      <c r="J18" s="2">
        <v>17804</v>
      </c>
    </row>
    <row r="19" spans="2:10" x14ac:dyDescent="0.25">
      <c r="B19" s="1" t="s">
        <v>75</v>
      </c>
      <c r="C19" s="25">
        <f>C16/$J16</f>
        <v>0.77261797690938128</v>
      </c>
      <c r="D19" s="25">
        <f>D16/$J16</f>
        <v>0.17081184266074412</v>
      </c>
      <c r="E19" s="25">
        <f t="shared" ref="E19:I19" si="1">E16/$J16</f>
        <v>0.94342981957012539</v>
      </c>
      <c r="F19" s="25">
        <f t="shared" si="1"/>
        <v>9.3427066316697557E-3</v>
      </c>
      <c r="G19" s="25">
        <f t="shared" si="1"/>
        <v>6.1489326554211559E-3</v>
      </c>
      <c r="H19" s="25">
        <f t="shared" si="1"/>
        <v>4.1078541142783725E-2</v>
      </c>
      <c r="I19" s="25">
        <f t="shared" si="1"/>
        <v>5.6570180429874634E-2</v>
      </c>
      <c r="J19" s="2">
        <v>184930</v>
      </c>
    </row>
    <row r="20" spans="2:10" x14ac:dyDescent="0.25">
      <c r="B20" s="7" t="s">
        <v>41</v>
      </c>
      <c r="C20" s="7"/>
      <c r="D20" s="7"/>
      <c r="E20" s="7"/>
      <c r="F20" s="7"/>
      <c r="G20" s="7"/>
      <c r="H20" s="7"/>
      <c r="I20" s="7"/>
      <c r="J20" s="7"/>
    </row>
    <row r="21" spans="2:10" x14ac:dyDescent="0.25">
      <c r="B21" s="7" t="s">
        <v>115</v>
      </c>
      <c r="C21" s="8">
        <v>46770</v>
      </c>
      <c r="D21" s="8">
        <v>50941</v>
      </c>
      <c r="E21" s="8">
        <v>97711</v>
      </c>
      <c r="F21" s="8">
        <v>4058</v>
      </c>
      <c r="G21" s="8">
        <v>2538</v>
      </c>
      <c r="H21" s="8">
        <v>562</v>
      </c>
      <c r="I21" s="8">
        <v>7158</v>
      </c>
      <c r="J21" s="8">
        <v>104869</v>
      </c>
    </row>
    <row r="22" spans="2:10" x14ac:dyDescent="0.25">
      <c r="B22" s="7" t="s">
        <v>116</v>
      </c>
      <c r="C22" s="7"/>
      <c r="D22" s="7"/>
      <c r="E22" s="7"/>
      <c r="F22" s="7"/>
      <c r="G22" s="7"/>
      <c r="H22" s="7"/>
      <c r="I22" s="7"/>
      <c r="J22" s="7"/>
    </row>
    <row r="23" spans="2:10" x14ac:dyDescent="0.25">
      <c r="B23" s="7" t="s">
        <v>117</v>
      </c>
      <c r="C23" s="10">
        <v>41521</v>
      </c>
      <c r="D23" s="10">
        <v>8358</v>
      </c>
      <c r="E23" s="10">
        <v>49879</v>
      </c>
      <c r="F23" s="10">
        <v>427</v>
      </c>
      <c r="G23" s="10">
        <v>371</v>
      </c>
      <c r="H23" s="10">
        <v>2294</v>
      </c>
      <c r="I23" s="10">
        <v>3092</v>
      </c>
      <c r="J23" s="10">
        <v>52971</v>
      </c>
    </row>
    <row r="24" spans="2:10" x14ac:dyDescent="0.25">
      <c r="B24" s="7" t="s">
        <v>85</v>
      </c>
      <c r="C24" s="8">
        <v>88291</v>
      </c>
      <c r="D24" s="8">
        <v>59299</v>
      </c>
      <c r="E24" s="8">
        <v>147590</v>
      </c>
      <c r="F24" s="8">
        <v>4485</v>
      </c>
      <c r="G24" s="8">
        <v>2909</v>
      </c>
      <c r="H24" s="8">
        <v>2856</v>
      </c>
      <c r="I24" s="8">
        <v>10250</v>
      </c>
      <c r="J24" s="8">
        <v>157840</v>
      </c>
    </row>
    <row r="25" spans="2:10" x14ac:dyDescent="0.25">
      <c r="B25" s="7" t="s">
        <v>118</v>
      </c>
      <c r="C25" s="7" t="s">
        <v>1</v>
      </c>
      <c r="D25" s="7" t="s">
        <v>1</v>
      </c>
      <c r="E25" s="7" t="s">
        <v>1</v>
      </c>
      <c r="F25" s="7" t="s">
        <v>1</v>
      </c>
      <c r="G25" s="7" t="s">
        <v>1</v>
      </c>
      <c r="H25" s="7" t="s">
        <v>1</v>
      </c>
      <c r="I25" s="7" t="s">
        <v>1</v>
      </c>
      <c r="J25" s="8">
        <v>18168</v>
      </c>
    </row>
    <row r="26" spans="2:10" x14ac:dyDescent="0.25">
      <c r="B26" s="7" t="s">
        <v>75</v>
      </c>
      <c r="C26" s="7" t="s">
        <v>1</v>
      </c>
      <c r="D26" s="7" t="s">
        <v>1</v>
      </c>
      <c r="E26" s="7" t="s">
        <v>1</v>
      </c>
      <c r="F26" s="7" t="s">
        <v>1</v>
      </c>
      <c r="G26" s="7" t="s">
        <v>1</v>
      </c>
      <c r="H26" s="7" t="s">
        <v>1</v>
      </c>
      <c r="I26" s="7" t="s">
        <v>1</v>
      </c>
      <c r="J26" s="8">
        <v>176008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 xr:uid="{66F6DF87-3F55-4EC0-8D72-63A9D050F0A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D863-65F2-43A5-BCB8-47F120778731}">
  <dimension ref="A1:H35"/>
  <sheetViews>
    <sheetView topLeftCell="A5" zoomScale="80" zoomScaleNormal="80" workbookViewId="0">
      <selection activeCell="D25" sqref="D25"/>
    </sheetView>
  </sheetViews>
  <sheetFormatPr defaultColWidth="21.08984375" defaultRowHeight="12.5" x14ac:dyDescent="0.25"/>
  <cols>
    <col min="1" max="1" width="3" customWidth="1"/>
    <col min="2" max="2" width="28" customWidth="1"/>
    <col min="3" max="4" width="26" customWidth="1"/>
    <col min="5" max="5" width="14" customWidth="1"/>
    <col min="6" max="6" width="17" customWidth="1"/>
    <col min="7" max="7" width="26" customWidth="1"/>
    <col min="8" max="8" width="14" customWidth="1"/>
    <col min="257" max="257" width="3" customWidth="1"/>
    <col min="258" max="258" width="28" customWidth="1"/>
    <col min="259" max="260" width="26" customWidth="1"/>
    <col min="261" max="261" width="14" customWidth="1"/>
    <col min="262" max="262" width="17" customWidth="1"/>
    <col min="263" max="263" width="26" customWidth="1"/>
    <col min="264" max="264" width="14" customWidth="1"/>
    <col min="513" max="513" width="3" customWidth="1"/>
    <col min="514" max="514" width="28" customWidth="1"/>
    <col min="515" max="516" width="26" customWidth="1"/>
    <col min="517" max="517" width="14" customWidth="1"/>
    <col min="518" max="518" width="17" customWidth="1"/>
    <col min="519" max="519" width="26" customWidth="1"/>
    <col min="520" max="520" width="14" customWidth="1"/>
    <col min="769" max="769" width="3" customWidth="1"/>
    <col min="770" max="770" width="28" customWidth="1"/>
    <col min="771" max="772" width="26" customWidth="1"/>
    <col min="773" max="773" width="14" customWidth="1"/>
    <col min="774" max="774" width="17" customWidth="1"/>
    <col min="775" max="775" width="26" customWidth="1"/>
    <col min="776" max="776" width="14" customWidth="1"/>
    <col min="1025" max="1025" width="3" customWidth="1"/>
    <col min="1026" max="1026" width="28" customWidth="1"/>
    <col min="1027" max="1028" width="26" customWidth="1"/>
    <col min="1029" max="1029" width="14" customWidth="1"/>
    <col min="1030" max="1030" width="17" customWidth="1"/>
    <col min="1031" max="1031" width="26" customWidth="1"/>
    <col min="1032" max="1032" width="14" customWidth="1"/>
    <col min="1281" max="1281" width="3" customWidth="1"/>
    <col min="1282" max="1282" width="28" customWidth="1"/>
    <col min="1283" max="1284" width="26" customWidth="1"/>
    <col min="1285" max="1285" width="14" customWidth="1"/>
    <col min="1286" max="1286" width="17" customWidth="1"/>
    <col min="1287" max="1287" width="26" customWidth="1"/>
    <col min="1288" max="1288" width="14" customWidth="1"/>
    <col min="1537" max="1537" width="3" customWidth="1"/>
    <col min="1538" max="1538" width="28" customWidth="1"/>
    <col min="1539" max="1540" width="26" customWidth="1"/>
    <col min="1541" max="1541" width="14" customWidth="1"/>
    <col min="1542" max="1542" width="17" customWidth="1"/>
    <col min="1543" max="1543" width="26" customWidth="1"/>
    <col min="1544" max="1544" width="14" customWidth="1"/>
    <col min="1793" max="1793" width="3" customWidth="1"/>
    <col min="1794" max="1794" width="28" customWidth="1"/>
    <col min="1795" max="1796" width="26" customWidth="1"/>
    <col min="1797" max="1797" width="14" customWidth="1"/>
    <col min="1798" max="1798" width="17" customWidth="1"/>
    <col min="1799" max="1799" width="26" customWidth="1"/>
    <col min="1800" max="1800" width="14" customWidth="1"/>
    <col min="2049" max="2049" width="3" customWidth="1"/>
    <col min="2050" max="2050" width="28" customWidth="1"/>
    <col min="2051" max="2052" width="26" customWidth="1"/>
    <col min="2053" max="2053" width="14" customWidth="1"/>
    <col min="2054" max="2054" width="17" customWidth="1"/>
    <col min="2055" max="2055" width="26" customWidth="1"/>
    <col min="2056" max="2056" width="14" customWidth="1"/>
    <col min="2305" max="2305" width="3" customWidth="1"/>
    <col min="2306" max="2306" width="28" customWidth="1"/>
    <col min="2307" max="2308" width="26" customWidth="1"/>
    <col min="2309" max="2309" width="14" customWidth="1"/>
    <col min="2310" max="2310" width="17" customWidth="1"/>
    <col min="2311" max="2311" width="26" customWidth="1"/>
    <col min="2312" max="2312" width="14" customWidth="1"/>
    <col min="2561" max="2561" width="3" customWidth="1"/>
    <col min="2562" max="2562" width="28" customWidth="1"/>
    <col min="2563" max="2564" width="26" customWidth="1"/>
    <col min="2565" max="2565" width="14" customWidth="1"/>
    <col min="2566" max="2566" width="17" customWidth="1"/>
    <col min="2567" max="2567" width="26" customWidth="1"/>
    <col min="2568" max="2568" width="14" customWidth="1"/>
    <col min="2817" max="2817" width="3" customWidth="1"/>
    <col min="2818" max="2818" width="28" customWidth="1"/>
    <col min="2819" max="2820" width="26" customWidth="1"/>
    <col min="2821" max="2821" width="14" customWidth="1"/>
    <col min="2822" max="2822" width="17" customWidth="1"/>
    <col min="2823" max="2823" width="26" customWidth="1"/>
    <col min="2824" max="2824" width="14" customWidth="1"/>
    <col min="3073" max="3073" width="3" customWidth="1"/>
    <col min="3074" max="3074" width="28" customWidth="1"/>
    <col min="3075" max="3076" width="26" customWidth="1"/>
    <col min="3077" max="3077" width="14" customWidth="1"/>
    <col min="3078" max="3078" width="17" customWidth="1"/>
    <col min="3079" max="3079" width="26" customWidth="1"/>
    <col min="3080" max="3080" width="14" customWidth="1"/>
    <col min="3329" max="3329" width="3" customWidth="1"/>
    <col min="3330" max="3330" width="28" customWidth="1"/>
    <col min="3331" max="3332" width="26" customWidth="1"/>
    <col min="3333" max="3333" width="14" customWidth="1"/>
    <col min="3334" max="3334" width="17" customWidth="1"/>
    <col min="3335" max="3335" width="26" customWidth="1"/>
    <col min="3336" max="3336" width="14" customWidth="1"/>
    <col min="3585" max="3585" width="3" customWidth="1"/>
    <col min="3586" max="3586" width="28" customWidth="1"/>
    <col min="3587" max="3588" width="26" customWidth="1"/>
    <col min="3589" max="3589" width="14" customWidth="1"/>
    <col min="3590" max="3590" width="17" customWidth="1"/>
    <col min="3591" max="3591" width="26" customWidth="1"/>
    <col min="3592" max="3592" width="14" customWidth="1"/>
    <col min="3841" max="3841" width="3" customWidth="1"/>
    <col min="3842" max="3842" width="28" customWidth="1"/>
    <col min="3843" max="3844" width="26" customWidth="1"/>
    <col min="3845" max="3845" width="14" customWidth="1"/>
    <col min="3846" max="3846" width="17" customWidth="1"/>
    <col min="3847" max="3847" width="26" customWidth="1"/>
    <col min="3848" max="3848" width="14" customWidth="1"/>
    <col min="4097" max="4097" width="3" customWidth="1"/>
    <col min="4098" max="4098" width="28" customWidth="1"/>
    <col min="4099" max="4100" width="26" customWidth="1"/>
    <col min="4101" max="4101" width="14" customWidth="1"/>
    <col min="4102" max="4102" width="17" customWidth="1"/>
    <col min="4103" max="4103" width="26" customWidth="1"/>
    <col min="4104" max="4104" width="14" customWidth="1"/>
    <col min="4353" max="4353" width="3" customWidth="1"/>
    <col min="4354" max="4354" width="28" customWidth="1"/>
    <col min="4355" max="4356" width="26" customWidth="1"/>
    <col min="4357" max="4357" width="14" customWidth="1"/>
    <col min="4358" max="4358" width="17" customWidth="1"/>
    <col min="4359" max="4359" width="26" customWidth="1"/>
    <col min="4360" max="4360" width="14" customWidth="1"/>
    <col min="4609" max="4609" width="3" customWidth="1"/>
    <col min="4610" max="4610" width="28" customWidth="1"/>
    <col min="4611" max="4612" width="26" customWidth="1"/>
    <col min="4613" max="4613" width="14" customWidth="1"/>
    <col min="4614" max="4614" width="17" customWidth="1"/>
    <col min="4615" max="4615" width="26" customWidth="1"/>
    <col min="4616" max="4616" width="14" customWidth="1"/>
    <col min="4865" max="4865" width="3" customWidth="1"/>
    <col min="4866" max="4866" width="28" customWidth="1"/>
    <col min="4867" max="4868" width="26" customWidth="1"/>
    <col min="4869" max="4869" width="14" customWidth="1"/>
    <col min="4870" max="4870" width="17" customWidth="1"/>
    <col min="4871" max="4871" width="26" customWidth="1"/>
    <col min="4872" max="4872" width="14" customWidth="1"/>
    <col min="5121" max="5121" width="3" customWidth="1"/>
    <col min="5122" max="5122" width="28" customWidth="1"/>
    <col min="5123" max="5124" width="26" customWidth="1"/>
    <col min="5125" max="5125" width="14" customWidth="1"/>
    <col min="5126" max="5126" width="17" customWidth="1"/>
    <col min="5127" max="5127" width="26" customWidth="1"/>
    <col min="5128" max="5128" width="14" customWidth="1"/>
    <col min="5377" max="5377" width="3" customWidth="1"/>
    <col min="5378" max="5378" width="28" customWidth="1"/>
    <col min="5379" max="5380" width="26" customWidth="1"/>
    <col min="5381" max="5381" width="14" customWidth="1"/>
    <col min="5382" max="5382" width="17" customWidth="1"/>
    <col min="5383" max="5383" width="26" customWidth="1"/>
    <col min="5384" max="5384" width="14" customWidth="1"/>
    <col min="5633" max="5633" width="3" customWidth="1"/>
    <col min="5634" max="5634" width="28" customWidth="1"/>
    <col min="5635" max="5636" width="26" customWidth="1"/>
    <col min="5637" max="5637" width="14" customWidth="1"/>
    <col min="5638" max="5638" width="17" customWidth="1"/>
    <col min="5639" max="5639" width="26" customWidth="1"/>
    <col min="5640" max="5640" width="14" customWidth="1"/>
    <col min="5889" max="5889" width="3" customWidth="1"/>
    <col min="5890" max="5890" width="28" customWidth="1"/>
    <col min="5891" max="5892" width="26" customWidth="1"/>
    <col min="5893" max="5893" width="14" customWidth="1"/>
    <col min="5894" max="5894" width="17" customWidth="1"/>
    <col min="5895" max="5895" width="26" customWidth="1"/>
    <col min="5896" max="5896" width="14" customWidth="1"/>
    <col min="6145" max="6145" width="3" customWidth="1"/>
    <col min="6146" max="6146" width="28" customWidth="1"/>
    <col min="6147" max="6148" width="26" customWidth="1"/>
    <col min="6149" max="6149" width="14" customWidth="1"/>
    <col min="6150" max="6150" width="17" customWidth="1"/>
    <col min="6151" max="6151" width="26" customWidth="1"/>
    <col min="6152" max="6152" width="14" customWidth="1"/>
    <col min="6401" max="6401" width="3" customWidth="1"/>
    <col min="6402" max="6402" width="28" customWidth="1"/>
    <col min="6403" max="6404" width="26" customWidth="1"/>
    <col min="6405" max="6405" width="14" customWidth="1"/>
    <col min="6406" max="6406" width="17" customWidth="1"/>
    <col min="6407" max="6407" width="26" customWidth="1"/>
    <col min="6408" max="6408" width="14" customWidth="1"/>
    <col min="6657" max="6657" width="3" customWidth="1"/>
    <col min="6658" max="6658" width="28" customWidth="1"/>
    <col min="6659" max="6660" width="26" customWidth="1"/>
    <col min="6661" max="6661" width="14" customWidth="1"/>
    <col min="6662" max="6662" width="17" customWidth="1"/>
    <col min="6663" max="6663" width="26" customWidth="1"/>
    <col min="6664" max="6664" width="14" customWidth="1"/>
    <col min="6913" max="6913" width="3" customWidth="1"/>
    <col min="6914" max="6914" width="28" customWidth="1"/>
    <col min="6915" max="6916" width="26" customWidth="1"/>
    <col min="6917" max="6917" width="14" customWidth="1"/>
    <col min="6918" max="6918" width="17" customWidth="1"/>
    <col min="6919" max="6919" width="26" customWidth="1"/>
    <col min="6920" max="6920" width="14" customWidth="1"/>
    <col min="7169" max="7169" width="3" customWidth="1"/>
    <col min="7170" max="7170" width="28" customWidth="1"/>
    <col min="7171" max="7172" width="26" customWidth="1"/>
    <col min="7173" max="7173" width="14" customWidth="1"/>
    <col min="7174" max="7174" width="17" customWidth="1"/>
    <col min="7175" max="7175" width="26" customWidth="1"/>
    <col min="7176" max="7176" width="14" customWidth="1"/>
    <col min="7425" max="7425" width="3" customWidth="1"/>
    <col min="7426" max="7426" width="28" customWidth="1"/>
    <col min="7427" max="7428" width="26" customWidth="1"/>
    <col min="7429" max="7429" width="14" customWidth="1"/>
    <col min="7430" max="7430" width="17" customWidth="1"/>
    <col min="7431" max="7431" width="26" customWidth="1"/>
    <col min="7432" max="7432" width="14" customWidth="1"/>
    <col min="7681" max="7681" width="3" customWidth="1"/>
    <col min="7682" max="7682" width="28" customWidth="1"/>
    <col min="7683" max="7684" width="26" customWidth="1"/>
    <col min="7685" max="7685" width="14" customWidth="1"/>
    <col min="7686" max="7686" width="17" customWidth="1"/>
    <col min="7687" max="7687" width="26" customWidth="1"/>
    <col min="7688" max="7688" width="14" customWidth="1"/>
    <col min="7937" max="7937" width="3" customWidth="1"/>
    <col min="7938" max="7938" width="28" customWidth="1"/>
    <col min="7939" max="7940" width="26" customWidth="1"/>
    <col min="7941" max="7941" width="14" customWidth="1"/>
    <col min="7942" max="7942" width="17" customWidth="1"/>
    <col min="7943" max="7943" width="26" customWidth="1"/>
    <col min="7944" max="7944" width="14" customWidth="1"/>
    <col min="8193" max="8193" width="3" customWidth="1"/>
    <col min="8194" max="8194" width="28" customWidth="1"/>
    <col min="8195" max="8196" width="26" customWidth="1"/>
    <col min="8197" max="8197" width="14" customWidth="1"/>
    <col min="8198" max="8198" width="17" customWidth="1"/>
    <col min="8199" max="8199" width="26" customWidth="1"/>
    <col min="8200" max="8200" width="14" customWidth="1"/>
    <col min="8449" max="8449" width="3" customWidth="1"/>
    <col min="8450" max="8450" width="28" customWidth="1"/>
    <col min="8451" max="8452" width="26" customWidth="1"/>
    <col min="8453" max="8453" width="14" customWidth="1"/>
    <col min="8454" max="8454" width="17" customWidth="1"/>
    <col min="8455" max="8455" width="26" customWidth="1"/>
    <col min="8456" max="8456" width="14" customWidth="1"/>
    <col min="8705" max="8705" width="3" customWidth="1"/>
    <col min="8706" max="8706" width="28" customWidth="1"/>
    <col min="8707" max="8708" width="26" customWidth="1"/>
    <col min="8709" max="8709" width="14" customWidth="1"/>
    <col min="8710" max="8710" width="17" customWidth="1"/>
    <col min="8711" max="8711" width="26" customWidth="1"/>
    <col min="8712" max="8712" width="14" customWidth="1"/>
    <col min="8961" max="8961" width="3" customWidth="1"/>
    <col min="8962" max="8962" width="28" customWidth="1"/>
    <col min="8963" max="8964" width="26" customWidth="1"/>
    <col min="8965" max="8965" width="14" customWidth="1"/>
    <col min="8966" max="8966" width="17" customWidth="1"/>
    <col min="8967" max="8967" width="26" customWidth="1"/>
    <col min="8968" max="8968" width="14" customWidth="1"/>
    <col min="9217" max="9217" width="3" customWidth="1"/>
    <col min="9218" max="9218" width="28" customWidth="1"/>
    <col min="9219" max="9220" width="26" customWidth="1"/>
    <col min="9221" max="9221" width="14" customWidth="1"/>
    <col min="9222" max="9222" width="17" customWidth="1"/>
    <col min="9223" max="9223" width="26" customWidth="1"/>
    <col min="9224" max="9224" width="14" customWidth="1"/>
    <col min="9473" max="9473" width="3" customWidth="1"/>
    <col min="9474" max="9474" width="28" customWidth="1"/>
    <col min="9475" max="9476" width="26" customWidth="1"/>
    <col min="9477" max="9477" width="14" customWidth="1"/>
    <col min="9478" max="9478" width="17" customWidth="1"/>
    <col min="9479" max="9479" width="26" customWidth="1"/>
    <col min="9480" max="9480" width="14" customWidth="1"/>
    <col min="9729" max="9729" width="3" customWidth="1"/>
    <col min="9730" max="9730" width="28" customWidth="1"/>
    <col min="9731" max="9732" width="26" customWidth="1"/>
    <col min="9733" max="9733" width="14" customWidth="1"/>
    <col min="9734" max="9734" width="17" customWidth="1"/>
    <col min="9735" max="9735" width="26" customWidth="1"/>
    <col min="9736" max="9736" width="14" customWidth="1"/>
    <col min="9985" max="9985" width="3" customWidth="1"/>
    <col min="9986" max="9986" width="28" customWidth="1"/>
    <col min="9987" max="9988" width="26" customWidth="1"/>
    <col min="9989" max="9989" width="14" customWidth="1"/>
    <col min="9990" max="9990" width="17" customWidth="1"/>
    <col min="9991" max="9991" width="26" customWidth="1"/>
    <col min="9992" max="9992" width="14" customWidth="1"/>
    <col min="10241" max="10241" width="3" customWidth="1"/>
    <col min="10242" max="10242" width="28" customWidth="1"/>
    <col min="10243" max="10244" width="26" customWidth="1"/>
    <col min="10245" max="10245" width="14" customWidth="1"/>
    <col min="10246" max="10246" width="17" customWidth="1"/>
    <col min="10247" max="10247" width="26" customWidth="1"/>
    <col min="10248" max="10248" width="14" customWidth="1"/>
    <col min="10497" max="10497" width="3" customWidth="1"/>
    <col min="10498" max="10498" width="28" customWidth="1"/>
    <col min="10499" max="10500" width="26" customWidth="1"/>
    <col min="10501" max="10501" width="14" customWidth="1"/>
    <col min="10502" max="10502" width="17" customWidth="1"/>
    <col min="10503" max="10503" width="26" customWidth="1"/>
    <col min="10504" max="10504" width="14" customWidth="1"/>
    <col min="10753" max="10753" width="3" customWidth="1"/>
    <col min="10754" max="10754" width="28" customWidth="1"/>
    <col min="10755" max="10756" width="26" customWidth="1"/>
    <col min="10757" max="10757" width="14" customWidth="1"/>
    <col min="10758" max="10758" width="17" customWidth="1"/>
    <col min="10759" max="10759" width="26" customWidth="1"/>
    <col min="10760" max="10760" width="14" customWidth="1"/>
    <col min="11009" max="11009" width="3" customWidth="1"/>
    <col min="11010" max="11010" width="28" customWidth="1"/>
    <col min="11011" max="11012" width="26" customWidth="1"/>
    <col min="11013" max="11013" width="14" customWidth="1"/>
    <col min="11014" max="11014" width="17" customWidth="1"/>
    <col min="11015" max="11015" width="26" customWidth="1"/>
    <col min="11016" max="11016" width="14" customWidth="1"/>
    <col min="11265" max="11265" width="3" customWidth="1"/>
    <col min="11266" max="11266" width="28" customWidth="1"/>
    <col min="11267" max="11268" width="26" customWidth="1"/>
    <col min="11269" max="11269" width="14" customWidth="1"/>
    <col min="11270" max="11270" width="17" customWidth="1"/>
    <col min="11271" max="11271" width="26" customWidth="1"/>
    <col min="11272" max="11272" width="14" customWidth="1"/>
    <col min="11521" max="11521" width="3" customWidth="1"/>
    <col min="11522" max="11522" width="28" customWidth="1"/>
    <col min="11523" max="11524" width="26" customWidth="1"/>
    <col min="11525" max="11525" width="14" customWidth="1"/>
    <col min="11526" max="11526" width="17" customWidth="1"/>
    <col min="11527" max="11527" width="26" customWidth="1"/>
    <col min="11528" max="11528" width="14" customWidth="1"/>
    <col min="11777" max="11777" width="3" customWidth="1"/>
    <col min="11778" max="11778" width="28" customWidth="1"/>
    <col min="11779" max="11780" width="26" customWidth="1"/>
    <col min="11781" max="11781" width="14" customWidth="1"/>
    <col min="11782" max="11782" width="17" customWidth="1"/>
    <col min="11783" max="11783" width="26" customWidth="1"/>
    <col min="11784" max="11784" width="14" customWidth="1"/>
    <col min="12033" max="12033" width="3" customWidth="1"/>
    <col min="12034" max="12034" width="28" customWidth="1"/>
    <col min="12035" max="12036" width="26" customWidth="1"/>
    <col min="12037" max="12037" width="14" customWidth="1"/>
    <col min="12038" max="12038" width="17" customWidth="1"/>
    <col min="12039" max="12039" width="26" customWidth="1"/>
    <col min="12040" max="12040" width="14" customWidth="1"/>
    <col min="12289" max="12289" width="3" customWidth="1"/>
    <col min="12290" max="12290" width="28" customWidth="1"/>
    <col min="12291" max="12292" width="26" customWidth="1"/>
    <col min="12293" max="12293" width="14" customWidth="1"/>
    <col min="12294" max="12294" width="17" customWidth="1"/>
    <col min="12295" max="12295" width="26" customWidth="1"/>
    <col min="12296" max="12296" width="14" customWidth="1"/>
    <col min="12545" max="12545" width="3" customWidth="1"/>
    <col min="12546" max="12546" width="28" customWidth="1"/>
    <col min="12547" max="12548" width="26" customWidth="1"/>
    <col min="12549" max="12549" width="14" customWidth="1"/>
    <col min="12550" max="12550" width="17" customWidth="1"/>
    <col min="12551" max="12551" width="26" customWidth="1"/>
    <col min="12552" max="12552" width="14" customWidth="1"/>
    <col min="12801" max="12801" width="3" customWidth="1"/>
    <col min="12802" max="12802" width="28" customWidth="1"/>
    <col min="12803" max="12804" width="26" customWidth="1"/>
    <col min="12805" max="12805" width="14" customWidth="1"/>
    <col min="12806" max="12806" width="17" customWidth="1"/>
    <col min="12807" max="12807" width="26" customWidth="1"/>
    <col min="12808" max="12808" width="14" customWidth="1"/>
    <col min="13057" max="13057" width="3" customWidth="1"/>
    <col min="13058" max="13058" width="28" customWidth="1"/>
    <col min="13059" max="13060" width="26" customWidth="1"/>
    <col min="13061" max="13061" width="14" customWidth="1"/>
    <col min="13062" max="13062" width="17" customWidth="1"/>
    <col min="13063" max="13063" width="26" customWidth="1"/>
    <col min="13064" max="13064" width="14" customWidth="1"/>
    <col min="13313" max="13313" width="3" customWidth="1"/>
    <col min="13314" max="13314" width="28" customWidth="1"/>
    <col min="13315" max="13316" width="26" customWidth="1"/>
    <col min="13317" max="13317" width="14" customWidth="1"/>
    <col min="13318" max="13318" width="17" customWidth="1"/>
    <col min="13319" max="13319" width="26" customWidth="1"/>
    <col min="13320" max="13320" width="14" customWidth="1"/>
    <col min="13569" max="13569" width="3" customWidth="1"/>
    <col min="13570" max="13570" width="28" customWidth="1"/>
    <col min="13571" max="13572" width="26" customWidth="1"/>
    <col min="13573" max="13573" width="14" customWidth="1"/>
    <col min="13574" max="13574" width="17" customWidth="1"/>
    <col min="13575" max="13575" width="26" customWidth="1"/>
    <col min="13576" max="13576" width="14" customWidth="1"/>
    <col min="13825" max="13825" width="3" customWidth="1"/>
    <col min="13826" max="13826" width="28" customWidth="1"/>
    <col min="13827" max="13828" width="26" customWidth="1"/>
    <col min="13829" max="13829" width="14" customWidth="1"/>
    <col min="13830" max="13830" width="17" customWidth="1"/>
    <col min="13831" max="13831" width="26" customWidth="1"/>
    <col min="13832" max="13832" width="14" customWidth="1"/>
    <col min="14081" max="14081" width="3" customWidth="1"/>
    <col min="14082" max="14082" width="28" customWidth="1"/>
    <col min="14083" max="14084" width="26" customWidth="1"/>
    <col min="14085" max="14085" width="14" customWidth="1"/>
    <col min="14086" max="14086" width="17" customWidth="1"/>
    <col min="14087" max="14087" width="26" customWidth="1"/>
    <col min="14088" max="14088" width="14" customWidth="1"/>
    <col min="14337" max="14337" width="3" customWidth="1"/>
    <col min="14338" max="14338" width="28" customWidth="1"/>
    <col min="14339" max="14340" width="26" customWidth="1"/>
    <col min="14341" max="14341" width="14" customWidth="1"/>
    <col min="14342" max="14342" width="17" customWidth="1"/>
    <col min="14343" max="14343" width="26" customWidth="1"/>
    <col min="14344" max="14344" width="14" customWidth="1"/>
    <col min="14593" max="14593" width="3" customWidth="1"/>
    <col min="14594" max="14594" width="28" customWidth="1"/>
    <col min="14595" max="14596" width="26" customWidth="1"/>
    <col min="14597" max="14597" width="14" customWidth="1"/>
    <col min="14598" max="14598" width="17" customWidth="1"/>
    <col min="14599" max="14599" width="26" customWidth="1"/>
    <col min="14600" max="14600" width="14" customWidth="1"/>
    <col min="14849" max="14849" width="3" customWidth="1"/>
    <col min="14850" max="14850" width="28" customWidth="1"/>
    <col min="14851" max="14852" width="26" customWidth="1"/>
    <col min="14853" max="14853" width="14" customWidth="1"/>
    <col min="14854" max="14854" width="17" customWidth="1"/>
    <col min="14855" max="14855" width="26" customWidth="1"/>
    <col min="14856" max="14856" width="14" customWidth="1"/>
    <col min="15105" max="15105" width="3" customWidth="1"/>
    <col min="15106" max="15106" width="28" customWidth="1"/>
    <col min="15107" max="15108" width="26" customWidth="1"/>
    <col min="15109" max="15109" width="14" customWidth="1"/>
    <col min="15110" max="15110" width="17" customWidth="1"/>
    <col min="15111" max="15111" width="26" customWidth="1"/>
    <col min="15112" max="15112" width="14" customWidth="1"/>
    <col min="15361" max="15361" width="3" customWidth="1"/>
    <col min="15362" max="15362" width="28" customWidth="1"/>
    <col min="15363" max="15364" width="26" customWidth="1"/>
    <col min="15365" max="15365" width="14" customWidth="1"/>
    <col min="15366" max="15366" width="17" customWidth="1"/>
    <col min="15367" max="15367" width="26" customWidth="1"/>
    <col min="15368" max="15368" width="14" customWidth="1"/>
    <col min="15617" max="15617" width="3" customWidth="1"/>
    <col min="15618" max="15618" width="28" customWidth="1"/>
    <col min="15619" max="15620" width="26" customWidth="1"/>
    <col min="15621" max="15621" width="14" customWidth="1"/>
    <col min="15622" max="15622" width="17" customWidth="1"/>
    <col min="15623" max="15623" width="26" customWidth="1"/>
    <col min="15624" max="15624" width="14" customWidth="1"/>
    <col min="15873" max="15873" width="3" customWidth="1"/>
    <col min="15874" max="15874" width="28" customWidth="1"/>
    <col min="15875" max="15876" width="26" customWidth="1"/>
    <col min="15877" max="15877" width="14" customWidth="1"/>
    <col min="15878" max="15878" width="17" customWidth="1"/>
    <col min="15879" max="15879" width="26" customWidth="1"/>
    <col min="15880" max="15880" width="14" customWidth="1"/>
    <col min="16129" max="16129" width="3" customWidth="1"/>
    <col min="16130" max="16130" width="28" customWidth="1"/>
    <col min="16131" max="16132" width="26" customWidth="1"/>
    <col min="16133" max="16133" width="14" customWidth="1"/>
    <col min="16134" max="16134" width="17" customWidth="1"/>
    <col min="16135" max="16135" width="26" customWidth="1"/>
    <col min="16136" max="16136" width="14" customWidth="1"/>
  </cols>
  <sheetData>
    <row r="1" spans="1:8" ht="13" x14ac:dyDescent="0.25">
      <c r="A1" s="47" t="s">
        <v>0</v>
      </c>
      <c r="B1" s="48"/>
      <c r="C1" s="48"/>
      <c r="D1" s="48"/>
      <c r="E1" s="48"/>
      <c r="F1" s="48"/>
      <c r="G1" s="48"/>
      <c r="H1" s="48"/>
    </row>
    <row r="2" spans="1:8" ht="13" x14ac:dyDescent="0.25">
      <c r="A2" s="47" t="s">
        <v>1</v>
      </c>
      <c r="B2" s="48"/>
      <c r="C2" s="48"/>
      <c r="D2" s="48"/>
      <c r="E2" s="48"/>
      <c r="F2" s="48"/>
      <c r="G2" s="48"/>
      <c r="H2" s="48"/>
    </row>
    <row r="3" spans="1:8" ht="13" x14ac:dyDescent="0.25">
      <c r="A3" s="47" t="s">
        <v>2</v>
      </c>
      <c r="B3" s="48"/>
      <c r="C3" s="48"/>
      <c r="D3" s="48"/>
      <c r="E3" s="48"/>
      <c r="F3" s="48"/>
      <c r="G3" s="48"/>
      <c r="H3" s="48"/>
    </row>
    <row r="4" spans="1:8" ht="13" x14ac:dyDescent="0.25">
      <c r="A4" s="47" t="s">
        <v>140</v>
      </c>
      <c r="B4" s="48"/>
      <c r="C4" s="48"/>
      <c r="D4" s="48"/>
      <c r="E4" s="48"/>
      <c r="F4" s="48"/>
      <c r="G4" s="48"/>
      <c r="H4" s="48"/>
    </row>
    <row r="5" spans="1:8" ht="13" x14ac:dyDescent="0.25">
      <c r="A5" s="47" t="s">
        <v>4</v>
      </c>
      <c r="B5" s="48"/>
      <c r="C5" s="48"/>
      <c r="D5" s="48"/>
      <c r="E5" s="48"/>
      <c r="F5" s="48"/>
      <c r="G5" s="48"/>
      <c r="H5" s="48"/>
    </row>
    <row r="6" spans="1:8" ht="13" x14ac:dyDescent="0.25">
      <c r="A6" s="47" t="s">
        <v>5</v>
      </c>
      <c r="B6" s="48"/>
      <c r="C6" s="48"/>
      <c r="D6" s="48"/>
      <c r="E6" s="48"/>
      <c r="F6" s="48"/>
      <c r="G6" s="48"/>
      <c r="H6" s="48"/>
    </row>
    <row r="7" spans="1:8" ht="13" x14ac:dyDescent="0.25">
      <c r="A7" s="47" t="s">
        <v>6</v>
      </c>
      <c r="B7" s="48"/>
      <c r="C7" s="48"/>
      <c r="D7" s="48"/>
      <c r="E7" s="48"/>
      <c r="F7" s="48"/>
      <c r="G7" s="48"/>
      <c r="H7" s="48"/>
    </row>
    <row r="8" spans="1:8" x14ac:dyDescent="0.25">
      <c r="A8" s="49" t="s">
        <v>7</v>
      </c>
      <c r="B8" s="48"/>
      <c r="C8" s="48"/>
      <c r="D8" s="48"/>
      <c r="E8" s="48"/>
      <c r="F8" s="48"/>
      <c r="G8" s="48"/>
      <c r="H8" s="48"/>
    </row>
    <row r="9" spans="1:8" ht="13" x14ac:dyDescent="0.25">
      <c r="A9" s="47" t="s">
        <v>1</v>
      </c>
      <c r="B9" s="48"/>
      <c r="C9" s="48"/>
      <c r="D9" s="48"/>
      <c r="E9" s="48"/>
      <c r="F9" s="48"/>
      <c r="G9" s="48"/>
      <c r="H9" s="48"/>
    </row>
    <row r="10" spans="1:8" x14ac:dyDescent="0.25">
      <c r="B10" s="1" t="s">
        <v>141</v>
      </c>
    </row>
    <row r="12" spans="1:8" x14ac:dyDescent="0.25">
      <c r="B12" s="50" t="s">
        <v>142</v>
      </c>
      <c r="C12" s="51" t="s">
        <v>1</v>
      </c>
    </row>
    <row r="13" spans="1:8" x14ac:dyDescent="0.25">
      <c r="B13" s="50" t="s">
        <v>143</v>
      </c>
      <c r="C13" s="51" t="s">
        <v>1</v>
      </c>
    </row>
    <row r="14" spans="1:8" x14ac:dyDescent="0.25">
      <c r="B14" s="1" t="s">
        <v>144</v>
      </c>
    </row>
    <row r="16" spans="1:8" x14ac:dyDescent="0.25">
      <c r="B16" s="50" t="s">
        <v>145</v>
      </c>
      <c r="C16" s="51" t="s">
        <v>1</v>
      </c>
    </row>
    <row r="17" spans="2:8" x14ac:dyDescent="0.25">
      <c r="B17" s="1" t="s">
        <v>146</v>
      </c>
    </row>
    <row r="19" spans="2:8" x14ac:dyDescent="0.25">
      <c r="B19" s="1" t="s">
        <v>1</v>
      </c>
      <c r="C19" s="1" t="s">
        <v>1</v>
      </c>
      <c r="D19" s="1" t="s">
        <v>24</v>
      </c>
      <c r="E19" s="1" t="s">
        <v>1</v>
      </c>
      <c r="F19" s="1" t="s">
        <v>1</v>
      </c>
      <c r="G19" s="1" t="s">
        <v>41</v>
      </c>
    </row>
    <row r="20" spans="2:8" x14ac:dyDescent="0.25">
      <c r="B20" s="1" t="s">
        <v>1</v>
      </c>
      <c r="C20" s="1" t="s">
        <v>1</v>
      </c>
      <c r="D20" s="1" t="s">
        <v>1</v>
      </c>
      <c r="E20" s="1" t="s">
        <v>1</v>
      </c>
      <c r="F20" s="1" t="s">
        <v>147</v>
      </c>
    </row>
    <row r="21" spans="2:8" x14ac:dyDescent="0.25">
      <c r="B21" s="1" t="s">
        <v>1</v>
      </c>
      <c r="C21" s="1" t="s">
        <v>65</v>
      </c>
      <c r="D21" s="1" t="s">
        <v>1</v>
      </c>
      <c r="E21" s="1" t="s">
        <v>1</v>
      </c>
      <c r="F21" s="1" t="s">
        <v>136</v>
      </c>
    </row>
    <row r="22" spans="2:8" x14ac:dyDescent="0.25">
      <c r="B22" s="1" t="s">
        <v>1</v>
      </c>
      <c r="C22" s="1" t="s">
        <v>148</v>
      </c>
      <c r="D22" s="1" t="s">
        <v>136</v>
      </c>
      <c r="E22" s="1" t="s">
        <v>1</v>
      </c>
      <c r="F22" s="1" t="s">
        <v>149</v>
      </c>
      <c r="G22" s="1" t="s">
        <v>136</v>
      </c>
    </row>
    <row r="23" spans="2:8" x14ac:dyDescent="0.25">
      <c r="B23" s="1" t="s">
        <v>18</v>
      </c>
      <c r="C23" s="1" t="s">
        <v>150</v>
      </c>
      <c r="D23" s="1" t="s">
        <v>150</v>
      </c>
      <c r="E23" s="1" t="s">
        <v>57</v>
      </c>
      <c r="F23" s="1" t="s">
        <v>68</v>
      </c>
      <c r="G23" s="1" t="s">
        <v>150</v>
      </c>
      <c r="H23" s="1" t="s">
        <v>57</v>
      </c>
    </row>
    <row r="24" spans="2:8" x14ac:dyDescent="0.25">
      <c r="B24" s="1" t="s">
        <v>151</v>
      </c>
      <c r="C24" s="2">
        <v>6300</v>
      </c>
      <c r="D24" s="2">
        <v>1820</v>
      </c>
      <c r="E24" s="2">
        <v>8120</v>
      </c>
      <c r="F24" s="2">
        <v>5936</v>
      </c>
      <c r="G24" s="2">
        <v>1893</v>
      </c>
      <c r="H24" s="2">
        <v>7829</v>
      </c>
    </row>
    <row r="25" spans="2:8" x14ac:dyDescent="0.25">
      <c r="B25" s="1" t="s">
        <v>152</v>
      </c>
      <c r="C25" s="3">
        <v>1088</v>
      </c>
      <c r="D25" s="3">
        <v>125</v>
      </c>
      <c r="E25" s="3">
        <v>1213</v>
      </c>
      <c r="F25" s="3">
        <v>1268</v>
      </c>
      <c r="G25" s="3">
        <v>158</v>
      </c>
      <c r="H25" s="3">
        <v>1426</v>
      </c>
    </row>
    <row r="26" spans="2:8" x14ac:dyDescent="0.25">
      <c r="B26" s="1" t="s">
        <v>153</v>
      </c>
      <c r="C26" s="3">
        <v>614</v>
      </c>
      <c r="D26" s="19">
        <v>0</v>
      </c>
      <c r="E26" s="3">
        <v>614</v>
      </c>
      <c r="F26" s="3">
        <v>596</v>
      </c>
      <c r="G26" s="19">
        <v>0</v>
      </c>
      <c r="H26" s="3">
        <v>596</v>
      </c>
    </row>
    <row r="27" spans="2:8" x14ac:dyDescent="0.25">
      <c r="B27" s="1" t="s">
        <v>57</v>
      </c>
      <c r="C27" s="2">
        <v>8002</v>
      </c>
      <c r="D27" s="2">
        <v>1945</v>
      </c>
      <c r="E27" s="2">
        <v>9947</v>
      </c>
      <c r="F27" s="2">
        <v>7800</v>
      </c>
      <c r="G27" s="2">
        <v>2051</v>
      </c>
      <c r="H27" s="2">
        <v>9851</v>
      </c>
    </row>
    <row r="30" spans="2:8" x14ac:dyDescent="0.25">
      <c r="B30" t="s">
        <v>154</v>
      </c>
    </row>
    <row r="31" spans="2:8" x14ac:dyDescent="0.25">
      <c r="B31" t="s">
        <v>155</v>
      </c>
    </row>
    <row r="32" spans="2:8" x14ac:dyDescent="0.25">
      <c r="B32" t="s">
        <v>156</v>
      </c>
    </row>
    <row r="33" spans="2:2" x14ac:dyDescent="0.25">
      <c r="B33" t="s">
        <v>157</v>
      </c>
    </row>
    <row r="34" spans="2:2" x14ac:dyDescent="0.25">
      <c r="B34" t="s">
        <v>158</v>
      </c>
    </row>
    <row r="35" spans="2:2" x14ac:dyDescent="0.25">
      <c r="B35" t="s">
        <v>159</v>
      </c>
    </row>
  </sheetData>
  <mergeCells count="12">
    <mergeCell ref="B16:C16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2:C12"/>
    <mergeCell ref="B13:C13"/>
  </mergeCells>
  <hyperlinks>
    <hyperlink ref="A8" location="Table_Of_Contents!A1" display="Table Of Contents" xr:uid="{3942C064-0A8A-4009-9CB2-BF7BC5CD5E8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allocation</vt:lpstr>
      <vt:lpstr>balance_sheet</vt:lpstr>
      <vt:lpstr>fixed_maturity</vt:lpstr>
      <vt:lpstr>fixed_maturity_2</vt:lpstr>
      <vt:lpstr>fixed_maturity_3</vt:lpstr>
      <vt:lpstr>by_maturity</vt:lpstr>
      <vt:lpstr>by_rating</vt:lpstr>
      <vt:lpstr>alts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 Nozadze</dc:creator>
  <cp:lastModifiedBy>Giga Nozadze</cp:lastModifiedBy>
  <dcterms:created xsi:type="dcterms:W3CDTF">2025-09-06T16:14:47Z</dcterms:created>
  <dcterms:modified xsi:type="dcterms:W3CDTF">2025-10-07T18:11:29Z</dcterms:modified>
</cp:coreProperties>
</file>