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gigan\OneDrive\Desktop\NYU\Fall 2025\Capstone\Current allocations\Aggregated\"/>
    </mc:Choice>
  </mc:AlternateContent>
  <xr:revisionPtr revIDLastSave="0" documentId="13_ncr:1_{C95A7004-76FB-4351-ACB1-1F794088B7A2}" xr6:coauthVersionLast="47" xr6:coauthVersionMax="47" xr10:uidLastSave="{00000000-0000-0000-0000-000000000000}"/>
  <bookViews>
    <workbookView xWindow="-110" yWindow="-110" windowWidth="19420" windowHeight="11500" xr2:uid="{EF78D042-95B9-4C92-AAC1-CC7DD65E2A6B}"/>
  </bookViews>
  <sheets>
    <sheet name="allocation" sheetId="1" r:id="rId1"/>
    <sheet name="BALANCE_SHEET" sheetId="9" r:id="rId2"/>
    <sheet name="total" sheetId="6" r:id="rId3"/>
    <sheet name="maturity" sheetId="3" r:id="rId4"/>
    <sheet name="rating" sheetId="4" r:id="rId5"/>
    <sheet name="public equity" sheetId="7" r:id="rId6"/>
    <sheet name="alt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D12" i="1" s="1"/>
  <c r="I6" i="1"/>
  <c r="D19" i="1"/>
  <c r="D18" i="1"/>
  <c r="D17" i="1"/>
  <c r="D13" i="1"/>
  <c r="I9" i="1"/>
  <c r="I18" i="1"/>
  <c r="I19" i="1"/>
  <c r="I12" i="1"/>
  <c r="L7" i="1"/>
  <c r="L5" i="1"/>
  <c r="D20" i="1"/>
  <c r="D21" i="1"/>
  <c r="D22" i="1"/>
  <c r="D23" i="1"/>
  <c r="I21" i="1"/>
  <c r="I23" i="1"/>
  <c r="I22" i="1"/>
  <c r="I4" i="1"/>
  <c r="D5" i="1"/>
  <c r="D16" i="1"/>
  <c r="D15" i="1"/>
  <c r="D14" i="1"/>
  <c r="I27" i="1"/>
  <c r="I26" i="1"/>
  <c r="I25" i="1"/>
  <c r="I24" i="1"/>
  <c r="I13" i="1"/>
  <c r="I14" i="1"/>
  <c r="I15" i="1"/>
  <c r="I10" i="1"/>
  <c r="D4" i="1" s="1"/>
  <c r="D6" i="1"/>
  <c r="I3" i="1"/>
  <c r="K7" i="1"/>
  <c r="K6" i="1"/>
  <c r="K5" i="1"/>
  <c r="K4" i="1"/>
  <c r="K3" i="1"/>
  <c r="D7" i="1" l="1"/>
  <c r="D8" i="1"/>
  <c r="D9" i="1"/>
  <c r="D10" i="1"/>
  <c r="D11" i="1"/>
  <c r="D3" i="1"/>
  <c r="L3" i="1" l="1"/>
  <c r="L6" i="1" l="1"/>
  <c r="L4" i="1"/>
  <c r="D24" i="1"/>
  <c r="E4" i="1" s="1"/>
  <c r="L8" i="1" l="1"/>
  <c r="E11" i="1"/>
  <c r="E10" i="1"/>
  <c r="E8" i="1"/>
  <c r="E3" i="1"/>
  <c r="E17" i="1"/>
  <c r="E5" i="1"/>
  <c r="E20" i="1"/>
  <c r="E13" i="1"/>
  <c r="E22" i="1"/>
  <c r="E14" i="1"/>
  <c r="E23" i="1"/>
  <c r="E6" i="1"/>
  <c r="E21" i="1"/>
  <c r="E12" i="1"/>
  <c r="E15" i="1"/>
  <c r="E19" i="1"/>
  <c r="E16" i="1"/>
  <c r="E18" i="1"/>
  <c r="E24" i="1"/>
  <c r="E9"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Giga Nozadze</author>
  </authors>
  <commentList>
    <comment ref="I6" authorId="0" shapeId="0" xr:uid="{91C0FD3C-DCC0-48ED-BE28-1CB0C2360303}">
      <text>
        <r>
          <rPr>
            <b/>
            <sz val="9"/>
            <color indexed="81"/>
            <rFont val="Tahoma"/>
            <family val="2"/>
          </rPr>
          <t>Giga Nozadze:</t>
        </r>
        <r>
          <rPr>
            <sz val="9"/>
            <color indexed="81"/>
            <rFont val="Tahoma"/>
            <family val="2"/>
          </rPr>
          <t xml:space="preserve">
I use the disclosed figure of $8.5 billion in unfunded commitments and assume this represents approximately 35% of the total targeted private credit allocation. This implies that the firm has a total private credit exposure (funded + unfunded) of roughly $24.3 billion. The assumption here is that MetLife maintains a committed capital ratio of ~65%, meaning about two-thirds of its total private credit program is currently funded and held on balance sheet. This ratio is consistent with typical private credit pacing among large insurers, where uncalled capital provides flexibility for future commitments while funded exposure reflects the actively deployed portion. The resulting estimate places private credit at roughly 30% of MetLife’s $82 billion corporate bond portfolio, aligning with industry practices for insurers with strong origination capacity and risk appetite.</t>
        </r>
      </text>
    </comment>
  </commentList>
</comments>
</file>

<file path=xl/sharedStrings.xml><?xml version="1.0" encoding="utf-8"?>
<sst xmlns="http://schemas.openxmlformats.org/spreadsheetml/2006/main" count="460" uniqueCount="228">
  <si>
    <t>Asset</t>
  </si>
  <si>
    <t>$ Million</t>
  </si>
  <si>
    <t>Share</t>
  </si>
  <si>
    <t>Government</t>
  </si>
  <si>
    <t>Total UST</t>
  </si>
  <si>
    <t>Structured</t>
  </si>
  <si>
    <t>Equity</t>
  </si>
  <si>
    <t>Short/Intermediate</t>
  </si>
  <si>
    <t>Long</t>
  </si>
  <si>
    <t>Total</t>
  </si>
  <si>
    <t>&lt;1Y</t>
  </si>
  <si>
    <t>1-5Y</t>
  </si>
  <si>
    <t>RMBS</t>
  </si>
  <si>
    <t>5-10Y</t>
  </si>
  <si>
    <t>CMBS</t>
  </si>
  <si>
    <t>10Y+</t>
  </si>
  <si>
    <t>IG</t>
  </si>
  <si>
    <t>Private Equity</t>
  </si>
  <si>
    <t>HY</t>
  </si>
  <si>
    <t>Private Credit</t>
  </si>
  <si>
    <t>Created by EDGAR Online, Inc.</t>
  </si>
  <si>
    <t/>
  </si>
  <si>
    <t>METLIFE INC</t>
  </si>
  <si>
    <t>Form Type: 10-Q</t>
  </si>
  <si>
    <t>Period End: Jun 30, 2025</t>
  </si>
  <si>
    <t>Date Filed: Aug 07, 2025</t>
  </si>
  <si>
    <t>Table Of Contents</t>
  </si>
  <si>
    <t>June 30, 2025</t>
  </si>
  <si>
    <t>December 31, 2024</t>
  </si>
  <si>
    <t>Estimated</t>
  </si>
  <si>
    <t>Fair</t>
  </si>
  <si>
    <t>Value</t>
  </si>
  <si>
    <t>Losses</t>
  </si>
  <si>
    <t>(Dollars in millions)</t>
  </si>
  <si>
    <t>U.S. corporate</t>
  </si>
  <si>
    <t>Foreign corporate</t>
  </si>
  <si>
    <t>Foreign government</t>
  </si>
  <si>
    <t>U.S. government and agency</t>
  </si>
  <si>
    <t>ABS &amp; CLO</t>
  </si>
  <si>
    <t>Municipals</t>
  </si>
  <si>
    <t>Total fixed maturity</t>
  </si>
  <si>
    <t>securities AFS</t>
  </si>
  <si>
    <t>TABLE42</t>
  </si>
  <si>
    <t>Maturities of Fixed Maturity Securities AFS</t>
  </si>
  <si>
    <t>The amortized cost, net of ACL, and estimated fair value of fixed maturity</t>
  </si>
  <si>
    <t>securities AFS, by contractual maturity date, were as follows at June 30, 2025:</t>
  </si>
  <si>
    <t>Due After</t>
  </si>
  <si>
    <t>Total Fixed</t>
  </si>
  <si>
    <t>One Year</t>
  </si>
  <si>
    <t>Five Years</t>
  </si>
  <si>
    <t>Maturity</t>
  </si>
  <si>
    <t>Due in One</t>
  </si>
  <si>
    <t>Through</t>
  </si>
  <si>
    <t>Securities</t>
  </si>
  <si>
    <t>Year or Less</t>
  </si>
  <si>
    <t>Ten Years</t>
  </si>
  <si>
    <t>Products</t>
  </si>
  <si>
    <t>AFS</t>
  </si>
  <si>
    <t>(In millions)</t>
  </si>
  <si>
    <t>Amortized cost, net of ACL</t>
  </si>
  <si>
    <t>Estimated fair value</t>
  </si>
  <si>
    <t>TABLE117</t>
  </si>
  <si>
    <t>Fixed Maturity Securities AFS - by Sector &amp; Credit Quality Rating</t>
  </si>
  <si>
    <t>In or Near</t>
  </si>
  <si>
    <t>NRSRO Rating</t>
  </si>
  <si>
    <t>Aaa/Aa/A</t>
  </si>
  <si>
    <t>Baa</t>
  </si>
  <si>
    <t>Ba</t>
  </si>
  <si>
    <t>B</t>
  </si>
  <si>
    <t>Caa and Lower</t>
  </si>
  <si>
    <t>Default</t>
  </si>
  <si>
    <t>NAIC Designation</t>
  </si>
  <si>
    <t>Fair Value</t>
  </si>
  <si>
    <t>Total fixed maturity securities</t>
  </si>
  <si>
    <t>AFS, excluding Reinsurance</t>
  </si>
  <si>
    <t>adjustments</t>
  </si>
  <si>
    <t>Percentage of total</t>
  </si>
  <si>
    <t>Reinsurance adjustments</t>
  </si>
  <si>
    <t>TABLE41</t>
  </si>
  <si>
    <t>Gross Unrealized</t>
  </si>
  <si>
    <t>Allowance</t>
  </si>
  <si>
    <t>for</t>
  </si>
  <si>
    <t>Amortized</t>
  </si>
  <si>
    <t>Credit Loss</t>
  </si>
  <si>
    <t>Sector</t>
  </si>
  <si>
    <t>Cost</t>
  </si>
  <si>
    <t>("ACL")</t>
  </si>
  <si>
    <t>Gains</t>
  </si>
  <si>
    <t>ACL</t>
  </si>
  <si>
    <t>U.S. government and</t>
  </si>
  <si>
    <t>agency</t>
  </si>
  <si>
    <t>TABLE45</t>
  </si>
  <si>
    <t>Equity Securities</t>
  </si>
  <si>
    <t>The following table presents equity securities by security type:</t>
  </si>
  <si>
    <t>Net Unrealized</t>
  </si>
  <si>
    <t>Gains (Losses)</t>
  </si>
  <si>
    <t>Security Type</t>
  </si>
  <si>
    <t>Common stock (2)</t>
  </si>
  <si>
    <t>Non-redeemable preferred stock</t>
  </si>
  <si>
    <t>________________</t>
  </si>
  <si>
    <t>Real Estate and Real Estate Joint Ventures</t>
  </si>
  <si>
    <t>Our real estate investments are comprised of wholly-owned properties, and interests in both real estate joint ventures and real estate funds which invest in a</t>
  </si>
  <si>
    <t>wide variety of properties and property types, consisting of single and multi-property projects, and are broadly diversified across multiple property types and</t>
  </si>
  <si>
    <t>geographies.</t>
  </si>
  <si>
    <t>The carrying value of our real estate investments was $14.0 billion and $13.3 billion at June 30, 2025 and December 31, 2024, respectively, or 2.9% of cash</t>
  </si>
  <si>
    <t>and invested assets at both June 30, 2025 and December 31, 2024.</t>
  </si>
  <si>
    <t>Our real estate investments are typically stabilized properties that we intend to hold for the longer-term for portfolio diversification and long-term appreciation.</t>
  </si>
  <si>
    <t>Our real estate investment portfolio had appreciated to a $3.8 billion unrealized gain position at June 30, 2025.</t>
  </si>
  <si>
    <t>We continuously monitor and assess our real estate investments for impairment when facts and circumstances indicate that the real estate may be impaired. As a</t>
  </si>
  <si>
    <t>result of our impairment analysis, we recorded an impairment loss of $1 million for the six months ended June 30, 2025. There was no impairment loss recognized</t>
  </si>
  <si>
    <t>on our real estate investments for the six months ended June 30, 2024.</t>
  </si>
  <si>
    <t>We diversify our real estate investments by property type, form of equity interest (wholly-owned, joint venture and funds) and geographic region to reduce risk</t>
  </si>
  <si>
    <t>of concentration. See Note 10 of the Notes to the Interim Condensed Consolidated Financial Statements for a summary of our real estate investments, by income</t>
  </si>
  <si>
    <t>type, as well as income earned.</t>
  </si>
  <si>
    <t>Other Limited Partnership Interests</t>
  </si>
  <si>
    <t>Other limited partnership interests are comprised of investments in private funds, including private equity funds. At June 30, 2025 and December 31, 2024, the</t>
  </si>
  <si>
    <t>carrying value of other limited partnership interests was $14.3 billion and $14.4 billion, respectively. Other limited partnership interests were 3.0% and 3.1% of</t>
  </si>
  <si>
    <t>cash and invested assets at June 30, 2025 and December 31, 2024, respectively. Cash distributions on these investments are generated from investment gains,</t>
  </si>
  <si>
    <t>operating income from the underlying investments of the funds and liquidation of the underlying investments of the funds.</t>
  </si>
  <si>
    <t>We use the equity method of accounting for most of our private equity funds. We generally recognize our share of a private equity fund’s earnings in net</t>
  </si>
  <si>
    <t>investment income on a three-month lag, which is when the information is reported to us. Accordingly, changes in equity market levels, which can impact the</t>
  </si>
  <si>
    <t>underlying results of these private equity funds, are recognized in earnings within our net investment income on a three-month lag.</t>
  </si>
  <si>
    <t>US Treasuries, Short/Intermediate</t>
  </si>
  <si>
    <t>US Treasuries, Long</t>
  </si>
  <si>
    <t>Munis</t>
  </si>
  <si>
    <t>US Taxable Munis</t>
  </si>
  <si>
    <t>Total public corporates</t>
  </si>
  <si>
    <t>Global ex-US Government, hedged</t>
  </si>
  <si>
    <t>Private credit</t>
  </si>
  <si>
    <t>Public Corporates</t>
  </si>
  <si>
    <t>US Public Corporates IG AAA</t>
  </si>
  <si>
    <t>US Public Corporates IG AA</t>
  </si>
  <si>
    <t>US Public Corporates IG A</t>
  </si>
  <si>
    <t>US Public Corporates IG BBB</t>
  </si>
  <si>
    <t>US Public Corporates, HY Intermediate</t>
  </si>
  <si>
    <t>US Public Corporates, HY Long</t>
  </si>
  <si>
    <t>Global ex-US Corporates, hedged</t>
  </si>
  <si>
    <t>Residential Mortgage-Backed Securities</t>
  </si>
  <si>
    <t>Commercial Mortgage-Backed Securities</t>
  </si>
  <si>
    <t>Asset-Backed Securities</t>
  </si>
  <si>
    <t>Corporate IG Private Placement A</t>
  </si>
  <si>
    <t>Corporate IG Private Placement BBB</t>
  </si>
  <si>
    <t>Corporate HY Private (Leveraged Loans)</t>
  </si>
  <si>
    <t>Residential Mortgage Whole Loans</t>
  </si>
  <si>
    <t>Commercial Mortgage Whole Loans</t>
  </si>
  <si>
    <t>AAA</t>
  </si>
  <si>
    <t>PE and RE</t>
  </si>
  <si>
    <t>AA</t>
  </si>
  <si>
    <t>Real Estate (via partnerships, equity)</t>
  </si>
  <si>
    <t>A</t>
  </si>
  <si>
    <t>BBB</t>
  </si>
  <si>
    <t>BB</t>
  </si>
  <si>
    <t>CCC and lower</t>
  </si>
  <si>
    <t>BALANCE_SHEET</t>
  </si>
  <si>
    <t>MetLife, Inc.</t>
  </si>
  <si>
    <t>Interim Condensed Consolidated Balance Sheets</t>
  </si>
  <si>
    <t>June 30, 2025 and December 31, 2024 (Unaudited)</t>
  </si>
  <si>
    <t>(In millions, except share and per share data)</t>
  </si>
  <si>
    <t>December 31,</t>
  </si>
  <si>
    <t>Assets</t>
  </si>
  <si>
    <t>Investments:</t>
  </si>
  <si>
    <t>Fixed maturity securities available-for-sale, at estimated fair value (net of</t>
  </si>
  <si>
    <t>allowance for credit loss of $151 and $160, respectively); and amortized cost:</t>
  </si>
  <si>
    <t>$321,735 and $307,421, respectively</t>
  </si>
  <si>
    <t>Equity securities, at estimated fair value</t>
  </si>
  <si>
    <t>Contractholder-directed equity securities and fair value option securities, at</t>
  </si>
  <si>
    <t>estimated fair value</t>
  </si>
  <si>
    <t>Mortgage loans (net of allowance for credit loss of $1,196 and $800,</t>
  </si>
  <si>
    <t>respectively)</t>
  </si>
  <si>
    <t>Policy loans</t>
  </si>
  <si>
    <t>Real estate and real estate joint ventures (includes $389 and $378,</t>
  </si>
  <si>
    <t>respectively, under the fair value option; $152 and $65, respectively, of real</t>
  </si>
  <si>
    <t>estate held-for-sale; $210 and $183, respectively, relating to variable interest</t>
  </si>
  <si>
    <t>entities)</t>
  </si>
  <si>
    <t>Other limited partnership interests</t>
  </si>
  <si>
    <t>Short-term investments, principally at estimated fair value</t>
  </si>
  <si>
    <t>Other invested assets (includes $1,825 and $1,851, respectively, of leveraged</t>
  </si>
  <si>
    <t>and direct financing leases; $523 and $424, respectively, relating to variable</t>
  </si>
  <si>
    <t>interest entities)</t>
  </si>
  <si>
    <t>Total investments</t>
  </si>
  <si>
    <t>Cash and cash equivalents, principally at estimated fair value</t>
  </si>
  <si>
    <t>Accrued investment income</t>
  </si>
  <si>
    <t>Premiums, reinsurance and other receivables (includes $0 and $47, respectively,</t>
  </si>
  <si>
    <t>relating to variable interest entities)</t>
  </si>
  <si>
    <t>Market risk benefits, at estimated fair value</t>
  </si>
  <si>
    <t>Deferred policy acquisition costs and value of business acquired</t>
  </si>
  <si>
    <t>Current income tax recoverable</t>
  </si>
  <si>
    <t>Deferred income tax asset</t>
  </si>
  <si>
    <t>Goodwill</t>
  </si>
  <si>
    <t>Other assets</t>
  </si>
  <si>
    <t>Separate account assets</t>
  </si>
  <si>
    <t>Total assets</t>
  </si>
  <si>
    <t>Liabilities and Equity</t>
  </si>
  <si>
    <t>Liabilities</t>
  </si>
  <si>
    <t>Future policy benefits</t>
  </si>
  <si>
    <t>Policyholder account balances</t>
  </si>
  <si>
    <t>Other policy-related balances</t>
  </si>
  <si>
    <t>Policyholder dividends payable</t>
  </si>
  <si>
    <t>Payables for collateral under securities loaned and other transactions</t>
  </si>
  <si>
    <t>Short-term debt (includes $106 and $133, respectively, relating to variable</t>
  </si>
  <si>
    <t>Long-term debt</t>
  </si>
  <si>
    <t>Collateral financing arrangement</t>
  </si>
  <si>
    <t>Subordinated debt securities</t>
  </si>
  <si>
    <t>Deferred income tax liability</t>
  </si>
  <si>
    <t>Other liabilities (includes $41 and $0, respectively, relating to variable</t>
  </si>
  <si>
    <t>Separate account liabilities</t>
  </si>
  <si>
    <t>Total liabilities</t>
  </si>
  <si>
    <t>Contingencies, Commitments and Guarantees (Note 20)</t>
  </si>
  <si>
    <t>MetLife, Inc.'s stockholders' equity:</t>
  </si>
  <si>
    <t>Preferred stock, par value $0.01 per share; $3,905</t>
  </si>
  <si>
    <t>aggregate liquidation preference</t>
  </si>
  <si>
    <t>Common stock, par value $0.01 per share; 3,000,000,000 shares authorized;</t>
  </si>
  <si>
    <t>1,195,301,071 and 1,194,168,628 shares issued, respectively; 666,827,962 and</t>
  </si>
  <si>
    <t>689,211,065 shares outstanding, respectively</t>
  </si>
  <si>
    <t>Additional paid-in capital</t>
  </si>
  <si>
    <t>Retained earnings</t>
  </si>
  <si>
    <t>Treasury stock, at cost; 528,473,109 and 504,957,563 shares, respectively</t>
  </si>
  <si>
    <t>Accumulated other comprehensive income (loss)</t>
  </si>
  <si>
    <t>Total MetLife, Inc.'s stockholders' equity</t>
  </si>
  <si>
    <t>Noncontrolling interests</t>
  </si>
  <si>
    <t>Total equity</t>
  </si>
  <si>
    <t>Total liabilities and equity</t>
  </si>
  <si>
    <t>Mortgage Loan Commitments</t>
  </si>
  <si>
    <t>The Company commits to lend funds under mortgage loan commitments. The amounts of these mortgage loan commitments were $2.2 billion and</t>
  </si>
  <si>
    <t>$1.9 billion at June 30, 2025 and December 31, 2024, respectively.</t>
  </si>
  <si>
    <t>Commitments to Fund Partnership Investments, Bank Credit Facilities and Private Corporate Bond Investments</t>
  </si>
  <si>
    <t>The Company commits to fund partnership investments and to lend funds under bank credit facilities and private corporate bond investments. The amounts</t>
  </si>
  <si>
    <t>of these unfunded commitments were $8.5 billion and $8.1 billion at June 30, 2025 and December 31, 2024,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</si>
</sst>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sz val="10"/>
      <name val="Arial"/>
      <family val="2"/>
    </font>
    <font>
      <b/>
      <sz val="10"/>
      <name val="Arial"/>
      <family val="2"/>
    </font>
    <font>
      <u/>
      <sz val="10"/>
      <color indexed="12"/>
      <name val="Arial"/>
      <family val="2"/>
    </font>
    <font>
      <sz val="10"/>
      <color theme="1"/>
      <name val="Arial"/>
      <family val="2"/>
    </font>
    <font>
      <b/>
      <sz val="10"/>
      <color theme="1"/>
      <name val="Arial"/>
      <family val="2"/>
    </font>
    <font>
      <sz val="10"/>
      <name val="Arial"/>
      <family val="2"/>
    </font>
    <font>
      <sz val="9"/>
      <color indexed="81"/>
      <name val="Tahoma"/>
      <family val="2"/>
    </font>
    <font>
      <b/>
      <sz val="9"/>
      <color indexed="81"/>
      <name val="Tahoma"/>
      <family val="2"/>
    </font>
  </fonts>
  <fills count="2">
    <fill>
      <patternFill patternType="none"/>
    </fill>
    <fill>
      <patternFill patternType="gray125"/>
    </fill>
  </fills>
  <borders count="3">
    <border>
      <left/>
      <right/>
      <top/>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0" fontId="2" fillId="0" borderId="0">
      <alignment vertical="top"/>
    </xf>
    <xf numFmtId="9" fontId="1" fillId="0" borderId="0" applyFont="0" applyFill="0" applyBorder="0" applyAlignment="0" applyProtection="0"/>
    <xf numFmtId="9" fontId="1" fillId="0" borderId="0" applyFont="0" applyFill="0" applyBorder="0" applyAlignment="0" applyProtection="0"/>
    <xf numFmtId="0" fontId="7" fillId="0" borderId="0">
      <alignment vertical="top"/>
    </xf>
  </cellStyleXfs>
  <cellXfs count="43">
    <xf numFmtId="0" fontId="0" fillId="0" borderId="0" xfId="0"/>
    <xf numFmtId="0" fontId="2" fillId="0" borderId="0" xfId="1">
      <alignment vertical="top"/>
    </xf>
    <xf numFmtId="37" fontId="2" fillId="0" borderId="0" xfId="1" applyNumberFormat="1">
      <alignment vertical="top"/>
    </xf>
    <xf numFmtId="42" fontId="2" fillId="0" borderId="0" xfId="1" applyNumberFormat="1">
      <alignment vertical="top"/>
    </xf>
    <xf numFmtId="43" fontId="2" fillId="0" borderId="0" xfId="1" applyNumberFormat="1">
      <alignment vertical="top"/>
    </xf>
    <xf numFmtId="39" fontId="2" fillId="0" borderId="0" xfId="1" applyNumberFormat="1">
      <alignment vertical="top"/>
    </xf>
    <xf numFmtId="9" fontId="2" fillId="0" borderId="0" xfId="1" applyNumberFormat="1">
      <alignment vertical="top"/>
    </xf>
    <xf numFmtId="10" fontId="2" fillId="0" borderId="0" xfId="1" applyNumberFormat="1">
      <alignment vertical="top"/>
    </xf>
    <xf numFmtId="0" fontId="2" fillId="0" borderId="0" xfId="1" applyAlignment="1">
      <alignment vertical="center"/>
    </xf>
    <xf numFmtId="0" fontId="2" fillId="0" borderId="1" xfId="1" applyBorder="1" applyAlignment="1">
      <alignment vertical="center"/>
    </xf>
    <xf numFmtId="0" fontId="7" fillId="0" borderId="0" xfId="4">
      <alignment vertical="top"/>
    </xf>
    <xf numFmtId="0" fontId="2" fillId="0" borderId="0" xfId="4" applyFont="1">
      <alignment vertical="top"/>
    </xf>
    <xf numFmtId="42" fontId="2" fillId="0" borderId="0" xfId="4" applyNumberFormat="1" applyFont="1">
      <alignment vertical="top"/>
    </xf>
    <xf numFmtId="37" fontId="2" fillId="0" borderId="0" xfId="4" applyNumberFormat="1" applyFont="1">
      <alignment vertical="top"/>
    </xf>
    <xf numFmtId="43" fontId="2" fillId="0" borderId="0" xfId="4" applyNumberFormat="1" applyFont="1">
      <alignment vertical="top"/>
    </xf>
    <xf numFmtId="0" fontId="3" fillId="0" borderId="0" xfId="1" applyFont="1">
      <alignment vertical="top"/>
    </xf>
    <xf numFmtId="10" fontId="3" fillId="0" borderId="0" xfId="1" applyNumberFormat="1" applyFont="1">
      <alignment vertical="top"/>
    </xf>
    <xf numFmtId="9" fontId="3" fillId="0" borderId="0" xfId="1" applyNumberFormat="1" applyFont="1">
      <alignment vertical="top"/>
    </xf>
    <xf numFmtId="43" fontId="3" fillId="0" borderId="0" xfId="1" applyNumberFormat="1" applyFont="1">
      <alignment vertical="top"/>
    </xf>
    <xf numFmtId="0" fontId="0" fillId="0" borderId="0" xfId="0" applyAlignment="1">
      <alignment vertical="center"/>
    </xf>
    <xf numFmtId="0" fontId="3" fillId="0" borderId="0" xfId="0" applyFont="1" applyAlignment="1">
      <alignment vertical="center"/>
    </xf>
    <xf numFmtId="0" fontId="3" fillId="0" borderId="0" xfId="0" applyFont="1" applyAlignment="1">
      <alignment horizontal="right" vertical="center"/>
    </xf>
    <xf numFmtId="37" fontId="5" fillId="0" borderId="1" xfId="0" applyNumberFormat="1" applyFont="1" applyBorder="1" applyAlignment="1">
      <alignment vertical="center"/>
    </xf>
    <xf numFmtId="164" fontId="5" fillId="0" borderId="1" xfId="3" applyNumberFormat="1" applyFont="1" applyBorder="1" applyAlignment="1">
      <alignment vertical="center"/>
    </xf>
    <xf numFmtId="37" fontId="0" fillId="0" borderId="0" xfId="0" applyNumberFormat="1" applyAlignment="1">
      <alignment vertical="center"/>
    </xf>
    <xf numFmtId="37" fontId="5" fillId="0" borderId="0" xfId="0" applyNumberFormat="1" applyFont="1" applyAlignment="1">
      <alignment vertical="center"/>
    </xf>
    <xf numFmtId="164" fontId="5" fillId="0" borderId="0" xfId="3" applyNumberFormat="1" applyFont="1" applyBorder="1" applyAlignment="1">
      <alignment vertical="center"/>
    </xf>
    <xf numFmtId="164" fontId="0" fillId="0" borderId="0" xfId="3" applyNumberFormat="1" applyFont="1" applyAlignment="1">
      <alignment vertical="center"/>
    </xf>
    <xf numFmtId="37" fontId="3" fillId="0" borderId="0" xfId="0" applyNumberFormat="1" applyFont="1" applyAlignment="1">
      <alignment vertical="center"/>
    </xf>
    <xf numFmtId="0" fontId="3" fillId="0" borderId="2" xfId="0" applyFont="1" applyBorder="1" applyAlignment="1">
      <alignment vertical="center"/>
    </xf>
    <xf numFmtId="37" fontId="6" fillId="0" borderId="2" xfId="0" applyNumberFormat="1" applyFont="1" applyBorder="1" applyAlignment="1">
      <alignment vertical="center"/>
    </xf>
    <xf numFmtId="9" fontId="3" fillId="0" borderId="2" xfId="3" applyFont="1" applyBorder="1" applyAlignment="1">
      <alignment vertical="center"/>
    </xf>
    <xf numFmtId="0" fontId="2" fillId="0" borderId="1" xfId="1" applyBorder="1" applyAlignment="1">
      <alignment horizontal="left" vertical="center"/>
    </xf>
    <xf numFmtId="0" fontId="2" fillId="0" borderId="0" xfId="1" applyAlignment="1">
      <alignment horizontal="left" vertical="center"/>
    </xf>
    <xf numFmtId="0" fontId="2" fillId="0" borderId="1" xfId="1" applyBorder="1" applyAlignment="1">
      <alignment vertical="center"/>
    </xf>
    <xf numFmtId="0" fontId="2" fillId="0" borderId="0" xfId="1" applyAlignment="1">
      <alignment vertical="center"/>
    </xf>
    <xf numFmtId="0" fontId="3" fillId="0" borderId="0" xfId="4" applyFont="1" applyAlignment="1">
      <alignment horizontal="left" vertical="top"/>
    </xf>
    <xf numFmtId="0" fontId="7" fillId="0" borderId="0" xfId="4">
      <alignment vertical="top"/>
    </xf>
    <xf numFmtId="0" fontId="4" fillId="0" borderId="0" xfId="4" applyFont="1">
      <alignment vertical="top"/>
    </xf>
    <xf numFmtId="0" fontId="3" fillId="0" borderId="0" xfId="1" applyFont="1" applyAlignment="1">
      <alignment horizontal="left" vertical="top"/>
    </xf>
    <xf numFmtId="0" fontId="2" fillId="0" borderId="0" xfId="1">
      <alignment vertical="top"/>
    </xf>
    <xf numFmtId="0" fontId="4" fillId="0" borderId="0" xfId="1" applyFont="1">
      <alignment vertical="top"/>
    </xf>
    <xf numFmtId="0" fontId="2" fillId="0" borderId="0" xfId="1" applyAlignment="1">
      <alignment horizontal="center" vertical="top" shrinkToFit="1"/>
    </xf>
  </cellXfs>
  <cellStyles count="5">
    <cellStyle name="Normal" xfId="0" builtinId="0"/>
    <cellStyle name="Normal 2" xfId="1" xr:uid="{FCDC0C1E-64AD-467C-870B-120084E94E30}"/>
    <cellStyle name="Normal 3" xfId="4" xr:uid="{6DE2C506-E72D-4F8F-B9FB-9432FE398417}"/>
    <cellStyle name="Percent" xfId="3" builtinId="5"/>
    <cellStyle name="Percent 2" xfId="2" xr:uid="{7A37CFB8-1D62-46B8-97C1-F3A276A4CE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75959"/>
              </a:solidFill>
              <a:ln w="19050">
                <a:solidFill>
                  <a:schemeClr val="lt1"/>
                </a:solidFill>
              </a:ln>
              <a:effectLst/>
            </c:spPr>
            <c:extLst>
              <c:ext xmlns:c16="http://schemas.microsoft.com/office/drawing/2014/chart" uri="{C3380CC4-5D6E-409C-BE32-E72D297353CC}">
                <c16:uniqueId val="{00000001-7E3A-48F5-96E1-1DEAE99FAAF0}"/>
              </c:ext>
            </c:extLst>
          </c:dPt>
          <c:dPt>
            <c:idx val="1"/>
            <c:bubble3D val="0"/>
            <c:spPr>
              <a:solidFill>
                <a:srgbClr val="1E5C56"/>
              </a:solidFill>
              <a:ln w="19050">
                <a:solidFill>
                  <a:schemeClr val="lt1"/>
                </a:solidFill>
              </a:ln>
              <a:effectLst/>
            </c:spPr>
            <c:extLst>
              <c:ext xmlns:c16="http://schemas.microsoft.com/office/drawing/2014/chart" uri="{C3380CC4-5D6E-409C-BE32-E72D297353CC}">
                <c16:uniqueId val="{00000003-7E3A-48F5-96E1-1DEAE99FAAF0}"/>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7E3A-48F5-96E1-1DEAE99FAAF0}"/>
              </c:ext>
            </c:extLst>
          </c:dPt>
          <c:dPt>
            <c:idx val="3"/>
            <c:bubble3D val="0"/>
            <c:spPr>
              <a:solidFill>
                <a:srgbClr val="097B9F"/>
              </a:solidFill>
              <a:ln w="19050">
                <a:solidFill>
                  <a:schemeClr val="lt1"/>
                </a:solidFill>
              </a:ln>
              <a:effectLst/>
            </c:spPr>
            <c:extLst>
              <c:ext xmlns:c16="http://schemas.microsoft.com/office/drawing/2014/chart" uri="{C3380CC4-5D6E-409C-BE32-E72D297353CC}">
                <c16:uniqueId val="{00000007-7E3A-48F5-96E1-1DEAE99FAAF0}"/>
              </c:ext>
            </c:extLst>
          </c:dPt>
          <c:dPt>
            <c:idx val="4"/>
            <c:bubble3D val="0"/>
            <c:spPr>
              <a:solidFill>
                <a:srgbClr val="8B257F"/>
              </a:solidFill>
              <a:ln w="19050">
                <a:solidFill>
                  <a:schemeClr val="lt1"/>
                </a:solidFill>
              </a:ln>
              <a:effectLst/>
            </c:spPr>
            <c:extLst>
              <c:ext xmlns:c16="http://schemas.microsoft.com/office/drawing/2014/chart" uri="{C3380CC4-5D6E-409C-BE32-E72D297353CC}">
                <c16:uniqueId val="{00000009-7E3A-48F5-96E1-1DEAE99FAAF0}"/>
              </c:ext>
            </c:extLst>
          </c:dPt>
          <c:dLbls>
            <c:dLbl>
              <c:idx val="0"/>
              <c:layout>
                <c:manualLayout>
                  <c:x val="6.6666666666666666E-2"/>
                  <c:y val="-0.165653784524199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3A-48F5-96E1-1DEAE99FAAF0}"/>
                </c:ext>
              </c:extLst>
            </c:dLbl>
            <c:dLbl>
              <c:idx val="1"/>
              <c:layout>
                <c:manualLayout>
                  <c:x val="0.13055555555555556"/>
                  <c:y val="4.0653698375230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3A-48F5-96E1-1DEAE99FAAF0}"/>
                </c:ext>
              </c:extLst>
            </c:dLbl>
            <c:dLbl>
              <c:idx val="2"/>
              <c:layout>
                <c:manualLayout>
                  <c:x val="-8.6083625685403189E-2"/>
                  <c:y val="0.125324006271644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3A-48F5-96E1-1DEAE99FAAF0}"/>
                </c:ext>
              </c:extLst>
            </c:dLbl>
            <c:dLbl>
              <c:idx val="3"/>
              <c:layout>
                <c:manualLayout>
                  <c:x val="-0.13055555555555559"/>
                  <c:y val="-0.105032822757111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E3A-48F5-96E1-1DEAE99FAAF0}"/>
                </c:ext>
              </c:extLst>
            </c:dLbl>
            <c:dLbl>
              <c:idx val="4"/>
              <c:layout>
                <c:manualLayout>
                  <c:x val="-6.9444444444444392E-2"/>
                  <c:y val="-0.129629629629629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E3A-48F5-96E1-1DEAE99FAAF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allocation!$K$3:$K$7</c:f>
              <c:strCache>
                <c:ptCount val="5"/>
                <c:pt idx="0">
                  <c:v>Government</c:v>
                </c:pt>
                <c:pt idx="1">
                  <c:v>Public Corporates</c:v>
                </c:pt>
                <c:pt idx="2">
                  <c:v>Structured</c:v>
                </c:pt>
                <c:pt idx="3">
                  <c:v>Private Credit</c:v>
                </c:pt>
                <c:pt idx="4">
                  <c:v>PE and RE</c:v>
                </c:pt>
              </c:strCache>
            </c:strRef>
          </c:cat>
          <c:val>
            <c:numRef>
              <c:f>allocation!$L$3:$L$7</c:f>
              <c:numCache>
                <c:formatCode>#,##0_);\(#,##0\)</c:formatCode>
                <c:ptCount val="5"/>
                <c:pt idx="0">
                  <c:v>85045</c:v>
                </c:pt>
                <c:pt idx="1">
                  <c:v>117490.28571428571</c:v>
                </c:pt>
                <c:pt idx="2">
                  <c:v>71916</c:v>
                </c:pt>
                <c:pt idx="3">
                  <c:v>111153.71428571429</c:v>
                </c:pt>
                <c:pt idx="4">
                  <c:v>28286</c:v>
                </c:pt>
              </c:numCache>
            </c:numRef>
          </c:val>
          <c:extLst>
            <c:ext xmlns:c16="http://schemas.microsoft.com/office/drawing/2014/chart" uri="{C3380CC4-5D6E-409C-BE32-E72D297353CC}">
              <c16:uniqueId val="{0000000A-7E3A-48F5-96E1-1DEAE99FAAF0}"/>
            </c:ext>
          </c:extLst>
        </c:ser>
        <c:dLbls>
          <c:showLegendKey val="0"/>
          <c:showVal val="1"/>
          <c:showCatName val="0"/>
          <c:showSerName val="0"/>
          <c:showPercent val="0"/>
          <c:showBubbleSize val="0"/>
          <c:showLeaderLines val="0"/>
        </c:dLbls>
        <c:firstSliceAng val="0"/>
        <c:holeSize val="53"/>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17</xdr:col>
      <xdr:colOff>254000</xdr:colOff>
      <xdr:row>27</xdr:row>
      <xdr:rowOff>155575</xdr:rowOff>
    </xdr:to>
    <xdr:graphicFrame macro="">
      <xdr:nvGraphicFramePr>
        <xdr:cNvPr id="5" name="Chart 4">
          <a:extLst>
            <a:ext uri="{FF2B5EF4-FFF2-40B4-BE49-F238E27FC236}">
              <a16:creationId xmlns:a16="http://schemas.microsoft.com/office/drawing/2014/main" id="{19F3BD50-967F-4EAB-BB09-214992F79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3B1A-A70E-4254-8AE3-13A1A7745296}">
  <dimension ref="B2:L29"/>
  <sheetViews>
    <sheetView tabSelected="1" zoomScale="80" zoomScaleNormal="80" workbookViewId="0">
      <selection activeCell="C23" sqref="C23"/>
    </sheetView>
  </sheetViews>
  <sheetFormatPr defaultRowHeight="12.5" x14ac:dyDescent="0.35"/>
  <cols>
    <col min="1" max="1" width="3.6328125" style="8" customWidth="1"/>
    <col min="2" max="2" width="15.453125" style="8" bestFit="1" customWidth="1"/>
    <col min="3" max="3" width="35.81640625" style="8" customWidth="1"/>
    <col min="4" max="4" width="11.54296875" style="8" customWidth="1"/>
    <col min="5" max="5" width="11" style="8" customWidth="1"/>
    <col min="6" max="7" width="8.7265625" style="8"/>
    <col min="8" max="8" width="21.90625" style="8" bestFit="1" customWidth="1"/>
    <col min="9" max="9" width="9.7265625" style="8" bestFit="1" customWidth="1"/>
    <col min="10" max="10" width="8.7265625" style="8"/>
    <col min="11" max="11" width="15.81640625" style="8" bestFit="1" customWidth="1"/>
    <col min="12" max="12" width="9.453125" style="8" customWidth="1"/>
    <col min="13" max="16384" width="8.7265625" style="8"/>
  </cols>
  <sheetData>
    <row r="2" spans="2:12" ht="14.5" x14ac:dyDescent="0.35">
      <c r="B2" s="19"/>
      <c r="C2" s="20" t="s">
        <v>0</v>
      </c>
      <c r="D2" s="21" t="s">
        <v>1</v>
      </c>
      <c r="E2" s="21" t="s">
        <v>2</v>
      </c>
      <c r="F2" s="21"/>
      <c r="G2" s="19"/>
      <c r="H2" s="19"/>
      <c r="I2" s="19"/>
      <c r="J2" s="19"/>
      <c r="K2" s="19"/>
      <c r="L2" s="19"/>
    </row>
    <row r="3" spans="2:12" ht="12.5" customHeight="1" x14ac:dyDescent="0.35">
      <c r="B3" s="32" t="s">
        <v>3</v>
      </c>
      <c r="C3" s="9" t="s">
        <v>122</v>
      </c>
      <c r="D3" s="22">
        <f>I3*I9</f>
        <v>16646.20604794089</v>
      </c>
      <c r="E3" s="23">
        <f>D3/$D$24</f>
        <v>4.0218816180929019E-2</v>
      </c>
      <c r="F3" s="19"/>
      <c r="G3" s="19"/>
      <c r="H3" s="19" t="s">
        <v>4</v>
      </c>
      <c r="I3" s="24">
        <f>total!G22</f>
        <v>32626</v>
      </c>
      <c r="J3" s="19"/>
      <c r="K3" s="19" t="str">
        <f>B3</f>
        <v>Government</v>
      </c>
      <c r="L3" s="24">
        <f>SUM(D3:D6)</f>
        <v>85045</v>
      </c>
    </row>
    <row r="4" spans="2:12" ht="12.5" customHeight="1" x14ac:dyDescent="0.35">
      <c r="B4" s="33"/>
      <c r="C4" s="8" t="s">
        <v>123</v>
      </c>
      <c r="D4" s="25">
        <f>I3*I10</f>
        <v>15979.793952059112</v>
      </c>
      <c r="E4" s="26">
        <f>D4/$D$24</f>
        <v>3.8608701208915186E-2</v>
      </c>
      <c r="F4" s="19"/>
      <c r="G4" s="19"/>
      <c r="H4" s="8" t="s">
        <v>124</v>
      </c>
      <c r="I4" s="24">
        <f>total!G24</f>
        <v>9937</v>
      </c>
      <c r="J4" s="19"/>
      <c r="K4" s="19" t="str">
        <f>B7</f>
        <v>Public Corporates</v>
      </c>
      <c r="L4" s="24">
        <f>SUM(D7:D13)</f>
        <v>117490.28571428571</v>
      </c>
    </row>
    <row r="5" spans="2:12" ht="12.5" customHeight="1" x14ac:dyDescent="0.35">
      <c r="B5" s="33"/>
      <c r="C5" s="8" t="s">
        <v>125</v>
      </c>
      <c r="D5" s="25">
        <f>I4</f>
        <v>9937</v>
      </c>
      <c r="E5" s="26">
        <f>D5/$D$24</f>
        <v>2.4008736599732784E-2</v>
      </c>
      <c r="F5" s="19"/>
      <c r="G5" s="19"/>
      <c r="H5" s="19" t="s">
        <v>126</v>
      </c>
      <c r="I5" s="24">
        <f>total!G17-I6</f>
        <v>58247.28571428571</v>
      </c>
      <c r="J5" s="19"/>
      <c r="K5" s="19" t="str">
        <f>B14</f>
        <v>Structured</v>
      </c>
      <c r="L5" s="24">
        <f>SUM(D14:D16)</f>
        <v>71916</v>
      </c>
    </row>
    <row r="6" spans="2:12" ht="12.5" customHeight="1" x14ac:dyDescent="0.35">
      <c r="B6" s="33"/>
      <c r="C6" s="8" t="s">
        <v>127</v>
      </c>
      <c r="D6" s="25">
        <f>total!G19</f>
        <v>42482</v>
      </c>
      <c r="E6" s="26">
        <f t="shared" ref="E6:E24" si="0">D6/$D$24</f>
        <v>0.10264055028981062</v>
      </c>
      <c r="F6" s="19"/>
      <c r="G6" s="19"/>
      <c r="H6" s="19" t="s">
        <v>128</v>
      </c>
      <c r="I6" s="24">
        <f>8500/0.35</f>
        <v>24285.714285714286</v>
      </c>
      <c r="J6" s="19"/>
      <c r="K6" s="19" t="str">
        <f>B17</f>
        <v>Private Credit</v>
      </c>
      <c r="L6" s="24">
        <f>SUM(D17:D21)</f>
        <v>111153.71428571429</v>
      </c>
    </row>
    <row r="7" spans="2:12" ht="12.5" customHeight="1" x14ac:dyDescent="0.35">
      <c r="B7" s="34" t="s">
        <v>129</v>
      </c>
      <c r="C7" s="9" t="s">
        <v>130</v>
      </c>
      <c r="D7" s="22">
        <f>$I$5*I21</f>
        <v>6679.0220952380942</v>
      </c>
      <c r="E7" s="23">
        <f t="shared" si="0"/>
        <v>1.6137152282214628E-2</v>
      </c>
      <c r="F7" s="19"/>
      <c r="G7" s="19"/>
      <c r="H7" s="19"/>
      <c r="I7" s="19"/>
      <c r="J7" s="19"/>
      <c r="K7" s="19" t="str">
        <f>B22</f>
        <v>PE and RE</v>
      </c>
      <c r="L7" s="24">
        <f>SUM(D22:D23)</f>
        <v>28286</v>
      </c>
    </row>
    <row r="8" spans="2:12" ht="12.5" customHeight="1" x14ac:dyDescent="0.35">
      <c r="B8" s="35"/>
      <c r="C8" s="8" t="s">
        <v>131</v>
      </c>
      <c r="D8" s="25">
        <f>$I$5*I22</f>
        <v>13358.044190476188</v>
      </c>
      <c r="E8" s="26">
        <f t="shared" si="0"/>
        <v>3.2274304564429257E-2</v>
      </c>
      <c r="F8" s="19"/>
      <c r="G8" s="19"/>
      <c r="I8" s="27"/>
      <c r="J8" s="19"/>
      <c r="K8" s="20" t="s">
        <v>9</v>
      </c>
      <c r="L8" s="28">
        <f>SUM(L3:L7)</f>
        <v>413891</v>
      </c>
    </row>
    <row r="9" spans="2:12" ht="12.5" customHeight="1" x14ac:dyDescent="0.35">
      <c r="B9" s="35"/>
      <c r="C9" s="8" t="s">
        <v>132</v>
      </c>
      <c r="D9" s="25">
        <f>$I$5*I23</f>
        <v>20037.066285714282</v>
      </c>
      <c r="E9" s="26">
        <f t="shared" si="0"/>
        <v>4.8411456846643885E-2</v>
      </c>
      <c r="F9" s="19"/>
      <c r="G9" s="19"/>
      <c r="H9" s="19" t="s">
        <v>7</v>
      </c>
      <c r="I9" s="27">
        <f>SUM(I12:I14)</f>
        <v>0.51021289915836721</v>
      </c>
      <c r="J9" s="19"/>
      <c r="K9" s="19"/>
      <c r="L9" s="19"/>
    </row>
    <row r="10" spans="2:12" ht="12.5" customHeight="1" x14ac:dyDescent="0.35">
      <c r="B10" s="35"/>
      <c r="C10" s="8" t="s">
        <v>133</v>
      </c>
      <c r="D10" s="25">
        <f>$I$5*I24</f>
        <v>15785.014428571429</v>
      </c>
      <c r="E10" s="26">
        <f t="shared" si="0"/>
        <v>3.8138095364652604E-2</v>
      </c>
      <c r="F10" s="19"/>
      <c r="G10" s="19"/>
      <c r="H10" s="19" t="s">
        <v>8</v>
      </c>
      <c r="I10" s="27">
        <f>1-I9</f>
        <v>0.48978710084163279</v>
      </c>
      <c r="J10" s="19"/>
      <c r="K10" s="19"/>
      <c r="L10" s="19"/>
    </row>
    <row r="11" spans="2:12" ht="12.5" customHeight="1" x14ac:dyDescent="0.35">
      <c r="B11" s="35"/>
      <c r="C11" s="8" t="s">
        <v>134</v>
      </c>
      <c r="D11" s="25">
        <f>I5*I19*I9</f>
        <v>1218.4591770080508</v>
      </c>
      <c r="E11" s="26">
        <f t="shared" si="0"/>
        <v>2.943913196972273E-3</v>
      </c>
      <c r="F11" s="19"/>
      <c r="G11" s="19"/>
      <c r="H11" s="19"/>
      <c r="I11" s="19"/>
      <c r="J11" s="19"/>
      <c r="K11" s="19"/>
      <c r="L11" s="19"/>
    </row>
    <row r="12" spans="2:12" ht="12.5" customHeight="1" x14ac:dyDescent="0.35">
      <c r="B12" s="35"/>
      <c r="C12" s="8" t="s">
        <v>135</v>
      </c>
      <c r="D12" s="25">
        <f>I5*I19*I10</f>
        <v>1169.6795372776653</v>
      </c>
      <c r="E12" s="26">
        <f t="shared" si="0"/>
        <v>2.826056950447498E-3</v>
      </c>
      <c r="F12" s="24"/>
      <c r="G12" s="19"/>
      <c r="H12" s="19" t="s">
        <v>10</v>
      </c>
      <c r="I12" s="27">
        <f>maturity!C21/SUM(maturity!$C$21:$F$21)</f>
        <v>5.8596867133113774E-2</v>
      </c>
    </row>
    <row r="13" spans="2:12" ht="12.5" customHeight="1" x14ac:dyDescent="0.35">
      <c r="B13" s="35"/>
      <c r="C13" s="8" t="s">
        <v>136</v>
      </c>
      <c r="D13" s="25">
        <f>total!G18</f>
        <v>59243</v>
      </c>
      <c r="E13" s="26">
        <f t="shared" si="0"/>
        <v>0.14313671957109483</v>
      </c>
      <c r="F13" s="24"/>
      <c r="G13" s="19"/>
      <c r="H13" s="19" t="s">
        <v>11</v>
      </c>
      <c r="I13" s="27">
        <f>maturity!D21/SUM(maturity!$C$21:$F$21)</f>
        <v>0.21607346762424995</v>
      </c>
      <c r="J13" s="19"/>
      <c r="K13" s="19"/>
      <c r="L13" s="19"/>
    </row>
    <row r="14" spans="2:12" ht="12.5" customHeight="1" x14ac:dyDescent="0.35">
      <c r="B14" s="32" t="s">
        <v>5</v>
      </c>
      <c r="C14" s="9" t="s">
        <v>137</v>
      </c>
      <c r="D14" s="22">
        <f>total!G20</f>
        <v>41075</v>
      </c>
      <c r="E14" s="23">
        <f t="shared" si="0"/>
        <v>9.9241104542017108E-2</v>
      </c>
      <c r="F14" s="24"/>
      <c r="G14" s="19"/>
      <c r="H14" s="19" t="s">
        <v>13</v>
      </c>
      <c r="I14" s="27">
        <f>maturity!E21/SUM(maturity!$C$21:$F$21)</f>
        <v>0.23554256440100343</v>
      </c>
      <c r="J14" s="19"/>
      <c r="K14" s="19"/>
      <c r="L14" s="19"/>
    </row>
    <row r="15" spans="2:12" ht="12.5" customHeight="1" x14ac:dyDescent="0.35">
      <c r="B15" s="33"/>
      <c r="C15" s="8" t="s">
        <v>138</v>
      </c>
      <c r="D15" s="25">
        <f>total!G25</f>
        <v>9617</v>
      </c>
      <c r="E15" s="26">
        <f t="shared" si="0"/>
        <v>2.3235586180902705E-2</v>
      </c>
      <c r="F15" s="24"/>
      <c r="G15" s="19"/>
      <c r="H15" s="19" t="s">
        <v>15</v>
      </c>
      <c r="I15" s="27">
        <f>maturity!F21/SUM(maturity!$C$21:$F$21)</f>
        <v>0.48978710084163285</v>
      </c>
      <c r="J15" s="19"/>
      <c r="K15" s="19"/>
      <c r="L15" s="19"/>
    </row>
    <row r="16" spans="2:12" ht="12.5" customHeight="1" x14ac:dyDescent="0.35">
      <c r="B16" s="33"/>
      <c r="C16" s="8" t="s">
        <v>139</v>
      </c>
      <c r="D16" s="25">
        <f>total!G23</f>
        <v>21224</v>
      </c>
      <c r="E16" s="26">
        <f t="shared" si="0"/>
        <v>5.1279201528904958E-2</v>
      </c>
      <c r="F16" s="24"/>
      <c r="G16" s="19"/>
      <c r="H16" s="19"/>
      <c r="I16" s="19"/>
      <c r="J16" s="19"/>
      <c r="K16" s="19"/>
      <c r="L16" s="19"/>
    </row>
    <row r="17" spans="2:12" ht="12.5" customHeight="1" x14ac:dyDescent="0.35">
      <c r="B17" s="32" t="s">
        <v>19</v>
      </c>
      <c r="C17" s="9" t="s">
        <v>140</v>
      </c>
      <c r="D17" s="22">
        <f>I6*SUM(I21:I23)</f>
        <v>16708.571428571428</v>
      </c>
      <c r="E17" s="23">
        <f t="shared" si="0"/>
        <v>4.0369496868913383E-2</v>
      </c>
      <c r="F17" s="19"/>
      <c r="G17" s="19"/>
      <c r="H17" s="19"/>
      <c r="I17" s="19"/>
      <c r="J17" s="19"/>
      <c r="K17" s="19"/>
      <c r="L17" s="19"/>
    </row>
    <row r="18" spans="2:12" ht="12.5" customHeight="1" x14ac:dyDescent="0.35">
      <c r="B18" s="33"/>
      <c r="C18" s="8" t="s">
        <v>141</v>
      </c>
      <c r="D18" s="25">
        <f>I6*I24</f>
        <v>6581.4285714285725</v>
      </c>
      <c r="E18" s="26">
        <f t="shared" si="0"/>
        <v>1.5901357051563269E-2</v>
      </c>
      <c r="F18" s="19"/>
      <c r="G18" s="19"/>
      <c r="H18" s="19" t="s">
        <v>16</v>
      </c>
      <c r="I18" s="27">
        <f>SUM(I21:I24)</f>
        <v>0.95899999999999996</v>
      </c>
      <c r="J18" s="19"/>
      <c r="K18" s="19"/>
      <c r="L18" s="19"/>
    </row>
    <row r="19" spans="2:12" ht="12.5" customHeight="1" x14ac:dyDescent="0.35">
      <c r="B19" s="33"/>
      <c r="C19" s="8" t="s">
        <v>142</v>
      </c>
      <c r="D19" s="25">
        <f>I6*I19</f>
        <v>995.71428571428658</v>
      </c>
      <c r="E19" s="26">
        <f t="shared" si="0"/>
        <v>2.405740365734666E-3</v>
      </c>
      <c r="F19" s="19"/>
      <c r="G19" s="19"/>
      <c r="H19" s="19" t="s">
        <v>18</v>
      </c>
      <c r="I19" s="27">
        <f>1-I18</f>
        <v>4.1000000000000036E-2</v>
      </c>
      <c r="J19" s="19"/>
      <c r="K19" s="19"/>
      <c r="L19" s="19"/>
    </row>
    <row r="20" spans="2:12" ht="12.5" customHeight="1" x14ac:dyDescent="0.35">
      <c r="B20" s="33"/>
      <c r="C20" s="8" t="s">
        <v>143</v>
      </c>
      <c r="D20" s="25">
        <f>BALANCE_SHEET!C28*1/3</f>
        <v>28956</v>
      </c>
      <c r="E20" s="26">
        <f t="shared" si="0"/>
        <v>6.9960448523886734E-2</v>
      </c>
      <c r="F20" s="19"/>
      <c r="G20" s="19"/>
      <c r="H20" s="19"/>
      <c r="I20" s="19"/>
      <c r="J20" s="19"/>
      <c r="K20" s="19"/>
      <c r="L20" s="19"/>
    </row>
    <row r="21" spans="2:12" ht="12.5" customHeight="1" x14ac:dyDescent="0.35">
      <c r="B21" s="33"/>
      <c r="C21" s="8" t="s">
        <v>144</v>
      </c>
      <c r="D21" s="25">
        <f>BALANCE_SHEET!C28*2/3</f>
        <v>57912</v>
      </c>
      <c r="E21" s="26">
        <f t="shared" si="0"/>
        <v>0.13992089704777347</v>
      </c>
      <c r="F21" s="19"/>
      <c r="G21" s="19"/>
      <c r="H21" s="19" t="s">
        <v>145</v>
      </c>
      <c r="I21" s="27">
        <f>rating!$C$28/6</f>
        <v>0.11466666666666665</v>
      </c>
      <c r="J21" s="19"/>
      <c r="K21" s="19"/>
      <c r="L21" s="19"/>
    </row>
    <row r="22" spans="2:12" ht="12.5" customHeight="1" x14ac:dyDescent="0.35">
      <c r="B22" s="32" t="s">
        <v>146</v>
      </c>
      <c r="C22" s="9" t="s">
        <v>17</v>
      </c>
      <c r="D22" s="22">
        <f>BALANCE_SHEET!C34</f>
        <v>14279</v>
      </c>
      <c r="E22" s="23">
        <f t="shared" si="0"/>
        <v>3.4499421345233414E-2</v>
      </c>
      <c r="F22" s="19"/>
      <c r="G22" s="19"/>
      <c r="H22" s="19" t="s">
        <v>147</v>
      </c>
      <c r="I22" s="27">
        <f>rating!$C$28/3</f>
        <v>0.22933333333333331</v>
      </c>
      <c r="J22" s="19"/>
      <c r="K22" s="19"/>
      <c r="L22" s="19"/>
    </row>
    <row r="23" spans="2:12" ht="12.5" customHeight="1" x14ac:dyDescent="0.35">
      <c r="B23" s="33"/>
      <c r="C23" s="8" t="s">
        <v>148</v>
      </c>
      <c r="D23" s="25">
        <f>BALANCE_SHEET!C33</f>
        <v>14007</v>
      </c>
      <c r="E23" s="26">
        <f t="shared" si="0"/>
        <v>3.3842243489227847E-2</v>
      </c>
      <c r="F23" s="20"/>
      <c r="G23" s="19"/>
      <c r="H23" s="19" t="s">
        <v>149</v>
      </c>
      <c r="I23" s="27">
        <f>rating!$C$28/2</f>
        <v>0.34399999999999997</v>
      </c>
      <c r="J23" s="19"/>
      <c r="K23" s="19"/>
      <c r="L23" s="19"/>
    </row>
    <row r="24" spans="2:12" ht="12.5" customHeight="1" x14ac:dyDescent="0.35">
      <c r="B24" s="29" t="s">
        <v>9</v>
      </c>
      <c r="C24" s="29"/>
      <c r="D24" s="30">
        <f>SUM(D3:D23)</f>
        <v>413890.99999999994</v>
      </c>
      <c r="E24" s="31">
        <f t="shared" si="0"/>
        <v>1</v>
      </c>
      <c r="F24" s="19"/>
      <c r="G24" s="19"/>
      <c r="H24" s="19" t="s">
        <v>150</v>
      </c>
      <c r="I24" s="27">
        <f>rating!E28</f>
        <v>0.27100000000000002</v>
      </c>
      <c r="J24" s="19"/>
      <c r="K24" s="19"/>
      <c r="L24" s="19"/>
    </row>
    <row r="25" spans="2:12" ht="12.5" customHeight="1" x14ac:dyDescent="0.35">
      <c r="B25" s="19"/>
      <c r="C25" s="19"/>
      <c r="D25" s="19"/>
      <c r="E25" s="19"/>
      <c r="F25" s="19"/>
      <c r="G25" s="19"/>
      <c r="H25" s="19" t="s">
        <v>151</v>
      </c>
      <c r="I25" s="27">
        <f>rating!F28</f>
        <v>2.8999999999999998E-2</v>
      </c>
      <c r="J25" s="19"/>
      <c r="K25" s="19"/>
      <c r="L25" s="19"/>
    </row>
    <row r="26" spans="2:12" ht="14.5" x14ac:dyDescent="0.35">
      <c r="B26" s="19"/>
      <c r="C26" s="19"/>
      <c r="D26" s="19"/>
      <c r="E26" s="19"/>
      <c r="F26" s="19"/>
      <c r="G26" s="19"/>
      <c r="H26" s="19" t="s">
        <v>68</v>
      </c>
      <c r="I26" s="27">
        <f>rating!G28</f>
        <v>1.1000000000000001E-2</v>
      </c>
      <c r="J26" s="19"/>
      <c r="K26" s="19"/>
      <c r="L26" s="19"/>
    </row>
    <row r="27" spans="2:12" ht="14.5" x14ac:dyDescent="0.35">
      <c r="B27" s="19"/>
      <c r="C27" s="19"/>
      <c r="D27" s="19"/>
      <c r="E27" s="19"/>
      <c r="F27" s="19"/>
      <c r="G27" s="19"/>
      <c r="H27" s="19" t="s">
        <v>152</v>
      </c>
      <c r="I27" s="27">
        <f>rating!H28</f>
        <v>1E-3</v>
      </c>
      <c r="J27" s="19"/>
      <c r="K27" s="19"/>
      <c r="L27" s="19"/>
    </row>
    <row r="28" spans="2:12" ht="14.5" x14ac:dyDescent="0.35">
      <c r="I28" s="27"/>
    </row>
    <row r="29" spans="2:12" ht="14.5" x14ac:dyDescent="0.35">
      <c r="I29" s="27"/>
    </row>
  </sheetData>
  <mergeCells count="5">
    <mergeCell ref="B22:B23"/>
    <mergeCell ref="B3:B6"/>
    <mergeCell ref="B7:B13"/>
    <mergeCell ref="B14:B16"/>
    <mergeCell ref="B17:B2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F960F-FE8C-4597-969D-5C6827D58EB0}">
  <dimension ref="A1:D85"/>
  <sheetViews>
    <sheetView topLeftCell="A11" zoomScale="79" workbookViewId="0">
      <selection activeCell="C33" sqref="C33"/>
    </sheetView>
  </sheetViews>
  <sheetFormatPr defaultColWidth="21.08984375" defaultRowHeight="12.5" outlineLevelCol="7" x14ac:dyDescent="0.35"/>
  <cols>
    <col min="1" max="1" width="3" style="10" customWidth="1" outlineLevel="7"/>
    <col min="2" max="2" width="90" style="10" customWidth="1" outlineLevel="7"/>
    <col min="3" max="4" width="17" style="10" customWidth="1" outlineLevel="7"/>
    <col min="5" max="256" width="21.08984375" style="10"/>
    <col min="257" max="257" width="3" style="10" customWidth="1"/>
    <col min="258" max="258" width="90" style="10" customWidth="1"/>
    <col min="259" max="260" width="17" style="10" customWidth="1"/>
    <col min="261" max="512" width="21.08984375" style="10"/>
    <col min="513" max="513" width="3" style="10" customWidth="1"/>
    <col min="514" max="514" width="90" style="10" customWidth="1"/>
    <col min="515" max="516" width="17" style="10" customWidth="1"/>
    <col min="517" max="768" width="21.08984375" style="10"/>
    <col min="769" max="769" width="3" style="10" customWidth="1"/>
    <col min="770" max="770" width="90" style="10" customWidth="1"/>
    <col min="771" max="772" width="17" style="10" customWidth="1"/>
    <col min="773" max="1024" width="21.08984375" style="10"/>
    <col min="1025" max="1025" width="3" style="10" customWidth="1"/>
    <col min="1026" max="1026" width="90" style="10" customWidth="1"/>
    <col min="1027" max="1028" width="17" style="10" customWidth="1"/>
    <col min="1029" max="1280" width="21.08984375" style="10"/>
    <col min="1281" max="1281" width="3" style="10" customWidth="1"/>
    <col min="1282" max="1282" width="90" style="10" customWidth="1"/>
    <col min="1283" max="1284" width="17" style="10" customWidth="1"/>
    <col min="1285" max="1536" width="21.08984375" style="10"/>
    <col min="1537" max="1537" width="3" style="10" customWidth="1"/>
    <col min="1538" max="1538" width="90" style="10" customWidth="1"/>
    <col min="1539" max="1540" width="17" style="10" customWidth="1"/>
    <col min="1541" max="1792" width="21.08984375" style="10"/>
    <col min="1793" max="1793" width="3" style="10" customWidth="1"/>
    <col min="1794" max="1794" width="90" style="10" customWidth="1"/>
    <col min="1795" max="1796" width="17" style="10" customWidth="1"/>
    <col min="1797" max="2048" width="21.08984375" style="10"/>
    <col min="2049" max="2049" width="3" style="10" customWidth="1"/>
    <col min="2050" max="2050" width="90" style="10" customWidth="1"/>
    <col min="2051" max="2052" width="17" style="10" customWidth="1"/>
    <col min="2053" max="2304" width="21.08984375" style="10"/>
    <col min="2305" max="2305" width="3" style="10" customWidth="1"/>
    <col min="2306" max="2306" width="90" style="10" customWidth="1"/>
    <col min="2307" max="2308" width="17" style="10" customWidth="1"/>
    <col min="2309" max="2560" width="21.08984375" style="10"/>
    <col min="2561" max="2561" width="3" style="10" customWidth="1"/>
    <col min="2562" max="2562" width="90" style="10" customWidth="1"/>
    <col min="2563" max="2564" width="17" style="10" customWidth="1"/>
    <col min="2565" max="2816" width="21.08984375" style="10"/>
    <col min="2817" max="2817" width="3" style="10" customWidth="1"/>
    <col min="2818" max="2818" width="90" style="10" customWidth="1"/>
    <col min="2819" max="2820" width="17" style="10" customWidth="1"/>
    <col min="2821" max="3072" width="21.08984375" style="10"/>
    <col min="3073" max="3073" width="3" style="10" customWidth="1"/>
    <col min="3074" max="3074" width="90" style="10" customWidth="1"/>
    <col min="3075" max="3076" width="17" style="10" customWidth="1"/>
    <col min="3077" max="3328" width="21.08984375" style="10"/>
    <col min="3329" max="3329" width="3" style="10" customWidth="1"/>
    <col min="3330" max="3330" width="90" style="10" customWidth="1"/>
    <col min="3331" max="3332" width="17" style="10" customWidth="1"/>
    <col min="3333" max="3584" width="21.08984375" style="10"/>
    <col min="3585" max="3585" width="3" style="10" customWidth="1"/>
    <col min="3586" max="3586" width="90" style="10" customWidth="1"/>
    <col min="3587" max="3588" width="17" style="10" customWidth="1"/>
    <col min="3589" max="3840" width="21.08984375" style="10"/>
    <col min="3841" max="3841" width="3" style="10" customWidth="1"/>
    <col min="3842" max="3842" width="90" style="10" customWidth="1"/>
    <col min="3843" max="3844" width="17" style="10" customWidth="1"/>
    <col min="3845" max="4096" width="21.08984375" style="10"/>
    <col min="4097" max="4097" width="3" style="10" customWidth="1"/>
    <col min="4098" max="4098" width="90" style="10" customWidth="1"/>
    <col min="4099" max="4100" width="17" style="10" customWidth="1"/>
    <col min="4101" max="4352" width="21.08984375" style="10"/>
    <col min="4353" max="4353" width="3" style="10" customWidth="1"/>
    <col min="4354" max="4354" width="90" style="10" customWidth="1"/>
    <col min="4355" max="4356" width="17" style="10" customWidth="1"/>
    <col min="4357" max="4608" width="21.08984375" style="10"/>
    <col min="4609" max="4609" width="3" style="10" customWidth="1"/>
    <col min="4610" max="4610" width="90" style="10" customWidth="1"/>
    <col min="4611" max="4612" width="17" style="10" customWidth="1"/>
    <col min="4613" max="4864" width="21.08984375" style="10"/>
    <col min="4865" max="4865" width="3" style="10" customWidth="1"/>
    <col min="4866" max="4866" width="90" style="10" customWidth="1"/>
    <col min="4867" max="4868" width="17" style="10" customWidth="1"/>
    <col min="4869" max="5120" width="21.08984375" style="10"/>
    <col min="5121" max="5121" width="3" style="10" customWidth="1"/>
    <col min="5122" max="5122" width="90" style="10" customWidth="1"/>
    <col min="5123" max="5124" width="17" style="10" customWidth="1"/>
    <col min="5125" max="5376" width="21.08984375" style="10"/>
    <col min="5377" max="5377" width="3" style="10" customWidth="1"/>
    <col min="5378" max="5378" width="90" style="10" customWidth="1"/>
    <col min="5379" max="5380" width="17" style="10" customWidth="1"/>
    <col min="5381" max="5632" width="21.08984375" style="10"/>
    <col min="5633" max="5633" width="3" style="10" customWidth="1"/>
    <col min="5634" max="5634" width="90" style="10" customWidth="1"/>
    <col min="5635" max="5636" width="17" style="10" customWidth="1"/>
    <col min="5637" max="5888" width="21.08984375" style="10"/>
    <col min="5889" max="5889" width="3" style="10" customWidth="1"/>
    <col min="5890" max="5890" width="90" style="10" customWidth="1"/>
    <col min="5891" max="5892" width="17" style="10" customWidth="1"/>
    <col min="5893" max="6144" width="21.08984375" style="10"/>
    <col min="6145" max="6145" width="3" style="10" customWidth="1"/>
    <col min="6146" max="6146" width="90" style="10" customWidth="1"/>
    <col min="6147" max="6148" width="17" style="10" customWidth="1"/>
    <col min="6149" max="6400" width="21.08984375" style="10"/>
    <col min="6401" max="6401" width="3" style="10" customWidth="1"/>
    <col min="6402" max="6402" width="90" style="10" customWidth="1"/>
    <col min="6403" max="6404" width="17" style="10" customWidth="1"/>
    <col min="6405" max="6656" width="21.08984375" style="10"/>
    <col min="6657" max="6657" width="3" style="10" customWidth="1"/>
    <col min="6658" max="6658" width="90" style="10" customWidth="1"/>
    <col min="6659" max="6660" width="17" style="10" customWidth="1"/>
    <col min="6661" max="6912" width="21.08984375" style="10"/>
    <col min="6913" max="6913" width="3" style="10" customWidth="1"/>
    <col min="6914" max="6914" width="90" style="10" customWidth="1"/>
    <col min="6915" max="6916" width="17" style="10" customWidth="1"/>
    <col min="6917" max="7168" width="21.08984375" style="10"/>
    <col min="7169" max="7169" width="3" style="10" customWidth="1"/>
    <col min="7170" max="7170" width="90" style="10" customWidth="1"/>
    <col min="7171" max="7172" width="17" style="10" customWidth="1"/>
    <col min="7173" max="7424" width="21.08984375" style="10"/>
    <col min="7425" max="7425" width="3" style="10" customWidth="1"/>
    <col min="7426" max="7426" width="90" style="10" customWidth="1"/>
    <col min="7427" max="7428" width="17" style="10" customWidth="1"/>
    <col min="7429" max="7680" width="21.08984375" style="10"/>
    <col min="7681" max="7681" width="3" style="10" customWidth="1"/>
    <col min="7682" max="7682" width="90" style="10" customWidth="1"/>
    <col min="7683" max="7684" width="17" style="10" customWidth="1"/>
    <col min="7685" max="7936" width="21.08984375" style="10"/>
    <col min="7937" max="7937" width="3" style="10" customWidth="1"/>
    <col min="7938" max="7938" width="90" style="10" customWidth="1"/>
    <col min="7939" max="7940" width="17" style="10" customWidth="1"/>
    <col min="7941" max="8192" width="21.08984375" style="10"/>
    <col min="8193" max="8193" width="3" style="10" customWidth="1"/>
    <col min="8194" max="8194" width="90" style="10" customWidth="1"/>
    <col min="8195" max="8196" width="17" style="10" customWidth="1"/>
    <col min="8197" max="8448" width="21.08984375" style="10"/>
    <col min="8449" max="8449" width="3" style="10" customWidth="1"/>
    <col min="8450" max="8450" width="90" style="10" customWidth="1"/>
    <col min="8451" max="8452" width="17" style="10" customWidth="1"/>
    <col min="8453" max="8704" width="21.08984375" style="10"/>
    <col min="8705" max="8705" width="3" style="10" customWidth="1"/>
    <col min="8706" max="8706" width="90" style="10" customWidth="1"/>
    <col min="8707" max="8708" width="17" style="10" customWidth="1"/>
    <col min="8709" max="8960" width="21.08984375" style="10"/>
    <col min="8961" max="8961" width="3" style="10" customWidth="1"/>
    <col min="8962" max="8962" width="90" style="10" customWidth="1"/>
    <col min="8963" max="8964" width="17" style="10" customWidth="1"/>
    <col min="8965" max="9216" width="21.08984375" style="10"/>
    <col min="9217" max="9217" width="3" style="10" customWidth="1"/>
    <col min="9218" max="9218" width="90" style="10" customWidth="1"/>
    <col min="9219" max="9220" width="17" style="10" customWidth="1"/>
    <col min="9221" max="9472" width="21.08984375" style="10"/>
    <col min="9473" max="9473" width="3" style="10" customWidth="1"/>
    <col min="9474" max="9474" width="90" style="10" customWidth="1"/>
    <col min="9475" max="9476" width="17" style="10" customWidth="1"/>
    <col min="9477" max="9728" width="21.08984375" style="10"/>
    <col min="9729" max="9729" width="3" style="10" customWidth="1"/>
    <col min="9730" max="9730" width="90" style="10" customWidth="1"/>
    <col min="9731" max="9732" width="17" style="10" customWidth="1"/>
    <col min="9733" max="9984" width="21.08984375" style="10"/>
    <col min="9985" max="9985" width="3" style="10" customWidth="1"/>
    <col min="9986" max="9986" width="90" style="10" customWidth="1"/>
    <col min="9987" max="9988" width="17" style="10" customWidth="1"/>
    <col min="9989" max="10240" width="21.08984375" style="10"/>
    <col min="10241" max="10241" width="3" style="10" customWidth="1"/>
    <col min="10242" max="10242" width="90" style="10" customWidth="1"/>
    <col min="10243" max="10244" width="17" style="10" customWidth="1"/>
    <col min="10245" max="10496" width="21.08984375" style="10"/>
    <col min="10497" max="10497" width="3" style="10" customWidth="1"/>
    <col min="10498" max="10498" width="90" style="10" customWidth="1"/>
    <col min="10499" max="10500" width="17" style="10" customWidth="1"/>
    <col min="10501" max="10752" width="21.08984375" style="10"/>
    <col min="10753" max="10753" width="3" style="10" customWidth="1"/>
    <col min="10754" max="10754" width="90" style="10" customWidth="1"/>
    <col min="10755" max="10756" width="17" style="10" customWidth="1"/>
    <col min="10757" max="11008" width="21.08984375" style="10"/>
    <col min="11009" max="11009" width="3" style="10" customWidth="1"/>
    <col min="11010" max="11010" width="90" style="10" customWidth="1"/>
    <col min="11011" max="11012" width="17" style="10" customWidth="1"/>
    <col min="11013" max="11264" width="21.08984375" style="10"/>
    <col min="11265" max="11265" width="3" style="10" customWidth="1"/>
    <col min="11266" max="11266" width="90" style="10" customWidth="1"/>
    <col min="11267" max="11268" width="17" style="10" customWidth="1"/>
    <col min="11269" max="11520" width="21.08984375" style="10"/>
    <col min="11521" max="11521" width="3" style="10" customWidth="1"/>
    <col min="11522" max="11522" width="90" style="10" customWidth="1"/>
    <col min="11523" max="11524" width="17" style="10" customWidth="1"/>
    <col min="11525" max="11776" width="21.08984375" style="10"/>
    <col min="11777" max="11777" width="3" style="10" customWidth="1"/>
    <col min="11778" max="11778" width="90" style="10" customWidth="1"/>
    <col min="11779" max="11780" width="17" style="10" customWidth="1"/>
    <col min="11781" max="12032" width="21.08984375" style="10"/>
    <col min="12033" max="12033" width="3" style="10" customWidth="1"/>
    <col min="12034" max="12034" width="90" style="10" customWidth="1"/>
    <col min="12035" max="12036" width="17" style="10" customWidth="1"/>
    <col min="12037" max="12288" width="21.08984375" style="10"/>
    <col min="12289" max="12289" width="3" style="10" customWidth="1"/>
    <col min="12290" max="12290" width="90" style="10" customWidth="1"/>
    <col min="12291" max="12292" width="17" style="10" customWidth="1"/>
    <col min="12293" max="12544" width="21.08984375" style="10"/>
    <col min="12545" max="12545" width="3" style="10" customWidth="1"/>
    <col min="12546" max="12546" width="90" style="10" customWidth="1"/>
    <col min="12547" max="12548" width="17" style="10" customWidth="1"/>
    <col min="12549" max="12800" width="21.08984375" style="10"/>
    <col min="12801" max="12801" width="3" style="10" customWidth="1"/>
    <col min="12802" max="12802" width="90" style="10" customWidth="1"/>
    <col min="12803" max="12804" width="17" style="10" customWidth="1"/>
    <col min="12805" max="13056" width="21.08984375" style="10"/>
    <col min="13057" max="13057" width="3" style="10" customWidth="1"/>
    <col min="13058" max="13058" width="90" style="10" customWidth="1"/>
    <col min="13059" max="13060" width="17" style="10" customWidth="1"/>
    <col min="13061" max="13312" width="21.08984375" style="10"/>
    <col min="13313" max="13313" width="3" style="10" customWidth="1"/>
    <col min="13314" max="13314" width="90" style="10" customWidth="1"/>
    <col min="13315" max="13316" width="17" style="10" customWidth="1"/>
    <col min="13317" max="13568" width="21.08984375" style="10"/>
    <col min="13569" max="13569" width="3" style="10" customWidth="1"/>
    <col min="13570" max="13570" width="90" style="10" customWidth="1"/>
    <col min="13571" max="13572" width="17" style="10" customWidth="1"/>
    <col min="13573" max="13824" width="21.08984375" style="10"/>
    <col min="13825" max="13825" width="3" style="10" customWidth="1"/>
    <col min="13826" max="13826" width="90" style="10" customWidth="1"/>
    <col min="13827" max="13828" width="17" style="10" customWidth="1"/>
    <col min="13829" max="14080" width="21.08984375" style="10"/>
    <col min="14081" max="14081" width="3" style="10" customWidth="1"/>
    <col min="14082" max="14082" width="90" style="10" customWidth="1"/>
    <col min="14083" max="14084" width="17" style="10" customWidth="1"/>
    <col min="14085" max="14336" width="21.08984375" style="10"/>
    <col min="14337" max="14337" width="3" style="10" customWidth="1"/>
    <col min="14338" max="14338" width="90" style="10" customWidth="1"/>
    <col min="14339" max="14340" width="17" style="10" customWidth="1"/>
    <col min="14341" max="14592" width="21.08984375" style="10"/>
    <col min="14593" max="14593" width="3" style="10" customWidth="1"/>
    <col min="14594" max="14594" width="90" style="10" customWidth="1"/>
    <col min="14595" max="14596" width="17" style="10" customWidth="1"/>
    <col min="14597" max="14848" width="21.08984375" style="10"/>
    <col min="14849" max="14849" width="3" style="10" customWidth="1"/>
    <col min="14850" max="14850" width="90" style="10" customWidth="1"/>
    <col min="14851" max="14852" width="17" style="10" customWidth="1"/>
    <col min="14853" max="15104" width="21.08984375" style="10"/>
    <col min="15105" max="15105" width="3" style="10" customWidth="1"/>
    <col min="15106" max="15106" width="90" style="10" customWidth="1"/>
    <col min="15107" max="15108" width="17" style="10" customWidth="1"/>
    <col min="15109" max="15360" width="21.08984375" style="10"/>
    <col min="15361" max="15361" width="3" style="10" customWidth="1"/>
    <col min="15362" max="15362" width="90" style="10" customWidth="1"/>
    <col min="15363" max="15364" width="17" style="10" customWidth="1"/>
    <col min="15365" max="15616" width="21.08984375" style="10"/>
    <col min="15617" max="15617" width="3" style="10" customWidth="1"/>
    <col min="15618" max="15618" width="90" style="10" customWidth="1"/>
    <col min="15619" max="15620" width="17" style="10" customWidth="1"/>
    <col min="15621" max="15872" width="21.08984375" style="10"/>
    <col min="15873" max="15873" width="3" style="10" customWidth="1"/>
    <col min="15874" max="15874" width="90" style="10" customWidth="1"/>
    <col min="15875" max="15876" width="17" style="10" customWidth="1"/>
    <col min="15877" max="16128" width="21.08984375" style="10"/>
    <col min="16129" max="16129" width="3" style="10" customWidth="1"/>
    <col min="16130" max="16130" width="90" style="10" customWidth="1"/>
    <col min="16131" max="16132" width="17" style="10" customWidth="1"/>
    <col min="16133" max="16384" width="21.08984375" style="10"/>
  </cols>
  <sheetData>
    <row r="1" spans="1:4" ht="13" x14ac:dyDescent="0.35">
      <c r="A1" s="36" t="s">
        <v>20</v>
      </c>
      <c r="B1" s="37"/>
      <c r="C1" s="37"/>
      <c r="D1" s="37"/>
    </row>
    <row r="2" spans="1:4" ht="13" x14ac:dyDescent="0.35">
      <c r="A2" s="36" t="s">
        <v>21</v>
      </c>
      <c r="B2" s="37"/>
      <c r="C2" s="37"/>
      <c r="D2" s="37"/>
    </row>
    <row r="3" spans="1:4" ht="13" x14ac:dyDescent="0.35">
      <c r="A3" s="36" t="s">
        <v>22</v>
      </c>
      <c r="B3" s="37"/>
      <c r="C3" s="37"/>
      <c r="D3" s="37"/>
    </row>
    <row r="4" spans="1:4" ht="13" x14ac:dyDescent="0.35">
      <c r="A4" s="36" t="s">
        <v>153</v>
      </c>
      <c r="B4" s="37"/>
      <c r="C4" s="37"/>
      <c r="D4" s="37"/>
    </row>
    <row r="5" spans="1:4" ht="13" x14ac:dyDescent="0.35">
      <c r="A5" s="36" t="s">
        <v>23</v>
      </c>
      <c r="B5" s="37"/>
      <c r="C5" s="37"/>
      <c r="D5" s="37"/>
    </row>
    <row r="6" spans="1:4" ht="13" x14ac:dyDescent="0.35">
      <c r="A6" s="36" t="s">
        <v>24</v>
      </c>
      <c r="B6" s="37"/>
      <c r="C6" s="37"/>
      <c r="D6" s="37"/>
    </row>
    <row r="7" spans="1:4" ht="13" x14ac:dyDescent="0.35">
      <c r="A7" s="36" t="s">
        <v>25</v>
      </c>
      <c r="B7" s="37"/>
      <c r="C7" s="37"/>
      <c r="D7" s="37"/>
    </row>
    <row r="8" spans="1:4" x14ac:dyDescent="0.35">
      <c r="A8" s="38" t="s">
        <v>26</v>
      </c>
      <c r="B8" s="37"/>
      <c r="C8" s="37"/>
      <c r="D8" s="37"/>
    </row>
    <row r="9" spans="1:4" ht="13" x14ac:dyDescent="0.35">
      <c r="A9" s="36" t="s">
        <v>21</v>
      </c>
      <c r="B9" s="37"/>
      <c r="C9" s="37"/>
      <c r="D9" s="37"/>
    </row>
    <row r="10" spans="1:4" x14ac:dyDescent="0.35">
      <c r="B10" s="11" t="s">
        <v>154</v>
      </c>
    </row>
    <row r="12" spans="1:4" x14ac:dyDescent="0.35">
      <c r="B12" s="11" t="s">
        <v>155</v>
      </c>
    </row>
    <row r="13" spans="1:4" x14ac:dyDescent="0.35">
      <c r="B13" s="11" t="s">
        <v>156</v>
      </c>
    </row>
    <row r="15" spans="1:4" x14ac:dyDescent="0.35">
      <c r="B15" s="11" t="s">
        <v>157</v>
      </c>
    </row>
    <row r="17" spans="2:4" x14ac:dyDescent="0.35">
      <c r="B17" s="11" t="s">
        <v>21</v>
      </c>
      <c r="C17" s="11" t="s">
        <v>21</v>
      </c>
      <c r="D17" s="11" t="s">
        <v>158</v>
      </c>
    </row>
    <row r="18" spans="2:4" x14ac:dyDescent="0.35">
      <c r="B18" s="11" t="s">
        <v>21</v>
      </c>
      <c r="C18" s="11" t="s">
        <v>27</v>
      </c>
      <c r="D18" s="11">
        <v>2024</v>
      </c>
    </row>
    <row r="19" spans="2:4" x14ac:dyDescent="0.35">
      <c r="B19" s="11" t="s">
        <v>159</v>
      </c>
    </row>
    <row r="20" spans="2:4" x14ac:dyDescent="0.35">
      <c r="B20" s="11" t="s">
        <v>160</v>
      </c>
    </row>
    <row r="21" spans="2:4" x14ac:dyDescent="0.35">
      <c r="B21" s="11" t="s">
        <v>161</v>
      </c>
    </row>
    <row r="22" spans="2:4" x14ac:dyDescent="0.35">
      <c r="B22" s="11" t="s">
        <v>162</v>
      </c>
    </row>
    <row r="23" spans="2:4" x14ac:dyDescent="0.35">
      <c r="B23" s="11" t="s">
        <v>163</v>
      </c>
      <c r="C23" s="12">
        <v>298737</v>
      </c>
      <c r="D23" s="12">
        <v>281043</v>
      </c>
    </row>
    <row r="24" spans="2:4" x14ac:dyDescent="0.35">
      <c r="B24" s="11" t="s">
        <v>164</v>
      </c>
      <c r="C24" s="13">
        <v>790</v>
      </c>
      <c r="D24" s="13">
        <v>712</v>
      </c>
    </row>
    <row r="25" spans="2:4" x14ac:dyDescent="0.35">
      <c r="B25" s="11" t="s">
        <v>165</v>
      </c>
    </row>
    <row r="26" spans="2:4" x14ac:dyDescent="0.35">
      <c r="B26" s="11" t="s">
        <v>166</v>
      </c>
      <c r="C26" s="13">
        <v>11694</v>
      </c>
      <c r="D26" s="13">
        <v>10672</v>
      </c>
    </row>
    <row r="27" spans="2:4" x14ac:dyDescent="0.35">
      <c r="B27" s="11" t="s">
        <v>167</v>
      </c>
    </row>
    <row r="28" spans="2:4" x14ac:dyDescent="0.35">
      <c r="B28" s="11" t="s">
        <v>168</v>
      </c>
      <c r="C28" s="13">
        <v>86868</v>
      </c>
      <c r="D28" s="13">
        <v>89012</v>
      </c>
    </row>
    <row r="29" spans="2:4" x14ac:dyDescent="0.35">
      <c r="B29" s="11" t="s">
        <v>169</v>
      </c>
      <c r="C29" s="13">
        <v>8664</v>
      </c>
      <c r="D29" s="13">
        <v>8545</v>
      </c>
    </row>
    <row r="30" spans="2:4" x14ac:dyDescent="0.35">
      <c r="B30" s="11" t="s">
        <v>170</v>
      </c>
    </row>
    <row r="31" spans="2:4" x14ac:dyDescent="0.35">
      <c r="B31" s="11" t="s">
        <v>171</v>
      </c>
    </row>
    <row r="32" spans="2:4" x14ac:dyDescent="0.35">
      <c r="B32" s="11" t="s">
        <v>172</v>
      </c>
    </row>
    <row r="33" spans="2:4" x14ac:dyDescent="0.35">
      <c r="B33" s="11" t="s">
        <v>173</v>
      </c>
      <c r="C33" s="13">
        <v>14007</v>
      </c>
      <c r="D33" s="13">
        <v>13342</v>
      </c>
    </row>
    <row r="34" spans="2:4" x14ac:dyDescent="0.35">
      <c r="B34" s="11" t="s">
        <v>174</v>
      </c>
      <c r="C34" s="13">
        <v>14279</v>
      </c>
      <c r="D34" s="13">
        <v>14378</v>
      </c>
    </row>
    <row r="35" spans="2:4" x14ac:dyDescent="0.35">
      <c r="B35" s="11" t="s">
        <v>175</v>
      </c>
      <c r="C35" s="13">
        <v>5300</v>
      </c>
      <c r="D35" s="13">
        <v>5156</v>
      </c>
    </row>
    <row r="36" spans="2:4" x14ac:dyDescent="0.35">
      <c r="B36" s="11" t="s">
        <v>176</v>
      </c>
    </row>
    <row r="37" spans="2:4" x14ac:dyDescent="0.35">
      <c r="B37" s="11" t="s">
        <v>177</v>
      </c>
    </row>
    <row r="38" spans="2:4" x14ac:dyDescent="0.35">
      <c r="B38" s="11" t="s">
        <v>178</v>
      </c>
      <c r="C38" s="13">
        <v>16352</v>
      </c>
      <c r="D38" s="13">
        <v>18504</v>
      </c>
    </row>
    <row r="39" spans="2:4" x14ac:dyDescent="0.35">
      <c r="B39" s="11" t="s">
        <v>179</v>
      </c>
      <c r="C39" s="13">
        <v>456691</v>
      </c>
      <c r="D39" s="13">
        <v>441364</v>
      </c>
    </row>
    <row r="40" spans="2:4" x14ac:dyDescent="0.35">
      <c r="B40" s="11" t="s">
        <v>180</v>
      </c>
      <c r="C40" s="13">
        <v>22178</v>
      </c>
      <c r="D40" s="13">
        <v>20068</v>
      </c>
    </row>
    <row r="41" spans="2:4" x14ac:dyDescent="0.35">
      <c r="B41" s="11" t="s">
        <v>181</v>
      </c>
      <c r="C41" s="13">
        <v>3532</v>
      </c>
      <c r="D41" s="13">
        <v>3489</v>
      </c>
    </row>
    <row r="42" spans="2:4" x14ac:dyDescent="0.35">
      <c r="B42" s="11" t="s">
        <v>182</v>
      </c>
    </row>
    <row r="43" spans="2:4" x14ac:dyDescent="0.35">
      <c r="B43" s="11" t="s">
        <v>183</v>
      </c>
      <c r="C43" s="13">
        <v>31503</v>
      </c>
      <c r="D43" s="13">
        <v>29761</v>
      </c>
    </row>
    <row r="44" spans="2:4" x14ac:dyDescent="0.35">
      <c r="B44" s="11" t="s">
        <v>184</v>
      </c>
      <c r="C44" s="13">
        <v>352</v>
      </c>
      <c r="D44" s="13">
        <v>372</v>
      </c>
    </row>
    <row r="45" spans="2:4" x14ac:dyDescent="0.35">
      <c r="B45" s="11" t="s">
        <v>185</v>
      </c>
      <c r="C45" s="13">
        <v>20993</v>
      </c>
      <c r="D45" s="13">
        <v>19627</v>
      </c>
    </row>
    <row r="46" spans="2:4" x14ac:dyDescent="0.35">
      <c r="B46" s="11" t="s">
        <v>186</v>
      </c>
      <c r="C46" s="13">
        <v>554</v>
      </c>
      <c r="D46" s="13">
        <v>295</v>
      </c>
    </row>
    <row r="47" spans="2:4" x14ac:dyDescent="0.35">
      <c r="B47" s="11" t="s">
        <v>187</v>
      </c>
      <c r="C47" s="13">
        <v>2925</v>
      </c>
      <c r="D47" s="13">
        <v>2994</v>
      </c>
    </row>
    <row r="48" spans="2:4" x14ac:dyDescent="0.35">
      <c r="B48" s="11" t="s">
        <v>188</v>
      </c>
      <c r="C48" s="13">
        <v>9142</v>
      </c>
      <c r="D48" s="13">
        <v>8901</v>
      </c>
    </row>
    <row r="49" spans="2:4" x14ac:dyDescent="0.35">
      <c r="B49" s="11" t="s">
        <v>189</v>
      </c>
      <c r="C49" s="13">
        <v>11425</v>
      </c>
      <c r="D49" s="13">
        <v>11082</v>
      </c>
    </row>
    <row r="50" spans="2:4" x14ac:dyDescent="0.35">
      <c r="B50" s="11" t="s">
        <v>190</v>
      </c>
      <c r="C50" s="13">
        <v>143175</v>
      </c>
      <c r="D50" s="13">
        <v>139504</v>
      </c>
    </row>
    <row r="51" spans="2:4" x14ac:dyDescent="0.35">
      <c r="B51" s="11" t="s">
        <v>191</v>
      </c>
      <c r="C51" s="12">
        <v>702470</v>
      </c>
      <c r="D51" s="12">
        <v>677457</v>
      </c>
    </row>
    <row r="52" spans="2:4" x14ac:dyDescent="0.35">
      <c r="B52" s="11" t="s">
        <v>192</v>
      </c>
    </row>
    <row r="53" spans="2:4" x14ac:dyDescent="0.35">
      <c r="B53" s="11" t="s">
        <v>193</v>
      </c>
    </row>
    <row r="54" spans="2:4" x14ac:dyDescent="0.35">
      <c r="B54" s="11" t="s">
        <v>194</v>
      </c>
      <c r="C54" s="12">
        <v>198965</v>
      </c>
      <c r="D54" s="12">
        <v>193646</v>
      </c>
    </row>
    <row r="55" spans="2:4" x14ac:dyDescent="0.35">
      <c r="B55" s="11" t="s">
        <v>195</v>
      </c>
      <c r="C55" s="13">
        <v>232433</v>
      </c>
      <c r="D55" s="13">
        <v>221445</v>
      </c>
    </row>
    <row r="56" spans="2:4" x14ac:dyDescent="0.35">
      <c r="B56" s="11" t="s">
        <v>184</v>
      </c>
      <c r="C56" s="13">
        <v>2709</v>
      </c>
      <c r="D56" s="13">
        <v>2581</v>
      </c>
    </row>
    <row r="57" spans="2:4" x14ac:dyDescent="0.35">
      <c r="B57" s="11" t="s">
        <v>196</v>
      </c>
      <c r="C57" s="13">
        <v>19899</v>
      </c>
      <c r="D57" s="13">
        <v>18899</v>
      </c>
    </row>
    <row r="58" spans="2:4" x14ac:dyDescent="0.35">
      <c r="B58" s="11" t="s">
        <v>197</v>
      </c>
      <c r="C58" s="13">
        <v>367</v>
      </c>
      <c r="D58" s="13">
        <v>385</v>
      </c>
    </row>
    <row r="59" spans="2:4" x14ac:dyDescent="0.35">
      <c r="B59" s="11" t="s">
        <v>198</v>
      </c>
      <c r="C59" s="13">
        <v>17147</v>
      </c>
      <c r="D59" s="13">
        <v>17128</v>
      </c>
    </row>
    <row r="60" spans="2:4" x14ac:dyDescent="0.35">
      <c r="B60" s="11" t="s">
        <v>199</v>
      </c>
    </row>
    <row r="61" spans="2:4" x14ac:dyDescent="0.35">
      <c r="B61" s="11" t="s">
        <v>178</v>
      </c>
      <c r="C61" s="13">
        <v>379</v>
      </c>
      <c r="D61" s="13">
        <v>465</v>
      </c>
    </row>
    <row r="62" spans="2:4" x14ac:dyDescent="0.35">
      <c r="B62" s="11" t="s">
        <v>200</v>
      </c>
      <c r="C62" s="13">
        <v>15374</v>
      </c>
      <c r="D62" s="13">
        <v>15086</v>
      </c>
    </row>
    <row r="63" spans="2:4" x14ac:dyDescent="0.35">
      <c r="B63" s="11" t="s">
        <v>201</v>
      </c>
      <c r="C63" s="13">
        <v>438</v>
      </c>
      <c r="D63" s="13">
        <v>476</v>
      </c>
    </row>
    <row r="64" spans="2:4" x14ac:dyDescent="0.35">
      <c r="B64" s="11" t="s">
        <v>202</v>
      </c>
      <c r="C64" s="13">
        <v>4153</v>
      </c>
      <c r="D64" s="13">
        <v>3164</v>
      </c>
    </row>
    <row r="65" spans="2:4" x14ac:dyDescent="0.35">
      <c r="B65" s="11" t="s">
        <v>203</v>
      </c>
      <c r="C65" s="13">
        <v>430</v>
      </c>
      <c r="D65" s="13">
        <v>132</v>
      </c>
    </row>
    <row r="66" spans="2:4" x14ac:dyDescent="0.35">
      <c r="B66" s="11" t="s">
        <v>204</v>
      </c>
    </row>
    <row r="67" spans="2:4" x14ac:dyDescent="0.35">
      <c r="B67" s="11" t="s">
        <v>178</v>
      </c>
      <c r="C67" s="13">
        <v>39074</v>
      </c>
      <c r="D67" s="13">
        <v>36843</v>
      </c>
    </row>
    <row r="68" spans="2:4" x14ac:dyDescent="0.35">
      <c r="B68" s="11" t="s">
        <v>205</v>
      </c>
      <c r="C68" s="13">
        <v>143175</v>
      </c>
      <c r="D68" s="13">
        <v>139504</v>
      </c>
    </row>
    <row r="69" spans="2:4" x14ac:dyDescent="0.35">
      <c r="B69" s="11" t="s">
        <v>206</v>
      </c>
      <c r="C69" s="13">
        <v>674543</v>
      </c>
      <c r="D69" s="13">
        <v>649754</v>
      </c>
    </row>
    <row r="70" spans="2:4" x14ac:dyDescent="0.35">
      <c r="B70" s="11" t="s">
        <v>207</v>
      </c>
    </row>
    <row r="71" spans="2:4" x14ac:dyDescent="0.35">
      <c r="B71" s="11" t="s">
        <v>6</v>
      </c>
    </row>
    <row r="72" spans="2:4" x14ac:dyDescent="0.35">
      <c r="B72" s="11" t="s">
        <v>208</v>
      </c>
    </row>
    <row r="73" spans="2:4" x14ac:dyDescent="0.35">
      <c r="B73" s="11" t="s">
        <v>209</v>
      </c>
    </row>
    <row r="74" spans="2:4" x14ac:dyDescent="0.35">
      <c r="B74" s="11" t="s">
        <v>210</v>
      </c>
      <c r="C74" s="14">
        <v>0</v>
      </c>
      <c r="D74" s="14">
        <v>0</v>
      </c>
    </row>
    <row r="75" spans="2:4" x14ac:dyDescent="0.35">
      <c r="B75" s="11" t="s">
        <v>211</v>
      </c>
    </row>
    <row r="76" spans="2:4" x14ac:dyDescent="0.35">
      <c r="B76" s="11" t="s">
        <v>212</v>
      </c>
    </row>
    <row r="77" spans="2:4" x14ac:dyDescent="0.35">
      <c r="B77" s="11" t="s">
        <v>213</v>
      </c>
      <c r="C77" s="13">
        <v>12</v>
      </c>
      <c r="D77" s="13">
        <v>12</v>
      </c>
    </row>
    <row r="78" spans="2:4" x14ac:dyDescent="0.35">
      <c r="B78" s="11" t="s">
        <v>214</v>
      </c>
      <c r="C78" s="13">
        <v>33822</v>
      </c>
      <c r="D78" s="13">
        <v>33791</v>
      </c>
    </row>
    <row r="79" spans="2:4" x14ac:dyDescent="0.35">
      <c r="B79" s="11" t="s">
        <v>215</v>
      </c>
      <c r="C79" s="13">
        <v>43447</v>
      </c>
      <c r="D79" s="13">
        <v>42626</v>
      </c>
    </row>
    <row r="80" spans="2:4" x14ac:dyDescent="0.35">
      <c r="B80" s="11" t="s">
        <v>216</v>
      </c>
      <c r="C80" s="13">
        <v>-29737</v>
      </c>
      <c r="D80" s="13">
        <v>-27798</v>
      </c>
    </row>
    <row r="81" spans="2:4" x14ac:dyDescent="0.35">
      <c r="B81" s="11" t="s">
        <v>217</v>
      </c>
      <c r="C81" s="13">
        <v>-19859</v>
      </c>
      <c r="D81" s="13">
        <v>-21186</v>
      </c>
    </row>
    <row r="82" spans="2:4" x14ac:dyDescent="0.35">
      <c r="B82" s="11" t="s">
        <v>218</v>
      </c>
      <c r="C82" s="13">
        <v>27685</v>
      </c>
      <c r="D82" s="13">
        <v>27445</v>
      </c>
    </row>
    <row r="83" spans="2:4" x14ac:dyDescent="0.35">
      <c r="B83" s="11" t="s">
        <v>219</v>
      </c>
      <c r="C83" s="13">
        <v>242</v>
      </c>
      <c r="D83" s="13">
        <v>258</v>
      </c>
    </row>
    <row r="84" spans="2:4" x14ac:dyDescent="0.35">
      <c r="B84" s="11" t="s">
        <v>220</v>
      </c>
      <c r="C84" s="13">
        <v>27927</v>
      </c>
      <c r="D84" s="13">
        <v>27703</v>
      </c>
    </row>
    <row r="85" spans="2:4" x14ac:dyDescent="0.35">
      <c r="B85" s="11" t="s">
        <v>221</v>
      </c>
      <c r="C85" s="12">
        <v>702470</v>
      </c>
      <c r="D85" s="12">
        <v>677457</v>
      </c>
    </row>
  </sheetData>
  <mergeCells count="9">
    <mergeCell ref="A7:D7"/>
    <mergeCell ref="A8:D8"/>
    <mergeCell ref="A9:D9"/>
    <mergeCell ref="A1:D1"/>
    <mergeCell ref="A2:D2"/>
    <mergeCell ref="A3:D3"/>
    <mergeCell ref="A4:D4"/>
    <mergeCell ref="A5:D5"/>
    <mergeCell ref="A6:D6"/>
  </mergeCells>
  <hyperlinks>
    <hyperlink ref="A8" location="Table_Of_Contents!A1" display="Table Of Contents" xr:uid="{A9FCFB95-743F-4523-AC8D-E573B9761309}"/>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4D74-0F7D-4854-A4B8-4B69F51A141A}">
  <dimension ref="A1:L27"/>
  <sheetViews>
    <sheetView zoomScale="80" zoomScaleNormal="80" workbookViewId="0">
      <selection activeCell="G25" sqref="G25"/>
    </sheetView>
  </sheetViews>
  <sheetFormatPr defaultRowHeight="12.5" x14ac:dyDescent="0.35"/>
  <cols>
    <col min="1" max="1" width="3" style="1" customWidth="1"/>
    <col min="2" max="2" width="23" style="1" customWidth="1"/>
    <col min="3" max="3" width="17" style="1" customWidth="1"/>
    <col min="4" max="4" width="13" style="1" customWidth="1"/>
    <col min="5" max="5" width="15" style="1" customWidth="1"/>
    <col min="6" max="6" width="19" style="1" customWidth="1"/>
    <col min="7" max="8" width="17" style="1" customWidth="1"/>
    <col min="9" max="9" width="13" style="1" customWidth="1"/>
    <col min="10" max="10" width="21" style="1" customWidth="1"/>
    <col min="11" max="11" width="19" style="1" customWidth="1"/>
    <col min="12" max="12" width="17" style="1" customWidth="1"/>
    <col min="13" max="256" width="21.08984375" style="1" customWidth="1"/>
    <col min="257" max="257" width="3" style="1" customWidth="1"/>
    <col min="258" max="258" width="23" style="1" customWidth="1"/>
    <col min="259" max="259" width="17" style="1" customWidth="1"/>
    <col min="260" max="260" width="13" style="1" customWidth="1"/>
    <col min="261" max="261" width="15" style="1" customWidth="1"/>
    <col min="262" max="262" width="19" style="1" customWidth="1"/>
    <col min="263" max="264" width="17" style="1" customWidth="1"/>
    <col min="265" max="265" width="13" style="1" customWidth="1"/>
    <col min="266" max="266" width="21" style="1" customWidth="1"/>
    <col min="267" max="267" width="19" style="1" customWidth="1"/>
    <col min="268" max="268" width="17" style="1" customWidth="1"/>
    <col min="269" max="512" width="21.08984375" style="1" customWidth="1"/>
    <col min="513" max="513" width="3" style="1" customWidth="1"/>
    <col min="514" max="514" width="23" style="1" customWidth="1"/>
    <col min="515" max="515" width="17" style="1" customWidth="1"/>
    <col min="516" max="516" width="13" style="1" customWidth="1"/>
    <col min="517" max="517" width="15" style="1" customWidth="1"/>
    <col min="518" max="518" width="19" style="1" customWidth="1"/>
    <col min="519" max="520" width="17" style="1" customWidth="1"/>
    <col min="521" max="521" width="13" style="1" customWidth="1"/>
    <col min="522" max="522" width="21" style="1" customWidth="1"/>
    <col min="523" max="523" width="19" style="1" customWidth="1"/>
    <col min="524" max="524" width="17" style="1" customWidth="1"/>
    <col min="525" max="768" width="21.08984375" style="1" customWidth="1"/>
    <col min="769" max="769" width="3" style="1" customWidth="1"/>
    <col min="770" max="770" width="23" style="1" customWidth="1"/>
    <col min="771" max="771" width="17" style="1" customWidth="1"/>
    <col min="772" max="772" width="13" style="1" customWidth="1"/>
    <col min="773" max="773" width="15" style="1" customWidth="1"/>
    <col min="774" max="774" width="19" style="1" customWidth="1"/>
    <col min="775" max="776" width="17" style="1" customWidth="1"/>
    <col min="777" max="777" width="13" style="1" customWidth="1"/>
    <col min="778" max="778" width="21" style="1" customWidth="1"/>
    <col min="779" max="779" width="19" style="1" customWidth="1"/>
    <col min="780" max="780" width="17" style="1" customWidth="1"/>
    <col min="781" max="1024" width="21.08984375" style="1" customWidth="1"/>
    <col min="1025" max="1025" width="3" style="1" customWidth="1"/>
    <col min="1026" max="1026" width="23" style="1" customWidth="1"/>
    <col min="1027" max="1027" width="17" style="1" customWidth="1"/>
    <col min="1028" max="1028" width="13" style="1" customWidth="1"/>
    <col min="1029" max="1029" width="15" style="1" customWidth="1"/>
    <col min="1030" max="1030" width="19" style="1" customWidth="1"/>
    <col min="1031" max="1032" width="17" style="1" customWidth="1"/>
    <col min="1033" max="1033" width="13" style="1" customWidth="1"/>
    <col min="1034" max="1034" width="21" style="1" customWidth="1"/>
    <col min="1035" max="1035" width="19" style="1" customWidth="1"/>
    <col min="1036" max="1036" width="17" style="1" customWidth="1"/>
    <col min="1037" max="1280" width="21.08984375" style="1" customWidth="1"/>
    <col min="1281" max="1281" width="3" style="1" customWidth="1"/>
    <col min="1282" max="1282" width="23" style="1" customWidth="1"/>
    <col min="1283" max="1283" width="17" style="1" customWidth="1"/>
    <col min="1284" max="1284" width="13" style="1" customWidth="1"/>
    <col min="1285" max="1285" width="15" style="1" customWidth="1"/>
    <col min="1286" max="1286" width="19" style="1" customWidth="1"/>
    <col min="1287" max="1288" width="17" style="1" customWidth="1"/>
    <col min="1289" max="1289" width="13" style="1" customWidth="1"/>
    <col min="1290" max="1290" width="21" style="1" customWidth="1"/>
    <col min="1291" max="1291" width="19" style="1" customWidth="1"/>
    <col min="1292" max="1292" width="17" style="1" customWidth="1"/>
    <col min="1293" max="1536" width="21.08984375" style="1" customWidth="1"/>
    <col min="1537" max="1537" width="3" style="1" customWidth="1"/>
    <col min="1538" max="1538" width="23" style="1" customWidth="1"/>
    <col min="1539" max="1539" width="17" style="1" customWidth="1"/>
    <col min="1540" max="1540" width="13" style="1" customWidth="1"/>
    <col min="1541" max="1541" width="15" style="1" customWidth="1"/>
    <col min="1542" max="1542" width="19" style="1" customWidth="1"/>
    <col min="1543" max="1544" width="17" style="1" customWidth="1"/>
    <col min="1545" max="1545" width="13" style="1" customWidth="1"/>
    <col min="1546" max="1546" width="21" style="1" customWidth="1"/>
    <col min="1547" max="1547" width="19" style="1" customWidth="1"/>
    <col min="1548" max="1548" width="17" style="1" customWidth="1"/>
    <col min="1549" max="1792" width="21.08984375" style="1" customWidth="1"/>
    <col min="1793" max="1793" width="3" style="1" customWidth="1"/>
    <col min="1794" max="1794" width="23" style="1" customWidth="1"/>
    <col min="1795" max="1795" width="17" style="1" customWidth="1"/>
    <col min="1796" max="1796" width="13" style="1" customWidth="1"/>
    <col min="1797" max="1797" width="15" style="1" customWidth="1"/>
    <col min="1798" max="1798" width="19" style="1" customWidth="1"/>
    <col min="1799" max="1800" width="17" style="1" customWidth="1"/>
    <col min="1801" max="1801" width="13" style="1" customWidth="1"/>
    <col min="1802" max="1802" width="21" style="1" customWidth="1"/>
    <col min="1803" max="1803" width="19" style="1" customWidth="1"/>
    <col min="1804" max="1804" width="17" style="1" customWidth="1"/>
    <col min="1805" max="2048" width="21.08984375" style="1" customWidth="1"/>
    <col min="2049" max="2049" width="3" style="1" customWidth="1"/>
    <col min="2050" max="2050" width="23" style="1" customWidth="1"/>
    <col min="2051" max="2051" width="17" style="1" customWidth="1"/>
    <col min="2052" max="2052" width="13" style="1" customWidth="1"/>
    <col min="2053" max="2053" width="15" style="1" customWidth="1"/>
    <col min="2054" max="2054" width="19" style="1" customWidth="1"/>
    <col min="2055" max="2056" width="17" style="1" customWidth="1"/>
    <col min="2057" max="2057" width="13" style="1" customWidth="1"/>
    <col min="2058" max="2058" width="21" style="1" customWidth="1"/>
    <col min="2059" max="2059" width="19" style="1" customWidth="1"/>
    <col min="2060" max="2060" width="17" style="1" customWidth="1"/>
    <col min="2061" max="2304" width="21.08984375" style="1" customWidth="1"/>
    <col min="2305" max="2305" width="3" style="1" customWidth="1"/>
    <col min="2306" max="2306" width="23" style="1" customWidth="1"/>
    <col min="2307" max="2307" width="17" style="1" customWidth="1"/>
    <col min="2308" max="2308" width="13" style="1" customWidth="1"/>
    <col min="2309" max="2309" width="15" style="1" customWidth="1"/>
    <col min="2310" max="2310" width="19" style="1" customWidth="1"/>
    <col min="2311" max="2312" width="17" style="1" customWidth="1"/>
    <col min="2313" max="2313" width="13" style="1" customWidth="1"/>
    <col min="2314" max="2314" width="21" style="1" customWidth="1"/>
    <col min="2315" max="2315" width="19" style="1" customWidth="1"/>
    <col min="2316" max="2316" width="17" style="1" customWidth="1"/>
    <col min="2317" max="2560" width="21.08984375" style="1" customWidth="1"/>
    <col min="2561" max="2561" width="3" style="1" customWidth="1"/>
    <col min="2562" max="2562" width="23" style="1" customWidth="1"/>
    <col min="2563" max="2563" width="17" style="1" customWidth="1"/>
    <col min="2564" max="2564" width="13" style="1" customWidth="1"/>
    <col min="2565" max="2565" width="15" style="1" customWidth="1"/>
    <col min="2566" max="2566" width="19" style="1" customWidth="1"/>
    <col min="2567" max="2568" width="17" style="1" customWidth="1"/>
    <col min="2569" max="2569" width="13" style="1" customWidth="1"/>
    <col min="2570" max="2570" width="21" style="1" customWidth="1"/>
    <col min="2571" max="2571" width="19" style="1" customWidth="1"/>
    <col min="2572" max="2572" width="17" style="1" customWidth="1"/>
    <col min="2573" max="2816" width="21.08984375" style="1" customWidth="1"/>
    <col min="2817" max="2817" width="3" style="1" customWidth="1"/>
    <col min="2818" max="2818" width="23" style="1" customWidth="1"/>
    <col min="2819" max="2819" width="17" style="1" customWidth="1"/>
    <col min="2820" max="2820" width="13" style="1" customWidth="1"/>
    <col min="2821" max="2821" width="15" style="1" customWidth="1"/>
    <col min="2822" max="2822" width="19" style="1" customWidth="1"/>
    <col min="2823" max="2824" width="17" style="1" customWidth="1"/>
    <col min="2825" max="2825" width="13" style="1" customWidth="1"/>
    <col min="2826" max="2826" width="21" style="1" customWidth="1"/>
    <col min="2827" max="2827" width="19" style="1" customWidth="1"/>
    <col min="2828" max="2828" width="17" style="1" customWidth="1"/>
    <col min="2829" max="3072" width="21.08984375" style="1" customWidth="1"/>
    <col min="3073" max="3073" width="3" style="1" customWidth="1"/>
    <col min="3074" max="3074" width="23" style="1" customWidth="1"/>
    <col min="3075" max="3075" width="17" style="1" customWidth="1"/>
    <col min="3076" max="3076" width="13" style="1" customWidth="1"/>
    <col min="3077" max="3077" width="15" style="1" customWidth="1"/>
    <col min="3078" max="3078" width="19" style="1" customWidth="1"/>
    <col min="3079" max="3080" width="17" style="1" customWidth="1"/>
    <col min="3081" max="3081" width="13" style="1" customWidth="1"/>
    <col min="3082" max="3082" width="21" style="1" customWidth="1"/>
    <col min="3083" max="3083" width="19" style="1" customWidth="1"/>
    <col min="3084" max="3084" width="17" style="1" customWidth="1"/>
    <col min="3085" max="3328" width="21.08984375" style="1" customWidth="1"/>
    <col min="3329" max="3329" width="3" style="1" customWidth="1"/>
    <col min="3330" max="3330" width="23" style="1" customWidth="1"/>
    <col min="3331" max="3331" width="17" style="1" customWidth="1"/>
    <col min="3332" max="3332" width="13" style="1" customWidth="1"/>
    <col min="3333" max="3333" width="15" style="1" customWidth="1"/>
    <col min="3334" max="3334" width="19" style="1" customWidth="1"/>
    <col min="3335" max="3336" width="17" style="1" customWidth="1"/>
    <col min="3337" max="3337" width="13" style="1" customWidth="1"/>
    <col min="3338" max="3338" width="21" style="1" customWidth="1"/>
    <col min="3339" max="3339" width="19" style="1" customWidth="1"/>
    <col min="3340" max="3340" width="17" style="1" customWidth="1"/>
    <col min="3341" max="3584" width="21.08984375" style="1" customWidth="1"/>
    <col min="3585" max="3585" width="3" style="1" customWidth="1"/>
    <col min="3586" max="3586" width="23" style="1" customWidth="1"/>
    <col min="3587" max="3587" width="17" style="1" customWidth="1"/>
    <col min="3588" max="3588" width="13" style="1" customWidth="1"/>
    <col min="3589" max="3589" width="15" style="1" customWidth="1"/>
    <col min="3590" max="3590" width="19" style="1" customWidth="1"/>
    <col min="3591" max="3592" width="17" style="1" customWidth="1"/>
    <col min="3593" max="3593" width="13" style="1" customWidth="1"/>
    <col min="3594" max="3594" width="21" style="1" customWidth="1"/>
    <col min="3595" max="3595" width="19" style="1" customWidth="1"/>
    <col min="3596" max="3596" width="17" style="1" customWidth="1"/>
    <col min="3597" max="3840" width="21.08984375" style="1" customWidth="1"/>
    <col min="3841" max="3841" width="3" style="1" customWidth="1"/>
    <col min="3842" max="3842" width="23" style="1" customWidth="1"/>
    <col min="3843" max="3843" width="17" style="1" customWidth="1"/>
    <col min="3844" max="3844" width="13" style="1" customWidth="1"/>
    <col min="3845" max="3845" width="15" style="1" customWidth="1"/>
    <col min="3846" max="3846" width="19" style="1" customWidth="1"/>
    <col min="3847" max="3848" width="17" style="1" customWidth="1"/>
    <col min="3849" max="3849" width="13" style="1" customWidth="1"/>
    <col min="3850" max="3850" width="21" style="1" customWidth="1"/>
    <col min="3851" max="3851" width="19" style="1" customWidth="1"/>
    <col min="3852" max="3852" width="17" style="1" customWidth="1"/>
    <col min="3853" max="4096" width="21.08984375" style="1" customWidth="1"/>
    <col min="4097" max="4097" width="3" style="1" customWidth="1"/>
    <col min="4098" max="4098" width="23" style="1" customWidth="1"/>
    <col min="4099" max="4099" width="17" style="1" customWidth="1"/>
    <col min="4100" max="4100" width="13" style="1" customWidth="1"/>
    <col min="4101" max="4101" width="15" style="1" customWidth="1"/>
    <col min="4102" max="4102" width="19" style="1" customWidth="1"/>
    <col min="4103" max="4104" width="17" style="1" customWidth="1"/>
    <col min="4105" max="4105" width="13" style="1" customWidth="1"/>
    <col min="4106" max="4106" width="21" style="1" customWidth="1"/>
    <col min="4107" max="4107" width="19" style="1" customWidth="1"/>
    <col min="4108" max="4108" width="17" style="1" customWidth="1"/>
    <col min="4109" max="4352" width="21.08984375" style="1" customWidth="1"/>
    <col min="4353" max="4353" width="3" style="1" customWidth="1"/>
    <col min="4354" max="4354" width="23" style="1" customWidth="1"/>
    <col min="4355" max="4355" width="17" style="1" customWidth="1"/>
    <col min="4356" max="4356" width="13" style="1" customWidth="1"/>
    <col min="4357" max="4357" width="15" style="1" customWidth="1"/>
    <col min="4358" max="4358" width="19" style="1" customWidth="1"/>
    <col min="4359" max="4360" width="17" style="1" customWidth="1"/>
    <col min="4361" max="4361" width="13" style="1" customWidth="1"/>
    <col min="4362" max="4362" width="21" style="1" customWidth="1"/>
    <col min="4363" max="4363" width="19" style="1" customWidth="1"/>
    <col min="4364" max="4364" width="17" style="1" customWidth="1"/>
    <col min="4365" max="4608" width="21.08984375" style="1" customWidth="1"/>
    <col min="4609" max="4609" width="3" style="1" customWidth="1"/>
    <col min="4610" max="4610" width="23" style="1" customWidth="1"/>
    <col min="4611" max="4611" width="17" style="1" customWidth="1"/>
    <col min="4612" max="4612" width="13" style="1" customWidth="1"/>
    <col min="4613" max="4613" width="15" style="1" customWidth="1"/>
    <col min="4614" max="4614" width="19" style="1" customWidth="1"/>
    <col min="4615" max="4616" width="17" style="1" customWidth="1"/>
    <col min="4617" max="4617" width="13" style="1" customWidth="1"/>
    <col min="4618" max="4618" width="21" style="1" customWidth="1"/>
    <col min="4619" max="4619" width="19" style="1" customWidth="1"/>
    <col min="4620" max="4620" width="17" style="1" customWidth="1"/>
    <col min="4621" max="4864" width="21.08984375" style="1" customWidth="1"/>
    <col min="4865" max="4865" width="3" style="1" customWidth="1"/>
    <col min="4866" max="4866" width="23" style="1" customWidth="1"/>
    <col min="4867" max="4867" width="17" style="1" customWidth="1"/>
    <col min="4868" max="4868" width="13" style="1" customWidth="1"/>
    <col min="4869" max="4869" width="15" style="1" customWidth="1"/>
    <col min="4870" max="4870" width="19" style="1" customWidth="1"/>
    <col min="4871" max="4872" width="17" style="1" customWidth="1"/>
    <col min="4873" max="4873" width="13" style="1" customWidth="1"/>
    <col min="4874" max="4874" width="21" style="1" customWidth="1"/>
    <col min="4875" max="4875" width="19" style="1" customWidth="1"/>
    <col min="4876" max="4876" width="17" style="1" customWidth="1"/>
    <col min="4877" max="5120" width="21.08984375" style="1" customWidth="1"/>
    <col min="5121" max="5121" width="3" style="1" customWidth="1"/>
    <col min="5122" max="5122" width="23" style="1" customWidth="1"/>
    <col min="5123" max="5123" width="17" style="1" customWidth="1"/>
    <col min="5124" max="5124" width="13" style="1" customWidth="1"/>
    <col min="5125" max="5125" width="15" style="1" customWidth="1"/>
    <col min="5126" max="5126" width="19" style="1" customWidth="1"/>
    <col min="5127" max="5128" width="17" style="1" customWidth="1"/>
    <col min="5129" max="5129" width="13" style="1" customWidth="1"/>
    <col min="5130" max="5130" width="21" style="1" customWidth="1"/>
    <col min="5131" max="5131" width="19" style="1" customWidth="1"/>
    <col min="5132" max="5132" width="17" style="1" customWidth="1"/>
    <col min="5133" max="5376" width="21.08984375" style="1" customWidth="1"/>
    <col min="5377" max="5377" width="3" style="1" customWidth="1"/>
    <col min="5378" max="5378" width="23" style="1" customWidth="1"/>
    <col min="5379" max="5379" width="17" style="1" customWidth="1"/>
    <col min="5380" max="5380" width="13" style="1" customWidth="1"/>
    <col min="5381" max="5381" width="15" style="1" customWidth="1"/>
    <col min="5382" max="5382" width="19" style="1" customWidth="1"/>
    <col min="5383" max="5384" width="17" style="1" customWidth="1"/>
    <col min="5385" max="5385" width="13" style="1" customWidth="1"/>
    <col min="5386" max="5386" width="21" style="1" customWidth="1"/>
    <col min="5387" max="5387" width="19" style="1" customWidth="1"/>
    <col min="5388" max="5388" width="17" style="1" customWidth="1"/>
    <col min="5389" max="5632" width="21.08984375" style="1" customWidth="1"/>
    <col min="5633" max="5633" width="3" style="1" customWidth="1"/>
    <col min="5634" max="5634" width="23" style="1" customWidth="1"/>
    <col min="5635" max="5635" width="17" style="1" customWidth="1"/>
    <col min="5636" max="5636" width="13" style="1" customWidth="1"/>
    <col min="5637" max="5637" width="15" style="1" customWidth="1"/>
    <col min="5638" max="5638" width="19" style="1" customWidth="1"/>
    <col min="5639" max="5640" width="17" style="1" customWidth="1"/>
    <col min="5641" max="5641" width="13" style="1" customWidth="1"/>
    <col min="5642" max="5642" width="21" style="1" customWidth="1"/>
    <col min="5643" max="5643" width="19" style="1" customWidth="1"/>
    <col min="5644" max="5644" width="17" style="1" customWidth="1"/>
    <col min="5645" max="5888" width="21.08984375" style="1" customWidth="1"/>
    <col min="5889" max="5889" width="3" style="1" customWidth="1"/>
    <col min="5890" max="5890" width="23" style="1" customWidth="1"/>
    <col min="5891" max="5891" width="17" style="1" customWidth="1"/>
    <col min="5892" max="5892" width="13" style="1" customWidth="1"/>
    <col min="5893" max="5893" width="15" style="1" customWidth="1"/>
    <col min="5894" max="5894" width="19" style="1" customWidth="1"/>
    <col min="5895" max="5896" width="17" style="1" customWidth="1"/>
    <col min="5897" max="5897" width="13" style="1" customWidth="1"/>
    <col min="5898" max="5898" width="21" style="1" customWidth="1"/>
    <col min="5899" max="5899" width="19" style="1" customWidth="1"/>
    <col min="5900" max="5900" width="17" style="1" customWidth="1"/>
    <col min="5901" max="6144" width="21.08984375" style="1" customWidth="1"/>
    <col min="6145" max="6145" width="3" style="1" customWidth="1"/>
    <col min="6146" max="6146" width="23" style="1" customWidth="1"/>
    <col min="6147" max="6147" width="17" style="1" customWidth="1"/>
    <col min="6148" max="6148" width="13" style="1" customWidth="1"/>
    <col min="6149" max="6149" width="15" style="1" customWidth="1"/>
    <col min="6150" max="6150" width="19" style="1" customWidth="1"/>
    <col min="6151" max="6152" width="17" style="1" customWidth="1"/>
    <col min="6153" max="6153" width="13" style="1" customWidth="1"/>
    <col min="6154" max="6154" width="21" style="1" customWidth="1"/>
    <col min="6155" max="6155" width="19" style="1" customWidth="1"/>
    <col min="6156" max="6156" width="17" style="1" customWidth="1"/>
    <col min="6157" max="6400" width="21.08984375" style="1" customWidth="1"/>
    <col min="6401" max="6401" width="3" style="1" customWidth="1"/>
    <col min="6402" max="6402" width="23" style="1" customWidth="1"/>
    <col min="6403" max="6403" width="17" style="1" customWidth="1"/>
    <col min="6404" max="6404" width="13" style="1" customWidth="1"/>
    <col min="6405" max="6405" width="15" style="1" customWidth="1"/>
    <col min="6406" max="6406" width="19" style="1" customWidth="1"/>
    <col min="6407" max="6408" width="17" style="1" customWidth="1"/>
    <col min="6409" max="6409" width="13" style="1" customWidth="1"/>
    <col min="6410" max="6410" width="21" style="1" customWidth="1"/>
    <col min="6411" max="6411" width="19" style="1" customWidth="1"/>
    <col min="6412" max="6412" width="17" style="1" customWidth="1"/>
    <col min="6413" max="6656" width="21.08984375" style="1" customWidth="1"/>
    <col min="6657" max="6657" width="3" style="1" customWidth="1"/>
    <col min="6658" max="6658" width="23" style="1" customWidth="1"/>
    <col min="6659" max="6659" width="17" style="1" customWidth="1"/>
    <col min="6660" max="6660" width="13" style="1" customWidth="1"/>
    <col min="6661" max="6661" width="15" style="1" customWidth="1"/>
    <col min="6662" max="6662" width="19" style="1" customWidth="1"/>
    <col min="6663" max="6664" width="17" style="1" customWidth="1"/>
    <col min="6665" max="6665" width="13" style="1" customWidth="1"/>
    <col min="6666" max="6666" width="21" style="1" customWidth="1"/>
    <col min="6667" max="6667" width="19" style="1" customWidth="1"/>
    <col min="6668" max="6668" width="17" style="1" customWidth="1"/>
    <col min="6669" max="6912" width="21.08984375" style="1" customWidth="1"/>
    <col min="6913" max="6913" width="3" style="1" customWidth="1"/>
    <col min="6914" max="6914" width="23" style="1" customWidth="1"/>
    <col min="6915" max="6915" width="17" style="1" customWidth="1"/>
    <col min="6916" max="6916" width="13" style="1" customWidth="1"/>
    <col min="6917" max="6917" width="15" style="1" customWidth="1"/>
    <col min="6918" max="6918" width="19" style="1" customWidth="1"/>
    <col min="6919" max="6920" width="17" style="1" customWidth="1"/>
    <col min="6921" max="6921" width="13" style="1" customWidth="1"/>
    <col min="6922" max="6922" width="21" style="1" customWidth="1"/>
    <col min="6923" max="6923" width="19" style="1" customWidth="1"/>
    <col min="6924" max="6924" width="17" style="1" customWidth="1"/>
    <col min="6925" max="7168" width="21.08984375" style="1" customWidth="1"/>
    <col min="7169" max="7169" width="3" style="1" customWidth="1"/>
    <col min="7170" max="7170" width="23" style="1" customWidth="1"/>
    <col min="7171" max="7171" width="17" style="1" customWidth="1"/>
    <col min="7172" max="7172" width="13" style="1" customWidth="1"/>
    <col min="7173" max="7173" width="15" style="1" customWidth="1"/>
    <col min="7174" max="7174" width="19" style="1" customWidth="1"/>
    <col min="7175" max="7176" width="17" style="1" customWidth="1"/>
    <col min="7177" max="7177" width="13" style="1" customWidth="1"/>
    <col min="7178" max="7178" width="21" style="1" customWidth="1"/>
    <col min="7179" max="7179" width="19" style="1" customWidth="1"/>
    <col min="7180" max="7180" width="17" style="1" customWidth="1"/>
    <col min="7181" max="7424" width="21.08984375" style="1" customWidth="1"/>
    <col min="7425" max="7425" width="3" style="1" customWidth="1"/>
    <col min="7426" max="7426" width="23" style="1" customWidth="1"/>
    <col min="7427" max="7427" width="17" style="1" customWidth="1"/>
    <col min="7428" max="7428" width="13" style="1" customWidth="1"/>
    <col min="7429" max="7429" width="15" style="1" customWidth="1"/>
    <col min="7430" max="7430" width="19" style="1" customWidth="1"/>
    <col min="7431" max="7432" width="17" style="1" customWidth="1"/>
    <col min="7433" max="7433" width="13" style="1" customWidth="1"/>
    <col min="7434" max="7434" width="21" style="1" customWidth="1"/>
    <col min="7435" max="7435" width="19" style="1" customWidth="1"/>
    <col min="7436" max="7436" width="17" style="1" customWidth="1"/>
    <col min="7437" max="7680" width="21.08984375" style="1" customWidth="1"/>
    <col min="7681" max="7681" width="3" style="1" customWidth="1"/>
    <col min="7682" max="7682" width="23" style="1" customWidth="1"/>
    <col min="7683" max="7683" width="17" style="1" customWidth="1"/>
    <col min="7684" max="7684" width="13" style="1" customWidth="1"/>
    <col min="7685" max="7685" width="15" style="1" customWidth="1"/>
    <col min="7686" max="7686" width="19" style="1" customWidth="1"/>
    <col min="7687" max="7688" width="17" style="1" customWidth="1"/>
    <col min="7689" max="7689" width="13" style="1" customWidth="1"/>
    <col min="7690" max="7690" width="21" style="1" customWidth="1"/>
    <col min="7691" max="7691" width="19" style="1" customWidth="1"/>
    <col min="7692" max="7692" width="17" style="1" customWidth="1"/>
    <col min="7693" max="7936" width="21.08984375" style="1" customWidth="1"/>
    <col min="7937" max="7937" width="3" style="1" customWidth="1"/>
    <col min="7938" max="7938" width="23" style="1" customWidth="1"/>
    <col min="7939" max="7939" width="17" style="1" customWidth="1"/>
    <col min="7940" max="7940" width="13" style="1" customWidth="1"/>
    <col min="7941" max="7941" width="15" style="1" customWidth="1"/>
    <col min="7942" max="7942" width="19" style="1" customWidth="1"/>
    <col min="7943" max="7944" width="17" style="1" customWidth="1"/>
    <col min="7945" max="7945" width="13" style="1" customWidth="1"/>
    <col min="7946" max="7946" width="21" style="1" customWidth="1"/>
    <col min="7947" max="7947" width="19" style="1" customWidth="1"/>
    <col min="7948" max="7948" width="17" style="1" customWidth="1"/>
    <col min="7949" max="8192" width="21.08984375" style="1" customWidth="1"/>
    <col min="8193" max="8193" width="3" style="1" customWidth="1"/>
    <col min="8194" max="8194" width="23" style="1" customWidth="1"/>
    <col min="8195" max="8195" width="17" style="1" customWidth="1"/>
    <col min="8196" max="8196" width="13" style="1" customWidth="1"/>
    <col min="8197" max="8197" width="15" style="1" customWidth="1"/>
    <col min="8198" max="8198" width="19" style="1" customWidth="1"/>
    <col min="8199" max="8200" width="17" style="1" customWidth="1"/>
    <col min="8201" max="8201" width="13" style="1" customWidth="1"/>
    <col min="8202" max="8202" width="21" style="1" customWidth="1"/>
    <col min="8203" max="8203" width="19" style="1" customWidth="1"/>
    <col min="8204" max="8204" width="17" style="1" customWidth="1"/>
    <col min="8205" max="8448" width="21.08984375" style="1" customWidth="1"/>
    <col min="8449" max="8449" width="3" style="1" customWidth="1"/>
    <col min="8450" max="8450" width="23" style="1" customWidth="1"/>
    <col min="8451" max="8451" width="17" style="1" customWidth="1"/>
    <col min="8452" max="8452" width="13" style="1" customWidth="1"/>
    <col min="8453" max="8453" width="15" style="1" customWidth="1"/>
    <col min="8454" max="8454" width="19" style="1" customWidth="1"/>
    <col min="8455" max="8456" width="17" style="1" customWidth="1"/>
    <col min="8457" max="8457" width="13" style="1" customWidth="1"/>
    <col min="8458" max="8458" width="21" style="1" customWidth="1"/>
    <col min="8459" max="8459" width="19" style="1" customWidth="1"/>
    <col min="8460" max="8460" width="17" style="1" customWidth="1"/>
    <col min="8461" max="8704" width="21.08984375" style="1" customWidth="1"/>
    <col min="8705" max="8705" width="3" style="1" customWidth="1"/>
    <col min="8706" max="8706" width="23" style="1" customWidth="1"/>
    <col min="8707" max="8707" width="17" style="1" customWidth="1"/>
    <col min="8708" max="8708" width="13" style="1" customWidth="1"/>
    <col min="8709" max="8709" width="15" style="1" customWidth="1"/>
    <col min="8710" max="8710" width="19" style="1" customWidth="1"/>
    <col min="8711" max="8712" width="17" style="1" customWidth="1"/>
    <col min="8713" max="8713" width="13" style="1" customWidth="1"/>
    <col min="8714" max="8714" width="21" style="1" customWidth="1"/>
    <col min="8715" max="8715" width="19" style="1" customWidth="1"/>
    <col min="8716" max="8716" width="17" style="1" customWidth="1"/>
    <col min="8717" max="8960" width="21.08984375" style="1" customWidth="1"/>
    <col min="8961" max="8961" width="3" style="1" customWidth="1"/>
    <col min="8962" max="8962" width="23" style="1" customWidth="1"/>
    <col min="8963" max="8963" width="17" style="1" customWidth="1"/>
    <col min="8964" max="8964" width="13" style="1" customWidth="1"/>
    <col min="8965" max="8965" width="15" style="1" customWidth="1"/>
    <col min="8966" max="8966" width="19" style="1" customWidth="1"/>
    <col min="8967" max="8968" width="17" style="1" customWidth="1"/>
    <col min="8969" max="8969" width="13" style="1" customWidth="1"/>
    <col min="8970" max="8970" width="21" style="1" customWidth="1"/>
    <col min="8971" max="8971" width="19" style="1" customWidth="1"/>
    <col min="8972" max="8972" width="17" style="1" customWidth="1"/>
    <col min="8973" max="9216" width="21.08984375" style="1" customWidth="1"/>
    <col min="9217" max="9217" width="3" style="1" customWidth="1"/>
    <col min="9218" max="9218" width="23" style="1" customWidth="1"/>
    <col min="9219" max="9219" width="17" style="1" customWidth="1"/>
    <col min="9220" max="9220" width="13" style="1" customWidth="1"/>
    <col min="9221" max="9221" width="15" style="1" customWidth="1"/>
    <col min="9222" max="9222" width="19" style="1" customWidth="1"/>
    <col min="9223" max="9224" width="17" style="1" customWidth="1"/>
    <col min="9225" max="9225" width="13" style="1" customWidth="1"/>
    <col min="9226" max="9226" width="21" style="1" customWidth="1"/>
    <col min="9227" max="9227" width="19" style="1" customWidth="1"/>
    <col min="9228" max="9228" width="17" style="1" customWidth="1"/>
    <col min="9229" max="9472" width="21.08984375" style="1" customWidth="1"/>
    <col min="9473" max="9473" width="3" style="1" customWidth="1"/>
    <col min="9474" max="9474" width="23" style="1" customWidth="1"/>
    <col min="9475" max="9475" width="17" style="1" customWidth="1"/>
    <col min="9476" max="9476" width="13" style="1" customWidth="1"/>
    <col min="9477" max="9477" width="15" style="1" customWidth="1"/>
    <col min="9478" max="9478" width="19" style="1" customWidth="1"/>
    <col min="9479" max="9480" width="17" style="1" customWidth="1"/>
    <col min="9481" max="9481" width="13" style="1" customWidth="1"/>
    <col min="9482" max="9482" width="21" style="1" customWidth="1"/>
    <col min="9483" max="9483" width="19" style="1" customWidth="1"/>
    <col min="9484" max="9484" width="17" style="1" customWidth="1"/>
    <col min="9485" max="9728" width="21.08984375" style="1" customWidth="1"/>
    <col min="9729" max="9729" width="3" style="1" customWidth="1"/>
    <col min="9730" max="9730" width="23" style="1" customWidth="1"/>
    <col min="9731" max="9731" width="17" style="1" customWidth="1"/>
    <col min="9732" max="9732" width="13" style="1" customWidth="1"/>
    <col min="9733" max="9733" width="15" style="1" customWidth="1"/>
    <col min="9734" max="9734" width="19" style="1" customWidth="1"/>
    <col min="9735" max="9736" width="17" style="1" customWidth="1"/>
    <col min="9737" max="9737" width="13" style="1" customWidth="1"/>
    <col min="9738" max="9738" width="21" style="1" customWidth="1"/>
    <col min="9739" max="9739" width="19" style="1" customWidth="1"/>
    <col min="9740" max="9740" width="17" style="1" customWidth="1"/>
    <col min="9741" max="9984" width="21.08984375" style="1" customWidth="1"/>
    <col min="9985" max="9985" width="3" style="1" customWidth="1"/>
    <col min="9986" max="9986" width="23" style="1" customWidth="1"/>
    <col min="9987" max="9987" width="17" style="1" customWidth="1"/>
    <col min="9988" max="9988" width="13" style="1" customWidth="1"/>
    <col min="9989" max="9989" width="15" style="1" customWidth="1"/>
    <col min="9990" max="9990" width="19" style="1" customWidth="1"/>
    <col min="9991" max="9992" width="17" style="1" customWidth="1"/>
    <col min="9993" max="9993" width="13" style="1" customWidth="1"/>
    <col min="9994" max="9994" width="21" style="1" customWidth="1"/>
    <col min="9995" max="9995" width="19" style="1" customWidth="1"/>
    <col min="9996" max="9996" width="17" style="1" customWidth="1"/>
    <col min="9997" max="10240" width="21.08984375" style="1" customWidth="1"/>
    <col min="10241" max="10241" width="3" style="1" customWidth="1"/>
    <col min="10242" max="10242" width="23" style="1" customWidth="1"/>
    <col min="10243" max="10243" width="17" style="1" customWidth="1"/>
    <col min="10244" max="10244" width="13" style="1" customWidth="1"/>
    <col min="10245" max="10245" width="15" style="1" customWidth="1"/>
    <col min="10246" max="10246" width="19" style="1" customWidth="1"/>
    <col min="10247" max="10248" width="17" style="1" customWidth="1"/>
    <col min="10249" max="10249" width="13" style="1" customWidth="1"/>
    <col min="10250" max="10250" width="21" style="1" customWidth="1"/>
    <col min="10251" max="10251" width="19" style="1" customWidth="1"/>
    <col min="10252" max="10252" width="17" style="1" customWidth="1"/>
    <col min="10253" max="10496" width="21.08984375" style="1" customWidth="1"/>
    <col min="10497" max="10497" width="3" style="1" customWidth="1"/>
    <col min="10498" max="10498" width="23" style="1" customWidth="1"/>
    <col min="10499" max="10499" width="17" style="1" customWidth="1"/>
    <col min="10500" max="10500" width="13" style="1" customWidth="1"/>
    <col min="10501" max="10501" width="15" style="1" customWidth="1"/>
    <col min="10502" max="10502" width="19" style="1" customWidth="1"/>
    <col min="10503" max="10504" width="17" style="1" customWidth="1"/>
    <col min="10505" max="10505" width="13" style="1" customWidth="1"/>
    <col min="10506" max="10506" width="21" style="1" customWidth="1"/>
    <col min="10507" max="10507" width="19" style="1" customWidth="1"/>
    <col min="10508" max="10508" width="17" style="1" customWidth="1"/>
    <col min="10509" max="10752" width="21.08984375" style="1" customWidth="1"/>
    <col min="10753" max="10753" width="3" style="1" customWidth="1"/>
    <col min="10754" max="10754" width="23" style="1" customWidth="1"/>
    <col min="10755" max="10755" width="17" style="1" customWidth="1"/>
    <col min="10756" max="10756" width="13" style="1" customWidth="1"/>
    <col min="10757" max="10757" width="15" style="1" customWidth="1"/>
    <col min="10758" max="10758" width="19" style="1" customWidth="1"/>
    <col min="10759" max="10760" width="17" style="1" customWidth="1"/>
    <col min="10761" max="10761" width="13" style="1" customWidth="1"/>
    <col min="10762" max="10762" width="21" style="1" customWidth="1"/>
    <col min="10763" max="10763" width="19" style="1" customWidth="1"/>
    <col min="10764" max="10764" width="17" style="1" customWidth="1"/>
    <col min="10765" max="11008" width="21.08984375" style="1" customWidth="1"/>
    <col min="11009" max="11009" width="3" style="1" customWidth="1"/>
    <col min="11010" max="11010" width="23" style="1" customWidth="1"/>
    <col min="11011" max="11011" width="17" style="1" customWidth="1"/>
    <col min="11012" max="11012" width="13" style="1" customWidth="1"/>
    <col min="11013" max="11013" width="15" style="1" customWidth="1"/>
    <col min="11014" max="11014" width="19" style="1" customWidth="1"/>
    <col min="11015" max="11016" width="17" style="1" customWidth="1"/>
    <col min="11017" max="11017" width="13" style="1" customWidth="1"/>
    <col min="11018" max="11018" width="21" style="1" customWidth="1"/>
    <col min="11019" max="11019" width="19" style="1" customWidth="1"/>
    <col min="11020" max="11020" width="17" style="1" customWidth="1"/>
    <col min="11021" max="11264" width="21.08984375" style="1" customWidth="1"/>
    <col min="11265" max="11265" width="3" style="1" customWidth="1"/>
    <col min="11266" max="11266" width="23" style="1" customWidth="1"/>
    <col min="11267" max="11267" width="17" style="1" customWidth="1"/>
    <col min="11268" max="11268" width="13" style="1" customWidth="1"/>
    <col min="11269" max="11269" width="15" style="1" customWidth="1"/>
    <col min="11270" max="11270" width="19" style="1" customWidth="1"/>
    <col min="11271" max="11272" width="17" style="1" customWidth="1"/>
    <col min="11273" max="11273" width="13" style="1" customWidth="1"/>
    <col min="11274" max="11274" width="21" style="1" customWidth="1"/>
    <col min="11275" max="11275" width="19" style="1" customWidth="1"/>
    <col min="11276" max="11276" width="17" style="1" customWidth="1"/>
    <col min="11277" max="11520" width="21.08984375" style="1" customWidth="1"/>
    <col min="11521" max="11521" width="3" style="1" customWidth="1"/>
    <col min="11522" max="11522" width="23" style="1" customWidth="1"/>
    <col min="11523" max="11523" width="17" style="1" customWidth="1"/>
    <col min="11524" max="11524" width="13" style="1" customWidth="1"/>
    <col min="11525" max="11525" width="15" style="1" customWidth="1"/>
    <col min="11526" max="11526" width="19" style="1" customWidth="1"/>
    <col min="11527" max="11528" width="17" style="1" customWidth="1"/>
    <col min="11529" max="11529" width="13" style="1" customWidth="1"/>
    <col min="11530" max="11530" width="21" style="1" customWidth="1"/>
    <col min="11531" max="11531" width="19" style="1" customWidth="1"/>
    <col min="11532" max="11532" width="17" style="1" customWidth="1"/>
    <col min="11533" max="11776" width="21.08984375" style="1" customWidth="1"/>
    <col min="11777" max="11777" width="3" style="1" customWidth="1"/>
    <col min="11778" max="11778" width="23" style="1" customWidth="1"/>
    <col min="11779" max="11779" width="17" style="1" customWidth="1"/>
    <col min="11780" max="11780" width="13" style="1" customWidth="1"/>
    <col min="11781" max="11781" width="15" style="1" customWidth="1"/>
    <col min="11782" max="11782" width="19" style="1" customWidth="1"/>
    <col min="11783" max="11784" width="17" style="1" customWidth="1"/>
    <col min="11785" max="11785" width="13" style="1" customWidth="1"/>
    <col min="11786" max="11786" width="21" style="1" customWidth="1"/>
    <col min="11787" max="11787" width="19" style="1" customWidth="1"/>
    <col min="11788" max="11788" width="17" style="1" customWidth="1"/>
    <col min="11789" max="12032" width="21.08984375" style="1" customWidth="1"/>
    <col min="12033" max="12033" width="3" style="1" customWidth="1"/>
    <col min="12034" max="12034" width="23" style="1" customWidth="1"/>
    <col min="12035" max="12035" width="17" style="1" customWidth="1"/>
    <col min="12036" max="12036" width="13" style="1" customWidth="1"/>
    <col min="12037" max="12037" width="15" style="1" customWidth="1"/>
    <col min="12038" max="12038" width="19" style="1" customWidth="1"/>
    <col min="12039" max="12040" width="17" style="1" customWidth="1"/>
    <col min="12041" max="12041" width="13" style="1" customWidth="1"/>
    <col min="12042" max="12042" width="21" style="1" customWidth="1"/>
    <col min="12043" max="12043" width="19" style="1" customWidth="1"/>
    <col min="12044" max="12044" width="17" style="1" customWidth="1"/>
    <col min="12045" max="12288" width="21.08984375" style="1" customWidth="1"/>
    <col min="12289" max="12289" width="3" style="1" customWidth="1"/>
    <col min="12290" max="12290" width="23" style="1" customWidth="1"/>
    <col min="12291" max="12291" width="17" style="1" customWidth="1"/>
    <col min="12292" max="12292" width="13" style="1" customWidth="1"/>
    <col min="12293" max="12293" width="15" style="1" customWidth="1"/>
    <col min="12294" max="12294" width="19" style="1" customWidth="1"/>
    <col min="12295" max="12296" width="17" style="1" customWidth="1"/>
    <col min="12297" max="12297" width="13" style="1" customWidth="1"/>
    <col min="12298" max="12298" width="21" style="1" customWidth="1"/>
    <col min="12299" max="12299" width="19" style="1" customWidth="1"/>
    <col min="12300" max="12300" width="17" style="1" customWidth="1"/>
    <col min="12301" max="12544" width="21.08984375" style="1" customWidth="1"/>
    <col min="12545" max="12545" width="3" style="1" customWidth="1"/>
    <col min="12546" max="12546" width="23" style="1" customWidth="1"/>
    <col min="12547" max="12547" width="17" style="1" customWidth="1"/>
    <col min="12548" max="12548" width="13" style="1" customWidth="1"/>
    <col min="12549" max="12549" width="15" style="1" customWidth="1"/>
    <col min="12550" max="12550" width="19" style="1" customWidth="1"/>
    <col min="12551" max="12552" width="17" style="1" customWidth="1"/>
    <col min="12553" max="12553" width="13" style="1" customWidth="1"/>
    <col min="12554" max="12554" width="21" style="1" customWidth="1"/>
    <col min="12555" max="12555" width="19" style="1" customWidth="1"/>
    <col min="12556" max="12556" width="17" style="1" customWidth="1"/>
    <col min="12557" max="12800" width="21.08984375" style="1" customWidth="1"/>
    <col min="12801" max="12801" width="3" style="1" customWidth="1"/>
    <col min="12802" max="12802" width="23" style="1" customWidth="1"/>
    <col min="12803" max="12803" width="17" style="1" customWidth="1"/>
    <col min="12804" max="12804" width="13" style="1" customWidth="1"/>
    <col min="12805" max="12805" width="15" style="1" customWidth="1"/>
    <col min="12806" max="12806" width="19" style="1" customWidth="1"/>
    <col min="12807" max="12808" width="17" style="1" customWidth="1"/>
    <col min="12809" max="12809" width="13" style="1" customWidth="1"/>
    <col min="12810" max="12810" width="21" style="1" customWidth="1"/>
    <col min="12811" max="12811" width="19" style="1" customWidth="1"/>
    <col min="12812" max="12812" width="17" style="1" customWidth="1"/>
    <col min="12813" max="13056" width="21.08984375" style="1" customWidth="1"/>
    <col min="13057" max="13057" width="3" style="1" customWidth="1"/>
    <col min="13058" max="13058" width="23" style="1" customWidth="1"/>
    <col min="13059" max="13059" width="17" style="1" customWidth="1"/>
    <col min="13060" max="13060" width="13" style="1" customWidth="1"/>
    <col min="13061" max="13061" width="15" style="1" customWidth="1"/>
    <col min="13062" max="13062" width="19" style="1" customWidth="1"/>
    <col min="13063" max="13064" width="17" style="1" customWidth="1"/>
    <col min="13065" max="13065" width="13" style="1" customWidth="1"/>
    <col min="13066" max="13066" width="21" style="1" customWidth="1"/>
    <col min="13067" max="13067" width="19" style="1" customWidth="1"/>
    <col min="13068" max="13068" width="17" style="1" customWidth="1"/>
    <col min="13069" max="13312" width="21.08984375" style="1" customWidth="1"/>
    <col min="13313" max="13313" width="3" style="1" customWidth="1"/>
    <col min="13314" max="13314" width="23" style="1" customWidth="1"/>
    <col min="13315" max="13315" width="17" style="1" customWidth="1"/>
    <col min="13316" max="13316" width="13" style="1" customWidth="1"/>
    <col min="13317" max="13317" width="15" style="1" customWidth="1"/>
    <col min="13318" max="13318" width="19" style="1" customWidth="1"/>
    <col min="13319" max="13320" width="17" style="1" customWidth="1"/>
    <col min="13321" max="13321" width="13" style="1" customWidth="1"/>
    <col min="13322" max="13322" width="21" style="1" customWidth="1"/>
    <col min="13323" max="13323" width="19" style="1" customWidth="1"/>
    <col min="13324" max="13324" width="17" style="1" customWidth="1"/>
    <col min="13325" max="13568" width="21.08984375" style="1" customWidth="1"/>
    <col min="13569" max="13569" width="3" style="1" customWidth="1"/>
    <col min="13570" max="13570" width="23" style="1" customWidth="1"/>
    <col min="13571" max="13571" width="17" style="1" customWidth="1"/>
    <col min="13572" max="13572" width="13" style="1" customWidth="1"/>
    <col min="13573" max="13573" width="15" style="1" customWidth="1"/>
    <col min="13574" max="13574" width="19" style="1" customWidth="1"/>
    <col min="13575" max="13576" width="17" style="1" customWidth="1"/>
    <col min="13577" max="13577" width="13" style="1" customWidth="1"/>
    <col min="13578" max="13578" width="21" style="1" customWidth="1"/>
    <col min="13579" max="13579" width="19" style="1" customWidth="1"/>
    <col min="13580" max="13580" width="17" style="1" customWidth="1"/>
    <col min="13581" max="13824" width="21.08984375" style="1" customWidth="1"/>
    <col min="13825" max="13825" width="3" style="1" customWidth="1"/>
    <col min="13826" max="13826" width="23" style="1" customWidth="1"/>
    <col min="13827" max="13827" width="17" style="1" customWidth="1"/>
    <col min="13828" max="13828" width="13" style="1" customWidth="1"/>
    <col min="13829" max="13829" width="15" style="1" customWidth="1"/>
    <col min="13830" max="13830" width="19" style="1" customWidth="1"/>
    <col min="13831" max="13832" width="17" style="1" customWidth="1"/>
    <col min="13833" max="13833" width="13" style="1" customWidth="1"/>
    <col min="13834" max="13834" width="21" style="1" customWidth="1"/>
    <col min="13835" max="13835" width="19" style="1" customWidth="1"/>
    <col min="13836" max="13836" width="17" style="1" customWidth="1"/>
    <col min="13837" max="14080" width="21.08984375" style="1" customWidth="1"/>
    <col min="14081" max="14081" width="3" style="1" customWidth="1"/>
    <col min="14082" max="14082" width="23" style="1" customWidth="1"/>
    <col min="14083" max="14083" width="17" style="1" customWidth="1"/>
    <col min="14084" max="14084" width="13" style="1" customWidth="1"/>
    <col min="14085" max="14085" width="15" style="1" customWidth="1"/>
    <col min="14086" max="14086" width="19" style="1" customWidth="1"/>
    <col min="14087" max="14088" width="17" style="1" customWidth="1"/>
    <col min="14089" max="14089" width="13" style="1" customWidth="1"/>
    <col min="14090" max="14090" width="21" style="1" customWidth="1"/>
    <col min="14091" max="14091" width="19" style="1" customWidth="1"/>
    <col min="14092" max="14092" width="17" style="1" customWidth="1"/>
    <col min="14093" max="14336" width="21.08984375" style="1" customWidth="1"/>
    <col min="14337" max="14337" width="3" style="1" customWidth="1"/>
    <col min="14338" max="14338" width="23" style="1" customWidth="1"/>
    <col min="14339" max="14339" width="17" style="1" customWidth="1"/>
    <col min="14340" max="14340" width="13" style="1" customWidth="1"/>
    <col min="14341" max="14341" width="15" style="1" customWidth="1"/>
    <col min="14342" max="14342" width="19" style="1" customWidth="1"/>
    <col min="14343" max="14344" width="17" style="1" customWidth="1"/>
    <col min="14345" max="14345" width="13" style="1" customWidth="1"/>
    <col min="14346" max="14346" width="21" style="1" customWidth="1"/>
    <col min="14347" max="14347" width="19" style="1" customWidth="1"/>
    <col min="14348" max="14348" width="17" style="1" customWidth="1"/>
    <col min="14349" max="14592" width="21.08984375" style="1" customWidth="1"/>
    <col min="14593" max="14593" width="3" style="1" customWidth="1"/>
    <col min="14594" max="14594" width="23" style="1" customWidth="1"/>
    <col min="14595" max="14595" width="17" style="1" customWidth="1"/>
    <col min="14596" max="14596" width="13" style="1" customWidth="1"/>
    <col min="14597" max="14597" width="15" style="1" customWidth="1"/>
    <col min="14598" max="14598" width="19" style="1" customWidth="1"/>
    <col min="14599" max="14600" width="17" style="1" customWidth="1"/>
    <col min="14601" max="14601" width="13" style="1" customWidth="1"/>
    <col min="14602" max="14602" width="21" style="1" customWidth="1"/>
    <col min="14603" max="14603" width="19" style="1" customWidth="1"/>
    <col min="14604" max="14604" width="17" style="1" customWidth="1"/>
    <col min="14605" max="14848" width="21.08984375" style="1" customWidth="1"/>
    <col min="14849" max="14849" width="3" style="1" customWidth="1"/>
    <col min="14850" max="14850" width="23" style="1" customWidth="1"/>
    <col min="14851" max="14851" width="17" style="1" customWidth="1"/>
    <col min="14852" max="14852" width="13" style="1" customWidth="1"/>
    <col min="14853" max="14853" width="15" style="1" customWidth="1"/>
    <col min="14854" max="14854" width="19" style="1" customWidth="1"/>
    <col min="14855" max="14856" width="17" style="1" customWidth="1"/>
    <col min="14857" max="14857" width="13" style="1" customWidth="1"/>
    <col min="14858" max="14858" width="21" style="1" customWidth="1"/>
    <col min="14859" max="14859" width="19" style="1" customWidth="1"/>
    <col min="14860" max="14860" width="17" style="1" customWidth="1"/>
    <col min="14861" max="15104" width="21.08984375" style="1" customWidth="1"/>
    <col min="15105" max="15105" width="3" style="1" customWidth="1"/>
    <col min="15106" max="15106" width="23" style="1" customWidth="1"/>
    <col min="15107" max="15107" width="17" style="1" customWidth="1"/>
    <col min="15108" max="15108" width="13" style="1" customWidth="1"/>
    <col min="15109" max="15109" width="15" style="1" customWidth="1"/>
    <col min="15110" max="15110" width="19" style="1" customWidth="1"/>
    <col min="15111" max="15112" width="17" style="1" customWidth="1"/>
    <col min="15113" max="15113" width="13" style="1" customWidth="1"/>
    <col min="15114" max="15114" width="21" style="1" customWidth="1"/>
    <col min="15115" max="15115" width="19" style="1" customWidth="1"/>
    <col min="15116" max="15116" width="17" style="1" customWidth="1"/>
    <col min="15117" max="15360" width="21.08984375" style="1" customWidth="1"/>
    <col min="15361" max="15361" width="3" style="1" customWidth="1"/>
    <col min="15362" max="15362" width="23" style="1" customWidth="1"/>
    <col min="15363" max="15363" width="17" style="1" customWidth="1"/>
    <col min="15364" max="15364" width="13" style="1" customWidth="1"/>
    <col min="15365" max="15365" width="15" style="1" customWidth="1"/>
    <col min="15366" max="15366" width="19" style="1" customWidth="1"/>
    <col min="15367" max="15368" width="17" style="1" customWidth="1"/>
    <col min="15369" max="15369" width="13" style="1" customWidth="1"/>
    <col min="15370" max="15370" width="21" style="1" customWidth="1"/>
    <col min="15371" max="15371" width="19" style="1" customWidth="1"/>
    <col min="15372" max="15372" width="17" style="1" customWidth="1"/>
    <col min="15373" max="15616" width="21.08984375" style="1" customWidth="1"/>
    <col min="15617" max="15617" width="3" style="1" customWidth="1"/>
    <col min="15618" max="15618" width="23" style="1" customWidth="1"/>
    <col min="15619" max="15619" width="17" style="1" customWidth="1"/>
    <col min="15620" max="15620" width="13" style="1" customWidth="1"/>
    <col min="15621" max="15621" width="15" style="1" customWidth="1"/>
    <col min="15622" max="15622" width="19" style="1" customWidth="1"/>
    <col min="15623" max="15624" width="17" style="1" customWidth="1"/>
    <col min="15625" max="15625" width="13" style="1" customWidth="1"/>
    <col min="15626" max="15626" width="21" style="1" customWidth="1"/>
    <col min="15627" max="15627" width="19" style="1" customWidth="1"/>
    <col min="15628" max="15628" width="17" style="1" customWidth="1"/>
    <col min="15629" max="15872" width="21.08984375" style="1" customWidth="1"/>
    <col min="15873" max="15873" width="3" style="1" customWidth="1"/>
    <col min="15874" max="15874" width="23" style="1" customWidth="1"/>
    <col min="15875" max="15875" width="17" style="1" customWidth="1"/>
    <col min="15876" max="15876" width="13" style="1" customWidth="1"/>
    <col min="15877" max="15877" width="15" style="1" customWidth="1"/>
    <col min="15878" max="15878" width="19" style="1" customWidth="1"/>
    <col min="15879" max="15880" width="17" style="1" customWidth="1"/>
    <col min="15881" max="15881" width="13" style="1" customWidth="1"/>
    <col min="15882" max="15882" width="21" style="1" customWidth="1"/>
    <col min="15883" max="15883" width="19" style="1" customWidth="1"/>
    <col min="15884" max="15884" width="17" style="1" customWidth="1"/>
    <col min="15885" max="16128" width="21.08984375" style="1" customWidth="1"/>
    <col min="16129" max="16129" width="3" style="1" customWidth="1"/>
    <col min="16130" max="16130" width="23" style="1" customWidth="1"/>
    <col min="16131" max="16131" width="17" style="1" customWidth="1"/>
    <col min="16132" max="16132" width="13" style="1" customWidth="1"/>
    <col min="16133" max="16133" width="15" style="1" customWidth="1"/>
    <col min="16134" max="16134" width="19" style="1" customWidth="1"/>
    <col min="16135" max="16136" width="17" style="1" customWidth="1"/>
    <col min="16137" max="16137" width="13" style="1" customWidth="1"/>
    <col min="16138" max="16138" width="21" style="1" customWidth="1"/>
    <col min="16139" max="16139" width="19" style="1" customWidth="1"/>
    <col min="16140" max="16140" width="17" style="1" customWidth="1"/>
    <col min="16141" max="16384" width="21.08984375" style="1" customWidth="1"/>
  </cols>
  <sheetData>
    <row r="1" spans="1:12" ht="13" x14ac:dyDescent="0.35">
      <c r="A1" s="39" t="s">
        <v>20</v>
      </c>
      <c r="B1" s="40"/>
      <c r="C1" s="40"/>
      <c r="D1" s="40"/>
      <c r="E1" s="40"/>
      <c r="F1" s="40"/>
      <c r="G1" s="40"/>
      <c r="H1" s="40"/>
      <c r="I1" s="40"/>
      <c r="J1" s="40"/>
      <c r="K1" s="40"/>
      <c r="L1" s="40"/>
    </row>
    <row r="2" spans="1:12" ht="13" x14ac:dyDescent="0.35">
      <c r="A2" s="39" t="s">
        <v>21</v>
      </c>
      <c r="B2" s="40"/>
      <c r="C2" s="40"/>
      <c r="D2" s="40"/>
      <c r="E2" s="40"/>
      <c r="F2" s="40"/>
      <c r="G2" s="40"/>
      <c r="H2" s="40"/>
      <c r="I2" s="40"/>
      <c r="J2" s="40"/>
      <c r="K2" s="40"/>
      <c r="L2" s="40"/>
    </row>
    <row r="3" spans="1:12" ht="13" x14ac:dyDescent="0.35">
      <c r="A3" s="39" t="s">
        <v>22</v>
      </c>
      <c r="B3" s="40"/>
      <c r="C3" s="40"/>
      <c r="D3" s="40"/>
      <c r="E3" s="40"/>
      <c r="F3" s="40"/>
      <c r="G3" s="40"/>
      <c r="H3" s="40"/>
      <c r="I3" s="40"/>
      <c r="J3" s="40"/>
      <c r="K3" s="40"/>
      <c r="L3" s="40"/>
    </row>
    <row r="4" spans="1:12" ht="13" x14ac:dyDescent="0.35">
      <c r="A4" s="39" t="s">
        <v>78</v>
      </c>
      <c r="B4" s="40"/>
      <c r="C4" s="40"/>
      <c r="D4" s="40"/>
      <c r="E4" s="40"/>
      <c r="F4" s="40"/>
      <c r="G4" s="40"/>
      <c r="H4" s="40"/>
      <c r="I4" s="40"/>
      <c r="J4" s="40"/>
      <c r="K4" s="40"/>
      <c r="L4" s="40"/>
    </row>
    <row r="5" spans="1:12" ht="13" x14ac:dyDescent="0.35">
      <c r="A5" s="39" t="s">
        <v>23</v>
      </c>
      <c r="B5" s="40"/>
      <c r="C5" s="40"/>
      <c r="D5" s="40"/>
      <c r="E5" s="40"/>
      <c r="F5" s="40"/>
      <c r="G5" s="40"/>
      <c r="H5" s="40"/>
      <c r="I5" s="40"/>
      <c r="J5" s="40"/>
      <c r="K5" s="40"/>
      <c r="L5" s="40"/>
    </row>
    <row r="6" spans="1:12" ht="13" x14ac:dyDescent="0.35">
      <c r="A6" s="39" t="s">
        <v>24</v>
      </c>
      <c r="B6" s="40"/>
      <c r="C6" s="40"/>
      <c r="D6" s="40"/>
      <c r="E6" s="40"/>
      <c r="F6" s="40"/>
      <c r="G6" s="40"/>
      <c r="H6" s="40"/>
      <c r="I6" s="40"/>
      <c r="J6" s="40"/>
      <c r="K6" s="40"/>
      <c r="L6" s="40"/>
    </row>
    <row r="7" spans="1:12" ht="13" x14ac:dyDescent="0.35">
      <c r="A7" s="39" t="s">
        <v>25</v>
      </c>
      <c r="B7" s="40"/>
      <c r="C7" s="40"/>
      <c r="D7" s="40"/>
      <c r="E7" s="40"/>
      <c r="F7" s="40"/>
      <c r="G7" s="40"/>
      <c r="H7" s="40"/>
      <c r="I7" s="40"/>
      <c r="J7" s="40"/>
      <c r="K7" s="40"/>
      <c r="L7" s="40"/>
    </row>
    <row r="8" spans="1:12" x14ac:dyDescent="0.35">
      <c r="A8" s="41" t="s">
        <v>26</v>
      </c>
      <c r="B8" s="40"/>
      <c r="C8" s="40"/>
      <c r="D8" s="40"/>
      <c r="E8" s="40"/>
      <c r="F8" s="40"/>
      <c r="G8" s="40"/>
      <c r="H8" s="40"/>
      <c r="I8" s="40"/>
      <c r="J8" s="40"/>
      <c r="K8" s="40"/>
      <c r="L8" s="40"/>
    </row>
    <row r="9" spans="1:12" ht="13" x14ac:dyDescent="0.35">
      <c r="A9" s="39" t="s">
        <v>21</v>
      </c>
      <c r="B9" s="40"/>
      <c r="C9" s="40"/>
      <c r="D9" s="40"/>
      <c r="E9" s="40"/>
      <c r="F9" s="40"/>
      <c r="G9" s="40"/>
      <c r="H9" s="40"/>
      <c r="I9" s="40"/>
      <c r="J9" s="40"/>
      <c r="K9" s="40"/>
      <c r="L9" s="40"/>
    </row>
    <row r="10" spans="1:12" x14ac:dyDescent="0.35">
      <c r="B10" s="1" t="s">
        <v>21</v>
      </c>
      <c r="C10" s="1" t="s">
        <v>21</v>
      </c>
      <c r="D10" s="1" t="s">
        <v>21</v>
      </c>
      <c r="E10" s="1" t="s">
        <v>27</v>
      </c>
      <c r="F10" s="1" t="s">
        <v>21</v>
      </c>
      <c r="G10" s="1" t="s">
        <v>21</v>
      </c>
      <c r="H10" s="1" t="s">
        <v>21</v>
      </c>
      <c r="I10" s="1" t="s">
        <v>21</v>
      </c>
      <c r="J10" s="1" t="s">
        <v>28</v>
      </c>
    </row>
    <row r="11" spans="1:12" x14ac:dyDescent="0.35">
      <c r="B11" s="1" t="s">
        <v>21</v>
      </c>
      <c r="C11" s="1" t="s">
        <v>21</v>
      </c>
      <c r="D11" s="1" t="s">
        <v>21</v>
      </c>
      <c r="E11" s="1" t="s">
        <v>21</v>
      </c>
      <c r="F11" s="1" t="s">
        <v>79</v>
      </c>
      <c r="G11" s="1" t="s">
        <v>21</v>
      </c>
      <c r="H11" s="1" t="s">
        <v>21</v>
      </c>
      <c r="I11" s="1" t="s">
        <v>21</v>
      </c>
      <c r="J11" s="1" t="s">
        <v>21</v>
      </c>
      <c r="K11" s="1" t="s">
        <v>79</v>
      </c>
    </row>
    <row r="12" spans="1:12" x14ac:dyDescent="0.35">
      <c r="B12" s="1" t="s">
        <v>21</v>
      </c>
      <c r="C12" s="1" t="s">
        <v>21</v>
      </c>
      <c r="D12" s="1" t="s">
        <v>80</v>
      </c>
    </row>
    <row r="13" spans="1:12" x14ac:dyDescent="0.35">
      <c r="B13" s="1" t="s">
        <v>21</v>
      </c>
      <c r="C13" s="1" t="s">
        <v>21</v>
      </c>
      <c r="D13" s="1" t="s">
        <v>81</v>
      </c>
      <c r="E13" s="1" t="s">
        <v>21</v>
      </c>
      <c r="F13" s="1" t="s">
        <v>21</v>
      </c>
      <c r="G13" s="1" t="s">
        <v>29</v>
      </c>
      <c r="H13" s="1" t="s">
        <v>21</v>
      </c>
      <c r="I13" s="1" t="s">
        <v>21</v>
      </c>
      <c r="J13" s="1" t="s">
        <v>21</v>
      </c>
      <c r="K13" s="1" t="s">
        <v>21</v>
      </c>
      <c r="L13" s="1" t="s">
        <v>29</v>
      </c>
    </row>
    <row r="14" spans="1:12" x14ac:dyDescent="0.35">
      <c r="B14" s="1" t="s">
        <v>21</v>
      </c>
      <c r="C14" s="1" t="s">
        <v>82</v>
      </c>
      <c r="D14" s="1" t="s">
        <v>83</v>
      </c>
      <c r="E14" s="1" t="s">
        <v>21</v>
      </c>
      <c r="F14" s="1" t="s">
        <v>21</v>
      </c>
      <c r="G14" s="1" t="s">
        <v>30</v>
      </c>
      <c r="H14" s="1" t="s">
        <v>82</v>
      </c>
      <c r="I14" s="1" t="s">
        <v>21</v>
      </c>
      <c r="J14" s="1" t="s">
        <v>21</v>
      </c>
      <c r="K14" s="1" t="s">
        <v>21</v>
      </c>
      <c r="L14" s="1" t="s">
        <v>30</v>
      </c>
    </row>
    <row r="15" spans="1:12" x14ac:dyDescent="0.35">
      <c r="B15" s="1" t="s">
        <v>84</v>
      </c>
      <c r="C15" s="1" t="s">
        <v>85</v>
      </c>
      <c r="D15" s="1" t="s">
        <v>86</v>
      </c>
      <c r="E15" s="1" t="s">
        <v>87</v>
      </c>
      <c r="F15" s="1" t="s">
        <v>32</v>
      </c>
      <c r="G15" s="1" t="s">
        <v>31</v>
      </c>
      <c r="H15" s="1" t="s">
        <v>85</v>
      </c>
      <c r="I15" s="1" t="s">
        <v>88</v>
      </c>
      <c r="J15" s="1" t="s">
        <v>87</v>
      </c>
      <c r="K15" s="1" t="s">
        <v>32</v>
      </c>
      <c r="L15" s="1" t="s">
        <v>31</v>
      </c>
    </row>
    <row r="16" spans="1:12" x14ac:dyDescent="0.35">
      <c r="B16" s="1" t="s">
        <v>21</v>
      </c>
      <c r="C16" s="1" t="s">
        <v>21</v>
      </c>
      <c r="D16" s="1" t="s">
        <v>21</v>
      </c>
      <c r="E16" s="1" t="s">
        <v>21</v>
      </c>
      <c r="F16" s="1" t="s">
        <v>21</v>
      </c>
      <c r="G16" s="1" t="s">
        <v>58</v>
      </c>
    </row>
    <row r="17" spans="2:12" x14ac:dyDescent="0.35">
      <c r="B17" s="1" t="s">
        <v>34</v>
      </c>
      <c r="C17" s="3">
        <v>88484</v>
      </c>
      <c r="D17" s="3">
        <v>-62</v>
      </c>
      <c r="E17" s="3">
        <v>1509</v>
      </c>
      <c r="F17" s="3">
        <v>7398</v>
      </c>
      <c r="G17" s="3">
        <v>82533</v>
      </c>
      <c r="H17" s="3">
        <v>86315</v>
      </c>
      <c r="I17" s="3">
        <v>-59</v>
      </c>
      <c r="J17" s="3">
        <v>1331</v>
      </c>
      <c r="K17" s="3">
        <v>8213</v>
      </c>
      <c r="L17" s="3">
        <v>79374</v>
      </c>
    </row>
    <row r="18" spans="2:12" x14ac:dyDescent="0.35">
      <c r="B18" s="1" t="s">
        <v>35</v>
      </c>
      <c r="C18" s="2">
        <v>61640</v>
      </c>
      <c r="D18" s="4">
        <v>0</v>
      </c>
      <c r="E18" s="2">
        <v>2201</v>
      </c>
      <c r="F18" s="2">
        <v>4598</v>
      </c>
      <c r="G18" s="2">
        <v>59243</v>
      </c>
      <c r="H18" s="2">
        <v>58646</v>
      </c>
      <c r="I18" s="2">
        <v>-18</v>
      </c>
      <c r="J18" s="2">
        <v>1478</v>
      </c>
      <c r="K18" s="2">
        <v>6347</v>
      </c>
      <c r="L18" s="2">
        <v>53759</v>
      </c>
    </row>
    <row r="19" spans="2:12" x14ac:dyDescent="0.35">
      <c r="B19" s="1" t="s">
        <v>36</v>
      </c>
      <c r="C19" s="2">
        <v>47874</v>
      </c>
      <c r="D19" s="2">
        <v>-57</v>
      </c>
      <c r="E19" s="2">
        <v>1216</v>
      </c>
      <c r="F19" s="2">
        <v>6551</v>
      </c>
      <c r="G19" s="2">
        <v>42482</v>
      </c>
      <c r="H19" s="2">
        <v>44377</v>
      </c>
      <c r="I19" s="2">
        <v>-57</v>
      </c>
      <c r="J19" s="2">
        <v>1256</v>
      </c>
      <c r="K19" s="2">
        <v>5326</v>
      </c>
      <c r="L19" s="2">
        <v>40250</v>
      </c>
    </row>
    <row r="20" spans="2:12" x14ac:dyDescent="0.35">
      <c r="B20" s="1" t="s">
        <v>12</v>
      </c>
      <c r="C20" s="2">
        <v>43004</v>
      </c>
      <c r="D20" s="2">
        <v>-2</v>
      </c>
      <c r="E20" s="2">
        <v>526</v>
      </c>
      <c r="F20" s="2">
        <v>2453</v>
      </c>
      <c r="G20" s="2">
        <v>41075</v>
      </c>
      <c r="H20" s="2">
        <v>37085</v>
      </c>
      <c r="I20" s="2">
        <v>-1</v>
      </c>
      <c r="J20" s="2">
        <v>314</v>
      </c>
      <c r="K20" s="2">
        <v>2977</v>
      </c>
      <c r="L20" s="2">
        <v>34421</v>
      </c>
    </row>
    <row r="21" spans="2:12" x14ac:dyDescent="0.35">
      <c r="B21" s="1" t="s">
        <v>89</v>
      </c>
    </row>
    <row r="22" spans="2:12" x14ac:dyDescent="0.35">
      <c r="B22" s="1" t="s">
        <v>90</v>
      </c>
      <c r="C22" s="2">
        <v>38002</v>
      </c>
      <c r="D22" s="4">
        <v>0</v>
      </c>
      <c r="E22" s="2">
        <v>279</v>
      </c>
      <c r="F22" s="2">
        <v>5655</v>
      </c>
      <c r="G22" s="2">
        <v>32626</v>
      </c>
      <c r="H22" s="2">
        <v>38963</v>
      </c>
      <c r="I22" s="4">
        <v>0</v>
      </c>
      <c r="J22" s="2">
        <v>179</v>
      </c>
      <c r="K22" s="2">
        <v>5714</v>
      </c>
      <c r="L22" s="2">
        <v>33428</v>
      </c>
    </row>
    <row r="23" spans="2:12" x14ac:dyDescent="0.35">
      <c r="B23" s="1" t="s">
        <v>38</v>
      </c>
      <c r="C23" s="2">
        <v>21409</v>
      </c>
      <c r="D23" s="2">
        <v>-5</v>
      </c>
      <c r="E23" s="2">
        <v>253</v>
      </c>
      <c r="F23" s="2">
        <v>433</v>
      </c>
      <c r="G23" s="2">
        <v>21224</v>
      </c>
      <c r="H23" s="2">
        <v>20973</v>
      </c>
      <c r="I23" s="2">
        <v>-9</v>
      </c>
      <c r="J23" s="2">
        <v>153</v>
      </c>
      <c r="K23" s="2">
        <v>526</v>
      </c>
      <c r="L23" s="2">
        <v>20591</v>
      </c>
    </row>
    <row r="24" spans="2:12" x14ac:dyDescent="0.35">
      <c r="B24" s="1" t="s">
        <v>39</v>
      </c>
      <c r="C24" s="2">
        <v>11314</v>
      </c>
      <c r="D24" s="4">
        <v>0</v>
      </c>
      <c r="E24" s="2">
        <v>138</v>
      </c>
      <c r="F24" s="2">
        <v>1515</v>
      </c>
      <c r="G24" s="2">
        <v>9937</v>
      </c>
      <c r="H24" s="2">
        <v>11205</v>
      </c>
      <c r="I24" s="4">
        <v>0</v>
      </c>
      <c r="J24" s="2">
        <v>166</v>
      </c>
      <c r="K24" s="2">
        <v>1498</v>
      </c>
      <c r="L24" s="2">
        <v>9873</v>
      </c>
    </row>
    <row r="25" spans="2:12" x14ac:dyDescent="0.35">
      <c r="B25" s="1" t="s">
        <v>14</v>
      </c>
      <c r="C25" s="2">
        <v>10008</v>
      </c>
      <c r="D25" s="2">
        <v>-25</v>
      </c>
      <c r="E25" s="2">
        <v>107</v>
      </c>
      <c r="F25" s="2">
        <v>473</v>
      </c>
      <c r="G25" s="2">
        <v>9617</v>
      </c>
      <c r="H25" s="2">
        <v>9857</v>
      </c>
      <c r="I25" s="2">
        <v>-16</v>
      </c>
      <c r="J25" s="2">
        <v>104</v>
      </c>
      <c r="K25" s="2">
        <v>598</v>
      </c>
      <c r="L25" s="2">
        <v>9347</v>
      </c>
    </row>
    <row r="26" spans="2:12" x14ac:dyDescent="0.35">
      <c r="B26" s="1" t="s">
        <v>40</v>
      </c>
    </row>
    <row r="27" spans="2:12" x14ac:dyDescent="0.35">
      <c r="B27" s="1" t="s">
        <v>41</v>
      </c>
      <c r="C27" s="3">
        <v>321735</v>
      </c>
      <c r="D27" s="3">
        <v>-151</v>
      </c>
      <c r="E27" s="3">
        <v>6229</v>
      </c>
      <c r="F27" s="3">
        <v>29076</v>
      </c>
      <c r="G27" s="3">
        <v>298737</v>
      </c>
      <c r="H27" s="3">
        <v>307421</v>
      </c>
      <c r="I27" s="3">
        <v>-160</v>
      </c>
      <c r="J27" s="3">
        <v>4981</v>
      </c>
      <c r="K27" s="3">
        <v>31199</v>
      </c>
      <c r="L27" s="3">
        <v>281043</v>
      </c>
    </row>
  </sheetData>
  <mergeCells count="9">
    <mergeCell ref="A7:L7"/>
    <mergeCell ref="A8:L8"/>
    <mergeCell ref="A9:L9"/>
    <mergeCell ref="A1:L1"/>
    <mergeCell ref="A2:L2"/>
    <mergeCell ref="A3:L3"/>
    <mergeCell ref="A4:L4"/>
    <mergeCell ref="A5:L5"/>
    <mergeCell ref="A6:L6"/>
  </mergeCells>
  <hyperlinks>
    <hyperlink ref="A8" location="Table_Of_Contents!A1" display="Table Of Contents" xr:uid="{DE21A33D-5CA4-4A79-9C0B-9214FFED0BA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E6B12-2BC9-4104-88C2-C7CF81F7F74F}">
  <dimension ref="A1:H21"/>
  <sheetViews>
    <sheetView zoomScale="80" zoomScaleNormal="80" workbookViewId="0">
      <selection activeCell="G21" sqref="G21"/>
    </sheetView>
  </sheetViews>
  <sheetFormatPr defaultRowHeight="12.5" x14ac:dyDescent="0.35"/>
  <cols>
    <col min="1" max="1" width="3" style="1" customWidth="1"/>
    <col min="2" max="2" width="48" style="1" customWidth="1"/>
    <col min="3" max="5" width="15" style="1" customWidth="1"/>
    <col min="6" max="6" width="17" style="1" customWidth="1"/>
    <col min="7" max="7" width="15" style="1" customWidth="1"/>
    <col min="8" max="8" width="17" style="1" customWidth="1"/>
    <col min="9" max="256" width="21.08984375" style="1" customWidth="1"/>
    <col min="257" max="257" width="3" style="1" customWidth="1"/>
    <col min="258" max="258" width="48" style="1" customWidth="1"/>
    <col min="259" max="261" width="15" style="1" customWidth="1"/>
    <col min="262" max="262" width="17" style="1" customWidth="1"/>
    <col min="263" max="263" width="15" style="1" customWidth="1"/>
    <col min="264" max="264" width="17" style="1" customWidth="1"/>
    <col min="265" max="512" width="21.08984375" style="1" customWidth="1"/>
    <col min="513" max="513" width="3" style="1" customWidth="1"/>
    <col min="514" max="514" width="48" style="1" customWidth="1"/>
    <col min="515" max="517" width="15" style="1" customWidth="1"/>
    <col min="518" max="518" width="17" style="1" customWidth="1"/>
    <col min="519" max="519" width="15" style="1" customWidth="1"/>
    <col min="520" max="520" width="17" style="1" customWidth="1"/>
    <col min="521" max="768" width="21.08984375" style="1" customWidth="1"/>
    <col min="769" max="769" width="3" style="1" customWidth="1"/>
    <col min="770" max="770" width="48" style="1" customWidth="1"/>
    <col min="771" max="773" width="15" style="1" customWidth="1"/>
    <col min="774" max="774" width="17" style="1" customWidth="1"/>
    <col min="775" max="775" width="15" style="1" customWidth="1"/>
    <col min="776" max="776" width="17" style="1" customWidth="1"/>
    <col min="777" max="1024" width="21.08984375" style="1" customWidth="1"/>
    <col min="1025" max="1025" width="3" style="1" customWidth="1"/>
    <col min="1026" max="1026" width="48" style="1" customWidth="1"/>
    <col min="1027" max="1029" width="15" style="1" customWidth="1"/>
    <col min="1030" max="1030" width="17" style="1" customWidth="1"/>
    <col min="1031" max="1031" width="15" style="1" customWidth="1"/>
    <col min="1032" max="1032" width="17" style="1" customWidth="1"/>
    <col min="1033" max="1280" width="21.08984375" style="1" customWidth="1"/>
    <col min="1281" max="1281" width="3" style="1" customWidth="1"/>
    <col min="1282" max="1282" width="48" style="1" customWidth="1"/>
    <col min="1283" max="1285" width="15" style="1" customWidth="1"/>
    <col min="1286" max="1286" width="17" style="1" customWidth="1"/>
    <col min="1287" max="1287" width="15" style="1" customWidth="1"/>
    <col min="1288" max="1288" width="17" style="1" customWidth="1"/>
    <col min="1289" max="1536" width="21.08984375" style="1" customWidth="1"/>
    <col min="1537" max="1537" width="3" style="1" customWidth="1"/>
    <col min="1538" max="1538" width="48" style="1" customWidth="1"/>
    <col min="1539" max="1541" width="15" style="1" customWidth="1"/>
    <col min="1542" max="1542" width="17" style="1" customWidth="1"/>
    <col min="1543" max="1543" width="15" style="1" customWidth="1"/>
    <col min="1544" max="1544" width="17" style="1" customWidth="1"/>
    <col min="1545" max="1792" width="21.08984375" style="1" customWidth="1"/>
    <col min="1793" max="1793" width="3" style="1" customWidth="1"/>
    <col min="1794" max="1794" width="48" style="1" customWidth="1"/>
    <col min="1795" max="1797" width="15" style="1" customWidth="1"/>
    <col min="1798" max="1798" width="17" style="1" customWidth="1"/>
    <col min="1799" max="1799" width="15" style="1" customWidth="1"/>
    <col min="1800" max="1800" width="17" style="1" customWidth="1"/>
    <col min="1801" max="2048" width="21.08984375" style="1" customWidth="1"/>
    <col min="2049" max="2049" width="3" style="1" customWidth="1"/>
    <col min="2050" max="2050" width="48" style="1" customWidth="1"/>
    <col min="2051" max="2053" width="15" style="1" customWidth="1"/>
    <col min="2054" max="2054" width="17" style="1" customWidth="1"/>
    <col min="2055" max="2055" width="15" style="1" customWidth="1"/>
    <col min="2056" max="2056" width="17" style="1" customWidth="1"/>
    <col min="2057" max="2304" width="21.08984375" style="1" customWidth="1"/>
    <col min="2305" max="2305" width="3" style="1" customWidth="1"/>
    <col min="2306" max="2306" width="48" style="1" customWidth="1"/>
    <col min="2307" max="2309" width="15" style="1" customWidth="1"/>
    <col min="2310" max="2310" width="17" style="1" customWidth="1"/>
    <col min="2311" max="2311" width="15" style="1" customWidth="1"/>
    <col min="2312" max="2312" width="17" style="1" customWidth="1"/>
    <col min="2313" max="2560" width="21.08984375" style="1" customWidth="1"/>
    <col min="2561" max="2561" width="3" style="1" customWidth="1"/>
    <col min="2562" max="2562" width="48" style="1" customWidth="1"/>
    <col min="2563" max="2565" width="15" style="1" customWidth="1"/>
    <col min="2566" max="2566" width="17" style="1" customWidth="1"/>
    <col min="2567" max="2567" width="15" style="1" customWidth="1"/>
    <col min="2568" max="2568" width="17" style="1" customWidth="1"/>
    <col min="2569" max="2816" width="21.08984375" style="1" customWidth="1"/>
    <col min="2817" max="2817" width="3" style="1" customWidth="1"/>
    <col min="2818" max="2818" width="48" style="1" customWidth="1"/>
    <col min="2819" max="2821" width="15" style="1" customWidth="1"/>
    <col min="2822" max="2822" width="17" style="1" customWidth="1"/>
    <col min="2823" max="2823" width="15" style="1" customWidth="1"/>
    <col min="2824" max="2824" width="17" style="1" customWidth="1"/>
    <col min="2825" max="3072" width="21.08984375" style="1" customWidth="1"/>
    <col min="3073" max="3073" width="3" style="1" customWidth="1"/>
    <col min="3074" max="3074" width="48" style="1" customWidth="1"/>
    <col min="3075" max="3077" width="15" style="1" customWidth="1"/>
    <col min="3078" max="3078" width="17" style="1" customWidth="1"/>
    <col min="3079" max="3079" width="15" style="1" customWidth="1"/>
    <col min="3080" max="3080" width="17" style="1" customWidth="1"/>
    <col min="3081" max="3328" width="21.08984375" style="1" customWidth="1"/>
    <col min="3329" max="3329" width="3" style="1" customWidth="1"/>
    <col min="3330" max="3330" width="48" style="1" customWidth="1"/>
    <col min="3331" max="3333" width="15" style="1" customWidth="1"/>
    <col min="3334" max="3334" width="17" style="1" customWidth="1"/>
    <col min="3335" max="3335" width="15" style="1" customWidth="1"/>
    <col min="3336" max="3336" width="17" style="1" customWidth="1"/>
    <col min="3337" max="3584" width="21.08984375" style="1" customWidth="1"/>
    <col min="3585" max="3585" width="3" style="1" customWidth="1"/>
    <col min="3586" max="3586" width="48" style="1" customWidth="1"/>
    <col min="3587" max="3589" width="15" style="1" customWidth="1"/>
    <col min="3590" max="3590" width="17" style="1" customWidth="1"/>
    <col min="3591" max="3591" width="15" style="1" customWidth="1"/>
    <col min="3592" max="3592" width="17" style="1" customWidth="1"/>
    <col min="3593" max="3840" width="21.08984375" style="1" customWidth="1"/>
    <col min="3841" max="3841" width="3" style="1" customWidth="1"/>
    <col min="3842" max="3842" width="48" style="1" customWidth="1"/>
    <col min="3843" max="3845" width="15" style="1" customWidth="1"/>
    <col min="3846" max="3846" width="17" style="1" customWidth="1"/>
    <col min="3847" max="3847" width="15" style="1" customWidth="1"/>
    <col min="3848" max="3848" width="17" style="1" customWidth="1"/>
    <col min="3849" max="4096" width="21.08984375" style="1" customWidth="1"/>
    <col min="4097" max="4097" width="3" style="1" customWidth="1"/>
    <col min="4098" max="4098" width="48" style="1" customWidth="1"/>
    <col min="4099" max="4101" width="15" style="1" customWidth="1"/>
    <col min="4102" max="4102" width="17" style="1" customWidth="1"/>
    <col min="4103" max="4103" width="15" style="1" customWidth="1"/>
    <col min="4104" max="4104" width="17" style="1" customWidth="1"/>
    <col min="4105" max="4352" width="21.08984375" style="1" customWidth="1"/>
    <col min="4353" max="4353" width="3" style="1" customWidth="1"/>
    <col min="4354" max="4354" width="48" style="1" customWidth="1"/>
    <col min="4355" max="4357" width="15" style="1" customWidth="1"/>
    <col min="4358" max="4358" width="17" style="1" customWidth="1"/>
    <col min="4359" max="4359" width="15" style="1" customWidth="1"/>
    <col min="4360" max="4360" width="17" style="1" customWidth="1"/>
    <col min="4361" max="4608" width="21.08984375" style="1" customWidth="1"/>
    <col min="4609" max="4609" width="3" style="1" customWidth="1"/>
    <col min="4610" max="4610" width="48" style="1" customWidth="1"/>
    <col min="4611" max="4613" width="15" style="1" customWidth="1"/>
    <col min="4614" max="4614" width="17" style="1" customWidth="1"/>
    <col min="4615" max="4615" width="15" style="1" customWidth="1"/>
    <col min="4616" max="4616" width="17" style="1" customWidth="1"/>
    <col min="4617" max="4864" width="21.08984375" style="1" customWidth="1"/>
    <col min="4865" max="4865" width="3" style="1" customWidth="1"/>
    <col min="4866" max="4866" width="48" style="1" customWidth="1"/>
    <col min="4867" max="4869" width="15" style="1" customWidth="1"/>
    <col min="4870" max="4870" width="17" style="1" customWidth="1"/>
    <col min="4871" max="4871" width="15" style="1" customWidth="1"/>
    <col min="4872" max="4872" width="17" style="1" customWidth="1"/>
    <col min="4873" max="5120" width="21.08984375" style="1" customWidth="1"/>
    <col min="5121" max="5121" width="3" style="1" customWidth="1"/>
    <col min="5122" max="5122" width="48" style="1" customWidth="1"/>
    <col min="5123" max="5125" width="15" style="1" customWidth="1"/>
    <col min="5126" max="5126" width="17" style="1" customWidth="1"/>
    <col min="5127" max="5127" width="15" style="1" customWidth="1"/>
    <col min="5128" max="5128" width="17" style="1" customWidth="1"/>
    <col min="5129" max="5376" width="21.08984375" style="1" customWidth="1"/>
    <col min="5377" max="5377" width="3" style="1" customWidth="1"/>
    <col min="5378" max="5378" width="48" style="1" customWidth="1"/>
    <col min="5379" max="5381" width="15" style="1" customWidth="1"/>
    <col min="5382" max="5382" width="17" style="1" customWidth="1"/>
    <col min="5383" max="5383" width="15" style="1" customWidth="1"/>
    <col min="5384" max="5384" width="17" style="1" customWidth="1"/>
    <col min="5385" max="5632" width="21.08984375" style="1" customWidth="1"/>
    <col min="5633" max="5633" width="3" style="1" customWidth="1"/>
    <col min="5634" max="5634" width="48" style="1" customWidth="1"/>
    <col min="5635" max="5637" width="15" style="1" customWidth="1"/>
    <col min="5638" max="5638" width="17" style="1" customWidth="1"/>
    <col min="5639" max="5639" width="15" style="1" customWidth="1"/>
    <col min="5640" max="5640" width="17" style="1" customWidth="1"/>
    <col min="5641" max="5888" width="21.08984375" style="1" customWidth="1"/>
    <col min="5889" max="5889" width="3" style="1" customWidth="1"/>
    <col min="5890" max="5890" width="48" style="1" customWidth="1"/>
    <col min="5891" max="5893" width="15" style="1" customWidth="1"/>
    <col min="5894" max="5894" width="17" style="1" customWidth="1"/>
    <col min="5895" max="5895" width="15" style="1" customWidth="1"/>
    <col min="5896" max="5896" width="17" style="1" customWidth="1"/>
    <col min="5897" max="6144" width="21.08984375" style="1" customWidth="1"/>
    <col min="6145" max="6145" width="3" style="1" customWidth="1"/>
    <col min="6146" max="6146" width="48" style="1" customWidth="1"/>
    <col min="6147" max="6149" width="15" style="1" customWidth="1"/>
    <col min="6150" max="6150" width="17" style="1" customWidth="1"/>
    <col min="6151" max="6151" width="15" style="1" customWidth="1"/>
    <col min="6152" max="6152" width="17" style="1" customWidth="1"/>
    <col min="6153" max="6400" width="21.08984375" style="1" customWidth="1"/>
    <col min="6401" max="6401" width="3" style="1" customWidth="1"/>
    <col min="6402" max="6402" width="48" style="1" customWidth="1"/>
    <col min="6403" max="6405" width="15" style="1" customWidth="1"/>
    <col min="6406" max="6406" width="17" style="1" customWidth="1"/>
    <col min="6407" max="6407" width="15" style="1" customWidth="1"/>
    <col min="6408" max="6408" width="17" style="1" customWidth="1"/>
    <col min="6409" max="6656" width="21.08984375" style="1" customWidth="1"/>
    <col min="6657" max="6657" width="3" style="1" customWidth="1"/>
    <col min="6658" max="6658" width="48" style="1" customWidth="1"/>
    <col min="6659" max="6661" width="15" style="1" customWidth="1"/>
    <col min="6662" max="6662" width="17" style="1" customWidth="1"/>
    <col min="6663" max="6663" width="15" style="1" customWidth="1"/>
    <col min="6664" max="6664" width="17" style="1" customWidth="1"/>
    <col min="6665" max="6912" width="21.08984375" style="1" customWidth="1"/>
    <col min="6913" max="6913" width="3" style="1" customWidth="1"/>
    <col min="6914" max="6914" width="48" style="1" customWidth="1"/>
    <col min="6915" max="6917" width="15" style="1" customWidth="1"/>
    <col min="6918" max="6918" width="17" style="1" customWidth="1"/>
    <col min="6919" max="6919" width="15" style="1" customWidth="1"/>
    <col min="6920" max="6920" width="17" style="1" customWidth="1"/>
    <col min="6921" max="7168" width="21.08984375" style="1" customWidth="1"/>
    <col min="7169" max="7169" width="3" style="1" customWidth="1"/>
    <col min="7170" max="7170" width="48" style="1" customWidth="1"/>
    <col min="7171" max="7173" width="15" style="1" customWidth="1"/>
    <col min="7174" max="7174" width="17" style="1" customWidth="1"/>
    <col min="7175" max="7175" width="15" style="1" customWidth="1"/>
    <col min="7176" max="7176" width="17" style="1" customWidth="1"/>
    <col min="7177" max="7424" width="21.08984375" style="1" customWidth="1"/>
    <col min="7425" max="7425" width="3" style="1" customWidth="1"/>
    <col min="7426" max="7426" width="48" style="1" customWidth="1"/>
    <col min="7427" max="7429" width="15" style="1" customWidth="1"/>
    <col min="7430" max="7430" width="17" style="1" customWidth="1"/>
    <col min="7431" max="7431" width="15" style="1" customWidth="1"/>
    <col min="7432" max="7432" width="17" style="1" customWidth="1"/>
    <col min="7433" max="7680" width="21.08984375" style="1" customWidth="1"/>
    <col min="7681" max="7681" width="3" style="1" customWidth="1"/>
    <col min="7682" max="7682" width="48" style="1" customWidth="1"/>
    <col min="7683" max="7685" width="15" style="1" customWidth="1"/>
    <col min="7686" max="7686" width="17" style="1" customWidth="1"/>
    <col min="7687" max="7687" width="15" style="1" customWidth="1"/>
    <col min="7688" max="7688" width="17" style="1" customWidth="1"/>
    <col min="7689" max="7936" width="21.08984375" style="1" customWidth="1"/>
    <col min="7937" max="7937" width="3" style="1" customWidth="1"/>
    <col min="7938" max="7938" width="48" style="1" customWidth="1"/>
    <col min="7939" max="7941" width="15" style="1" customWidth="1"/>
    <col min="7942" max="7942" width="17" style="1" customWidth="1"/>
    <col min="7943" max="7943" width="15" style="1" customWidth="1"/>
    <col min="7944" max="7944" width="17" style="1" customWidth="1"/>
    <col min="7945" max="8192" width="21.08984375" style="1" customWidth="1"/>
    <col min="8193" max="8193" width="3" style="1" customWidth="1"/>
    <col min="8194" max="8194" width="48" style="1" customWidth="1"/>
    <col min="8195" max="8197" width="15" style="1" customWidth="1"/>
    <col min="8198" max="8198" width="17" style="1" customWidth="1"/>
    <col min="8199" max="8199" width="15" style="1" customWidth="1"/>
    <col min="8200" max="8200" width="17" style="1" customWidth="1"/>
    <col min="8201" max="8448" width="21.08984375" style="1" customWidth="1"/>
    <col min="8449" max="8449" width="3" style="1" customWidth="1"/>
    <col min="8450" max="8450" width="48" style="1" customWidth="1"/>
    <col min="8451" max="8453" width="15" style="1" customWidth="1"/>
    <col min="8454" max="8454" width="17" style="1" customWidth="1"/>
    <col min="8455" max="8455" width="15" style="1" customWidth="1"/>
    <col min="8456" max="8456" width="17" style="1" customWidth="1"/>
    <col min="8457" max="8704" width="21.08984375" style="1" customWidth="1"/>
    <col min="8705" max="8705" width="3" style="1" customWidth="1"/>
    <col min="8706" max="8706" width="48" style="1" customWidth="1"/>
    <col min="8707" max="8709" width="15" style="1" customWidth="1"/>
    <col min="8710" max="8710" width="17" style="1" customWidth="1"/>
    <col min="8711" max="8711" width="15" style="1" customWidth="1"/>
    <col min="8712" max="8712" width="17" style="1" customWidth="1"/>
    <col min="8713" max="8960" width="21.08984375" style="1" customWidth="1"/>
    <col min="8961" max="8961" width="3" style="1" customWidth="1"/>
    <col min="8962" max="8962" width="48" style="1" customWidth="1"/>
    <col min="8963" max="8965" width="15" style="1" customWidth="1"/>
    <col min="8966" max="8966" width="17" style="1" customWidth="1"/>
    <col min="8967" max="8967" width="15" style="1" customWidth="1"/>
    <col min="8968" max="8968" width="17" style="1" customWidth="1"/>
    <col min="8969" max="9216" width="21.08984375" style="1" customWidth="1"/>
    <col min="9217" max="9217" width="3" style="1" customWidth="1"/>
    <col min="9218" max="9218" width="48" style="1" customWidth="1"/>
    <col min="9219" max="9221" width="15" style="1" customWidth="1"/>
    <col min="9222" max="9222" width="17" style="1" customWidth="1"/>
    <col min="9223" max="9223" width="15" style="1" customWidth="1"/>
    <col min="9224" max="9224" width="17" style="1" customWidth="1"/>
    <col min="9225" max="9472" width="21.08984375" style="1" customWidth="1"/>
    <col min="9473" max="9473" width="3" style="1" customWidth="1"/>
    <col min="9474" max="9474" width="48" style="1" customWidth="1"/>
    <col min="9475" max="9477" width="15" style="1" customWidth="1"/>
    <col min="9478" max="9478" width="17" style="1" customWidth="1"/>
    <col min="9479" max="9479" width="15" style="1" customWidth="1"/>
    <col min="9480" max="9480" width="17" style="1" customWidth="1"/>
    <col min="9481" max="9728" width="21.08984375" style="1" customWidth="1"/>
    <col min="9729" max="9729" width="3" style="1" customWidth="1"/>
    <col min="9730" max="9730" width="48" style="1" customWidth="1"/>
    <col min="9731" max="9733" width="15" style="1" customWidth="1"/>
    <col min="9734" max="9734" width="17" style="1" customWidth="1"/>
    <col min="9735" max="9735" width="15" style="1" customWidth="1"/>
    <col min="9736" max="9736" width="17" style="1" customWidth="1"/>
    <col min="9737" max="9984" width="21.08984375" style="1" customWidth="1"/>
    <col min="9985" max="9985" width="3" style="1" customWidth="1"/>
    <col min="9986" max="9986" width="48" style="1" customWidth="1"/>
    <col min="9987" max="9989" width="15" style="1" customWidth="1"/>
    <col min="9990" max="9990" width="17" style="1" customWidth="1"/>
    <col min="9991" max="9991" width="15" style="1" customWidth="1"/>
    <col min="9992" max="9992" width="17" style="1" customWidth="1"/>
    <col min="9993" max="10240" width="21.08984375" style="1" customWidth="1"/>
    <col min="10241" max="10241" width="3" style="1" customWidth="1"/>
    <col min="10242" max="10242" width="48" style="1" customWidth="1"/>
    <col min="10243" max="10245" width="15" style="1" customWidth="1"/>
    <col min="10246" max="10246" width="17" style="1" customWidth="1"/>
    <col min="10247" max="10247" width="15" style="1" customWidth="1"/>
    <col min="10248" max="10248" width="17" style="1" customWidth="1"/>
    <col min="10249" max="10496" width="21.08984375" style="1" customWidth="1"/>
    <col min="10497" max="10497" width="3" style="1" customWidth="1"/>
    <col min="10498" max="10498" width="48" style="1" customWidth="1"/>
    <col min="10499" max="10501" width="15" style="1" customWidth="1"/>
    <col min="10502" max="10502" width="17" style="1" customWidth="1"/>
    <col min="10503" max="10503" width="15" style="1" customWidth="1"/>
    <col min="10504" max="10504" width="17" style="1" customWidth="1"/>
    <col min="10505" max="10752" width="21.08984375" style="1" customWidth="1"/>
    <col min="10753" max="10753" width="3" style="1" customWidth="1"/>
    <col min="10754" max="10754" width="48" style="1" customWidth="1"/>
    <col min="10755" max="10757" width="15" style="1" customWidth="1"/>
    <col min="10758" max="10758" width="17" style="1" customWidth="1"/>
    <col min="10759" max="10759" width="15" style="1" customWidth="1"/>
    <col min="10760" max="10760" width="17" style="1" customWidth="1"/>
    <col min="10761" max="11008" width="21.08984375" style="1" customWidth="1"/>
    <col min="11009" max="11009" width="3" style="1" customWidth="1"/>
    <col min="11010" max="11010" width="48" style="1" customWidth="1"/>
    <col min="11011" max="11013" width="15" style="1" customWidth="1"/>
    <col min="11014" max="11014" width="17" style="1" customWidth="1"/>
    <col min="11015" max="11015" width="15" style="1" customWidth="1"/>
    <col min="11016" max="11016" width="17" style="1" customWidth="1"/>
    <col min="11017" max="11264" width="21.08984375" style="1" customWidth="1"/>
    <col min="11265" max="11265" width="3" style="1" customWidth="1"/>
    <col min="11266" max="11266" width="48" style="1" customWidth="1"/>
    <col min="11267" max="11269" width="15" style="1" customWidth="1"/>
    <col min="11270" max="11270" width="17" style="1" customWidth="1"/>
    <col min="11271" max="11271" width="15" style="1" customWidth="1"/>
    <col min="11272" max="11272" width="17" style="1" customWidth="1"/>
    <col min="11273" max="11520" width="21.08984375" style="1" customWidth="1"/>
    <col min="11521" max="11521" width="3" style="1" customWidth="1"/>
    <col min="11522" max="11522" width="48" style="1" customWidth="1"/>
    <col min="11523" max="11525" width="15" style="1" customWidth="1"/>
    <col min="11526" max="11526" width="17" style="1" customWidth="1"/>
    <col min="11527" max="11527" width="15" style="1" customWidth="1"/>
    <col min="11528" max="11528" width="17" style="1" customWidth="1"/>
    <col min="11529" max="11776" width="21.08984375" style="1" customWidth="1"/>
    <col min="11777" max="11777" width="3" style="1" customWidth="1"/>
    <col min="11778" max="11778" width="48" style="1" customWidth="1"/>
    <col min="11779" max="11781" width="15" style="1" customWidth="1"/>
    <col min="11782" max="11782" width="17" style="1" customWidth="1"/>
    <col min="11783" max="11783" width="15" style="1" customWidth="1"/>
    <col min="11784" max="11784" width="17" style="1" customWidth="1"/>
    <col min="11785" max="12032" width="21.08984375" style="1" customWidth="1"/>
    <col min="12033" max="12033" width="3" style="1" customWidth="1"/>
    <col min="12034" max="12034" width="48" style="1" customWidth="1"/>
    <col min="12035" max="12037" width="15" style="1" customWidth="1"/>
    <col min="12038" max="12038" width="17" style="1" customWidth="1"/>
    <col min="12039" max="12039" width="15" style="1" customWidth="1"/>
    <col min="12040" max="12040" width="17" style="1" customWidth="1"/>
    <col min="12041" max="12288" width="21.08984375" style="1" customWidth="1"/>
    <col min="12289" max="12289" width="3" style="1" customWidth="1"/>
    <col min="12290" max="12290" width="48" style="1" customWidth="1"/>
    <col min="12291" max="12293" width="15" style="1" customWidth="1"/>
    <col min="12294" max="12294" width="17" style="1" customWidth="1"/>
    <col min="12295" max="12295" width="15" style="1" customWidth="1"/>
    <col min="12296" max="12296" width="17" style="1" customWidth="1"/>
    <col min="12297" max="12544" width="21.08984375" style="1" customWidth="1"/>
    <col min="12545" max="12545" width="3" style="1" customWidth="1"/>
    <col min="12546" max="12546" width="48" style="1" customWidth="1"/>
    <col min="12547" max="12549" width="15" style="1" customWidth="1"/>
    <col min="12550" max="12550" width="17" style="1" customWidth="1"/>
    <col min="12551" max="12551" width="15" style="1" customWidth="1"/>
    <col min="12552" max="12552" width="17" style="1" customWidth="1"/>
    <col min="12553" max="12800" width="21.08984375" style="1" customWidth="1"/>
    <col min="12801" max="12801" width="3" style="1" customWidth="1"/>
    <col min="12802" max="12802" width="48" style="1" customWidth="1"/>
    <col min="12803" max="12805" width="15" style="1" customWidth="1"/>
    <col min="12806" max="12806" width="17" style="1" customWidth="1"/>
    <col min="12807" max="12807" width="15" style="1" customWidth="1"/>
    <col min="12808" max="12808" width="17" style="1" customWidth="1"/>
    <col min="12809" max="13056" width="21.08984375" style="1" customWidth="1"/>
    <col min="13057" max="13057" width="3" style="1" customWidth="1"/>
    <col min="13058" max="13058" width="48" style="1" customWidth="1"/>
    <col min="13059" max="13061" width="15" style="1" customWidth="1"/>
    <col min="13062" max="13062" width="17" style="1" customWidth="1"/>
    <col min="13063" max="13063" width="15" style="1" customWidth="1"/>
    <col min="13064" max="13064" width="17" style="1" customWidth="1"/>
    <col min="13065" max="13312" width="21.08984375" style="1" customWidth="1"/>
    <col min="13313" max="13313" width="3" style="1" customWidth="1"/>
    <col min="13314" max="13314" width="48" style="1" customWidth="1"/>
    <col min="13315" max="13317" width="15" style="1" customWidth="1"/>
    <col min="13318" max="13318" width="17" style="1" customWidth="1"/>
    <col min="13319" max="13319" width="15" style="1" customWidth="1"/>
    <col min="13320" max="13320" width="17" style="1" customWidth="1"/>
    <col min="13321" max="13568" width="21.08984375" style="1" customWidth="1"/>
    <col min="13569" max="13569" width="3" style="1" customWidth="1"/>
    <col min="13570" max="13570" width="48" style="1" customWidth="1"/>
    <col min="13571" max="13573" width="15" style="1" customWidth="1"/>
    <col min="13574" max="13574" width="17" style="1" customWidth="1"/>
    <col min="13575" max="13575" width="15" style="1" customWidth="1"/>
    <col min="13576" max="13576" width="17" style="1" customWidth="1"/>
    <col min="13577" max="13824" width="21.08984375" style="1" customWidth="1"/>
    <col min="13825" max="13825" width="3" style="1" customWidth="1"/>
    <col min="13826" max="13826" width="48" style="1" customWidth="1"/>
    <col min="13827" max="13829" width="15" style="1" customWidth="1"/>
    <col min="13830" max="13830" width="17" style="1" customWidth="1"/>
    <col min="13831" max="13831" width="15" style="1" customWidth="1"/>
    <col min="13832" max="13832" width="17" style="1" customWidth="1"/>
    <col min="13833" max="14080" width="21.08984375" style="1" customWidth="1"/>
    <col min="14081" max="14081" width="3" style="1" customWidth="1"/>
    <col min="14082" max="14082" width="48" style="1" customWidth="1"/>
    <col min="14083" max="14085" width="15" style="1" customWidth="1"/>
    <col min="14086" max="14086" width="17" style="1" customWidth="1"/>
    <col min="14087" max="14087" width="15" style="1" customWidth="1"/>
    <col min="14088" max="14088" width="17" style="1" customWidth="1"/>
    <col min="14089" max="14336" width="21.08984375" style="1" customWidth="1"/>
    <col min="14337" max="14337" width="3" style="1" customWidth="1"/>
    <col min="14338" max="14338" width="48" style="1" customWidth="1"/>
    <col min="14339" max="14341" width="15" style="1" customWidth="1"/>
    <col min="14342" max="14342" width="17" style="1" customWidth="1"/>
    <col min="14343" max="14343" width="15" style="1" customWidth="1"/>
    <col min="14344" max="14344" width="17" style="1" customWidth="1"/>
    <col min="14345" max="14592" width="21.08984375" style="1" customWidth="1"/>
    <col min="14593" max="14593" width="3" style="1" customWidth="1"/>
    <col min="14594" max="14594" width="48" style="1" customWidth="1"/>
    <col min="14595" max="14597" width="15" style="1" customWidth="1"/>
    <col min="14598" max="14598" width="17" style="1" customWidth="1"/>
    <col min="14599" max="14599" width="15" style="1" customWidth="1"/>
    <col min="14600" max="14600" width="17" style="1" customWidth="1"/>
    <col min="14601" max="14848" width="21.08984375" style="1" customWidth="1"/>
    <col min="14849" max="14849" width="3" style="1" customWidth="1"/>
    <col min="14850" max="14850" width="48" style="1" customWidth="1"/>
    <col min="14851" max="14853" width="15" style="1" customWidth="1"/>
    <col min="14854" max="14854" width="17" style="1" customWidth="1"/>
    <col min="14855" max="14855" width="15" style="1" customWidth="1"/>
    <col min="14856" max="14856" width="17" style="1" customWidth="1"/>
    <col min="14857" max="15104" width="21.08984375" style="1" customWidth="1"/>
    <col min="15105" max="15105" width="3" style="1" customWidth="1"/>
    <col min="15106" max="15106" width="48" style="1" customWidth="1"/>
    <col min="15107" max="15109" width="15" style="1" customWidth="1"/>
    <col min="15110" max="15110" width="17" style="1" customWidth="1"/>
    <col min="15111" max="15111" width="15" style="1" customWidth="1"/>
    <col min="15112" max="15112" width="17" style="1" customWidth="1"/>
    <col min="15113" max="15360" width="21.08984375" style="1" customWidth="1"/>
    <col min="15361" max="15361" width="3" style="1" customWidth="1"/>
    <col min="15362" max="15362" width="48" style="1" customWidth="1"/>
    <col min="15363" max="15365" width="15" style="1" customWidth="1"/>
    <col min="15366" max="15366" width="17" style="1" customWidth="1"/>
    <col min="15367" max="15367" width="15" style="1" customWidth="1"/>
    <col min="15368" max="15368" width="17" style="1" customWidth="1"/>
    <col min="15369" max="15616" width="21.08984375" style="1" customWidth="1"/>
    <col min="15617" max="15617" width="3" style="1" customWidth="1"/>
    <col min="15618" max="15618" width="48" style="1" customWidth="1"/>
    <col min="15619" max="15621" width="15" style="1" customWidth="1"/>
    <col min="15622" max="15622" width="17" style="1" customWidth="1"/>
    <col min="15623" max="15623" width="15" style="1" customWidth="1"/>
    <col min="15624" max="15624" width="17" style="1" customWidth="1"/>
    <col min="15625" max="15872" width="21.08984375" style="1" customWidth="1"/>
    <col min="15873" max="15873" width="3" style="1" customWidth="1"/>
    <col min="15874" max="15874" width="48" style="1" customWidth="1"/>
    <col min="15875" max="15877" width="15" style="1" customWidth="1"/>
    <col min="15878" max="15878" width="17" style="1" customWidth="1"/>
    <col min="15879" max="15879" width="15" style="1" customWidth="1"/>
    <col min="15880" max="15880" width="17" style="1" customWidth="1"/>
    <col min="15881" max="16128" width="21.08984375" style="1" customWidth="1"/>
    <col min="16129" max="16129" width="3" style="1" customWidth="1"/>
    <col min="16130" max="16130" width="48" style="1" customWidth="1"/>
    <col min="16131" max="16133" width="15" style="1" customWidth="1"/>
    <col min="16134" max="16134" width="17" style="1" customWidth="1"/>
    <col min="16135" max="16135" width="15" style="1" customWidth="1"/>
    <col min="16136" max="16136" width="17" style="1" customWidth="1"/>
    <col min="16137" max="16384" width="21.08984375" style="1" customWidth="1"/>
  </cols>
  <sheetData>
    <row r="1" spans="1:8" ht="13" x14ac:dyDescent="0.35">
      <c r="A1" s="39" t="s">
        <v>20</v>
      </c>
      <c r="B1" s="40"/>
      <c r="C1" s="40"/>
      <c r="D1" s="40"/>
      <c r="E1" s="40"/>
      <c r="F1" s="40"/>
      <c r="G1" s="40"/>
      <c r="H1" s="40"/>
    </row>
    <row r="2" spans="1:8" ht="13" x14ac:dyDescent="0.35">
      <c r="A2" s="39" t="s">
        <v>21</v>
      </c>
      <c r="B2" s="40"/>
      <c r="C2" s="40"/>
      <c r="D2" s="40"/>
      <c r="E2" s="40"/>
      <c r="F2" s="40"/>
      <c r="G2" s="40"/>
      <c r="H2" s="40"/>
    </row>
    <row r="3" spans="1:8" ht="13" x14ac:dyDescent="0.35">
      <c r="A3" s="39" t="s">
        <v>22</v>
      </c>
      <c r="B3" s="40"/>
      <c r="C3" s="40"/>
      <c r="D3" s="40"/>
      <c r="E3" s="40"/>
      <c r="F3" s="40"/>
      <c r="G3" s="40"/>
      <c r="H3" s="40"/>
    </row>
    <row r="4" spans="1:8" ht="13" x14ac:dyDescent="0.35">
      <c r="A4" s="39" t="s">
        <v>42</v>
      </c>
      <c r="B4" s="40"/>
      <c r="C4" s="40"/>
      <c r="D4" s="40"/>
      <c r="E4" s="40"/>
      <c r="F4" s="40"/>
      <c r="G4" s="40"/>
      <c r="H4" s="40"/>
    </row>
    <row r="5" spans="1:8" ht="13" x14ac:dyDescent="0.35">
      <c r="A5" s="39" t="s">
        <v>23</v>
      </c>
      <c r="B5" s="40"/>
      <c r="C5" s="40"/>
      <c r="D5" s="40"/>
      <c r="E5" s="40"/>
      <c r="F5" s="40"/>
      <c r="G5" s="40"/>
      <c r="H5" s="40"/>
    </row>
    <row r="6" spans="1:8" ht="13" x14ac:dyDescent="0.35">
      <c r="A6" s="39" t="s">
        <v>24</v>
      </c>
      <c r="B6" s="40"/>
      <c r="C6" s="40"/>
      <c r="D6" s="40"/>
      <c r="E6" s="40"/>
      <c r="F6" s="40"/>
      <c r="G6" s="40"/>
      <c r="H6" s="40"/>
    </row>
    <row r="7" spans="1:8" ht="13" x14ac:dyDescent="0.35">
      <c r="A7" s="39" t="s">
        <v>25</v>
      </c>
      <c r="B7" s="40"/>
      <c r="C7" s="40"/>
      <c r="D7" s="40"/>
      <c r="E7" s="40"/>
      <c r="F7" s="40"/>
      <c r="G7" s="40"/>
      <c r="H7" s="40"/>
    </row>
    <row r="8" spans="1:8" x14ac:dyDescent="0.35">
      <c r="A8" s="41" t="s">
        <v>26</v>
      </c>
      <c r="B8" s="40"/>
      <c r="C8" s="40"/>
      <c r="D8" s="40"/>
      <c r="E8" s="40"/>
      <c r="F8" s="40"/>
      <c r="G8" s="40"/>
      <c r="H8" s="40"/>
    </row>
    <row r="9" spans="1:8" ht="13" x14ac:dyDescent="0.35">
      <c r="A9" s="39" t="s">
        <v>21</v>
      </c>
      <c r="B9" s="40"/>
      <c r="C9" s="40"/>
      <c r="D9" s="40"/>
      <c r="E9" s="40"/>
      <c r="F9" s="40"/>
      <c r="G9" s="40"/>
      <c r="H9" s="40"/>
    </row>
    <row r="10" spans="1:8" x14ac:dyDescent="0.35">
      <c r="B10" s="1" t="s">
        <v>43</v>
      </c>
    </row>
    <row r="12" spans="1:8" x14ac:dyDescent="0.35">
      <c r="B12" s="42" t="s">
        <v>44</v>
      </c>
      <c r="C12" s="40" t="s">
        <v>21</v>
      </c>
      <c r="D12" s="40" t="s">
        <v>21</v>
      </c>
    </row>
    <row r="13" spans="1:8" x14ac:dyDescent="0.35">
      <c r="B13" s="42" t="s">
        <v>45</v>
      </c>
      <c r="C13" s="40" t="s">
        <v>21</v>
      </c>
      <c r="D13" s="40" t="s">
        <v>21</v>
      </c>
    </row>
    <row r="15" spans="1:8" x14ac:dyDescent="0.35">
      <c r="B15" s="1" t="s">
        <v>21</v>
      </c>
      <c r="C15" s="1" t="s">
        <v>21</v>
      </c>
      <c r="D15" s="1" t="s">
        <v>46</v>
      </c>
      <c r="E15" s="1" t="s">
        <v>46</v>
      </c>
      <c r="F15" s="1" t="s">
        <v>21</v>
      </c>
      <c r="G15" s="1" t="s">
        <v>21</v>
      </c>
      <c r="H15" s="1" t="s">
        <v>47</v>
      </c>
    </row>
    <row r="16" spans="1:8" x14ac:dyDescent="0.35">
      <c r="B16" s="1" t="s">
        <v>21</v>
      </c>
      <c r="C16" s="1" t="s">
        <v>21</v>
      </c>
      <c r="D16" s="1" t="s">
        <v>48</v>
      </c>
      <c r="E16" s="1" t="s">
        <v>49</v>
      </c>
      <c r="F16" s="1" t="s">
        <v>21</v>
      </c>
      <c r="G16" s="1" t="s">
        <v>21</v>
      </c>
      <c r="H16" s="1" t="s">
        <v>50</v>
      </c>
    </row>
    <row r="17" spans="2:8" x14ac:dyDescent="0.35">
      <c r="B17" s="1" t="s">
        <v>21</v>
      </c>
      <c r="C17" s="1" t="s">
        <v>51</v>
      </c>
      <c r="D17" s="1" t="s">
        <v>52</v>
      </c>
      <c r="E17" s="1" t="s">
        <v>52</v>
      </c>
      <c r="F17" s="1" t="s">
        <v>46</v>
      </c>
      <c r="G17" s="1" t="s">
        <v>5</v>
      </c>
      <c r="H17" s="1" t="s">
        <v>53</v>
      </c>
    </row>
    <row r="18" spans="2:8" x14ac:dyDescent="0.35">
      <c r="B18" s="1" t="s">
        <v>21</v>
      </c>
      <c r="C18" s="1" t="s">
        <v>54</v>
      </c>
      <c r="D18" s="1" t="s">
        <v>49</v>
      </c>
      <c r="E18" s="1" t="s">
        <v>55</v>
      </c>
      <c r="F18" s="1" t="s">
        <v>55</v>
      </c>
      <c r="G18" s="1" t="s">
        <v>56</v>
      </c>
      <c r="H18" s="1" t="s">
        <v>57</v>
      </c>
    </row>
    <row r="19" spans="2:8" x14ac:dyDescent="0.35">
      <c r="B19" s="1" t="s">
        <v>21</v>
      </c>
      <c r="C19" s="1" t="s">
        <v>21</v>
      </c>
      <c r="D19" s="1" t="s">
        <v>21</v>
      </c>
      <c r="E19" s="1" t="s">
        <v>58</v>
      </c>
    </row>
    <row r="20" spans="2:8" x14ac:dyDescent="0.35">
      <c r="B20" s="1" t="s">
        <v>59</v>
      </c>
      <c r="C20" s="3">
        <v>13174</v>
      </c>
      <c r="D20" s="3">
        <v>48581</v>
      </c>
      <c r="E20" s="3">
        <v>53881</v>
      </c>
      <c r="F20" s="3">
        <v>131559</v>
      </c>
      <c r="G20" s="3">
        <v>74389</v>
      </c>
      <c r="H20" s="3">
        <v>321584</v>
      </c>
    </row>
    <row r="21" spans="2:8" x14ac:dyDescent="0.35">
      <c r="B21" s="1" t="s">
        <v>60</v>
      </c>
      <c r="C21" s="3">
        <v>13291</v>
      </c>
      <c r="D21" s="3">
        <v>49010</v>
      </c>
      <c r="E21" s="3">
        <v>53426</v>
      </c>
      <c r="F21" s="3">
        <v>111094</v>
      </c>
      <c r="G21" s="3">
        <v>71916</v>
      </c>
      <c r="H21" s="3">
        <v>298737</v>
      </c>
    </row>
  </sheetData>
  <mergeCells count="11">
    <mergeCell ref="A6:H6"/>
    <mergeCell ref="A1:H1"/>
    <mergeCell ref="A2:H2"/>
    <mergeCell ref="A3:H3"/>
    <mergeCell ref="A4:H4"/>
    <mergeCell ref="A5:H5"/>
    <mergeCell ref="A7:H7"/>
    <mergeCell ref="A8:H8"/>
    <mergeCell ref="A9:H9"/>
    <mergeCell ref="B12:D12"/>
    <mergeCell ref="B13:D13"/>
  </mergeCells>
  <hyperlinks>
    <hyperlink ref="A8" location="Table_Of_Contents!A1" display="Table Of Contents" xr:uid="{1EDB107F-D6C3-4DE4-ADB6-80E2A922E833}"/>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65E8-C94C-4750-AB74-24332B70BA08}">
  <dimension ref="A1:K47"/>
  <sheetViews>
    <sheetView topLeftCell="A15" zoomScale="80" zoomScaleNormal="80" workbookViewId="0">
      <selection activeCell="D28" sqref="D28"/>
    </sheetView>
  </sheetViews>
  <sheetFormatPr defaultRowHeight="12.5" x14ac:dyDescent="0.35"/>
  <cols>
    <col min="1" max="1" width="3" style="1" customWidth="1"/>
    <col min="2" max="2" width="33" style="1" customWidth="1"/>
    <col min="3" max="3" width="17" style="1" customWidth="1"/>
    <col min="4" max="4" width="10" style="1" customWidth="1"/>
    <col min="5" max="5" width="15" style="1" customWidth="1"/>
    <col min="6" max="6" width="14" style="1" customWidth="1"/>
    <col min="7" max="7" width="21" style="1" customWidth="1"/>
    <col min="8" max="8" width="16" style="1" customWidth="1"/>
    <col min="9" max="9" width="11" style="1" customWidth="1"/>
    <col min="10" max="10" width="10" style="1" customWidth="1"/>
    <col min="11" max="11" width="17" style="1" customWidth="1"/>
    <col min="12" max="256" width="21.08984375" style="1" customWidth="1"/>
    <col min="257" max="257" width="3" style="1" customWidth="1"/>
    <col min="258" max="258" width="33" style="1" customWidth="1"/>
    <col min="259" max="259" width="17" style="1" customWidth="1"/>
    <col min="260" max="260" width="10" style="1" customWidth="1"/>
    <col min="261" max="261" width="15" style="1" customWidth="1"/>
    <col min="262" max="262" width="14" style="1" customWidth="1"/>
    <col min="263" max="263" width="21" style="1" customWidth="1"/>
    <col min="264" max="264" width="16" style="1" customWidth="1"/>
    <col min="265" max="265" width="11" style="1" customWidth="1"/>
    <col min="266" max="266" width="10" style="1" customWidth="1"/>
    <col min="267" max="267" width="17" style="1" customWidth="1"/>
    <col min="268" max="512" width="21.08984375" style="1" customWidth="1"/>
    <col min="513" max="513" width="3" style="1" customWidth="1"/>
    <col min="514" max="514" width="33" style="1" customWidth="1"/>
    <col min="515" max="515" width="17" style="1" customWidth="1"/>
    <col min="516" max="516" width="10" style="1" customWidth="1"/>
    <col min="517" max="517" width="15" style="1" customWidth="1"/>
    <col min="518" max="518" width="14" style="1" customWidth="1"/>
    <col min="519" max="519" width="21" style="1" customWidth="1"/>
    <col min="520" max="520" width="16" style="1" customWidth="1"/>
    <col min="521" max="521" width="11" style="1" customWidth="1"/>
    <col min="522" max="522" width="10" style="1" customWidth="1"/>
    <col min="523" max="523" width="17" style="1" customWidth="1"/>
    <col min="524" max="768" width="21.08984375" style="1" customWidth="1"/>
    <col min="769" max="769" width="3" style="1" customWidth="1"/>
    <col min="770" max="770" width="33" style="1" customWidth="1"/>
    <col min="771" max="771" width="17" style="1" customWidth="1"/>
    <col min="772" max="772" width="10" style="1" customWidth="1"/>
    <col min="773" max="773" width="15" style="1" customWidth="1"/>
    <col min="774" max="774" width="14" style="1" customWidth="1"/>
    <col min="775" max="775" width="21" style="1" customWidth="1"/>
    <col min="776" max="776" width="16" style="1" customWidth="1"/>
    <col min="777" max="777" width="11" style="1" customWidth="1"/>
    <col min="778" max="778" width="10" style="1" customWidth="1"/>
    <col min="779" max="779" width="17" style="1" customWidth="1"/>
    <col min="780" max="1024" width="21.08984375" style="1" customWidth="1"/>
    <col min="1025" max="1025" width="3" style="1" customWidth="1"/>
    <col min="1026" max="1026" width="33" style="1" customWidth="1"/>
    <col min="1027" max="1027" width="17" style="1" customWidth="1"/>
    <col min="1028" max="1028" width="10" style="1" customWidth="1"/>
    <col min="1029" max="1029" width="15" style="1" customWidth="1"/>
    <col min="1030" max="1030" width="14" style="1" customWidth="1"/>
    <col min="1031" max="1031" width="21" style="1" customWidth="1"/>
    <col min="1032" max="1032" width="16" style="1" customWidth="1"/>
    <col min="1033" max="1033" width="11" style="1" customWidth="1"/>
    <col min="1034" max="1034" width="10" style="1" customWidth="1"/>
    <col min="1035" max="1035" width="17" style="1" customWidth="1"/>
    <col min="1036" max="1280" width="21.08984375" style="1" customWidth="1"/>
    <col min="1281" max="1281" width="3" style="1" customWidth="1"/>
    <col min="1282" max="1282" width="33" style="1" customWidth="1"/>
    <col min="1283" max="1283" width="17" style="1" customWidth="1"/>
    <col min="1284" max="1284" width="10" style="1" customWidth="1"/>
    <col min="1285" max="1285" width="15" style="1" customWidth="1"/>
    <col min="1286" max="1286" width="14" style="1" customWidth="1"/>
    <col min="1287" max="1287" width="21" style="1" customWidth="1"/>
    <col min="1288" max="1288" width="16" style="1" customWidth="1"/>
    <col min="1289" max="1289" width="11" style="1" customWidth="1"/>
    <col min="1290" max="1290" width="10" style="1" customWidth="1"/>
    <col min="1291" max="1291" width="17" style="1" customWidth="1"/>
    <col min="1292" max="1536" width="21.08984375" style="1" customWidth="1"/>
    <col min="1537" max="1537" width="3" style="1" customWidth="1"/>
    <col min="1538" max="1538" width="33" style="1" customWidth="1"/>
    <col min="1539" max="1539" width="17" style="1" customWidth="1"/>
    <col min="1540" max="1540" width="10" style="1" customWidth="1"/>
    <col min="1541" max="1541" width="15" style="1" customWidth="1"/>
    <col min="1542" max="1542" width="14" style="1" customWidth="1"/>
    <col min="1543" max="1543" width="21" style="1" customWidth="1"/>
    <col min="1544" max="1544" width="16" style="1" customWidth="1"/>
    <col min="1545" max="1545" width="11" style="1" customWidth="1"/>
    <col min="1546" max="1546" width="10" style="1" customWidth="1"/>
    <col min="1547" max="1547" width="17" style="1" customWidth="1"/>
    <col min="1548" max="1792" width="21.08984375" style="1" customWidth="1"/>
    <col min="1793" max="1793" width="3" style="1" customWidth="1"/>
    <col min="1794" max="1794" width="33" style="1" customWidth="1"/>
    <col min="1795" max="1795" width="17" style="1" customWidth="1"/>
    <col min="1796" max="1796" width="10" style="1" customWidth="1"/>
    <col min="1797" max="1797" width="15" style="1" customWidth="1"/>
    <col min="1798" max="1798" width="14" style="1" customWidth="1"/>
    <col min="1799" max="1799" width="21" style="1" customWidth="1"/>
    <col min="1800" max="1800" width="16" style="1" customWidth="1"/>
    <col min="1801" max="1801" width="11" style="1" customWidth="1"/>
    <col min="1802" max="1802" width="10" style="1" customWidth="1"/>
    <col min="1803" max="1803" width="17" style="1" customWidth="1"/>
    <col min="1804" max="2048" width="21.08984375" style="1" customWidth="1"/>
    <col min="2049" max="2049" width="3" style="1" customWidth="1"/>
    <col min="2050" max="2050" width="33" style="1" customWidth="1"/>
    <col min="2051" max="2051" width="17" style="1" customWidth="1"/>
    <col min="2052" max="2052" width="10" style="1" customWidth="1"/>
    <col min="2053" max="2053" width="15" style="1" customWidth="1"/>
    <col min="2054" max="2054" width="14" style="1" customWidth="1"/>
    <col min="2055" max="2055" width="21" style="1" customWidth="1"/>
    <col min="2056" max="2056" width="16" style="1" customWidth="1"/>
    <col min="2057" max="2057" width="11" style="1" customWidth="1"/>
    <col min="2058" max="2058" width="10" style="1" customWidth="1"/>
    <col min="2059" max="2059" width="17" style="1" customWidth="1"/>
    <col min="2060" max="2304" width="21.08984375" style="1" customWidth="1"/>
    <col min="2305" max="2305" width="3" style="1" customWidth="1"/>
    <col min="2306" max="2306" width="33" style="1" customWidth="1"/>
    <col min="2307" max="2307" width="17" style="1" customWidth="1"/>
    <col min="2308" max="2308" width="10" style="1" customWidth="1"/>
    <col min="2309" max="2309" width="15" style="1" customWidth="1"/>
    <col min="2310" max="2310" width="14" style="1" customWidth="1"/>
    <col min="2311" max="2311" width="21" style="1" customWidth="1"/>
    <col min="2312" max="2312" width="16" style="1" customWidth="1"/>
    <col min="2313" max="2313" width="11" style="1" customWidth="1"/>
    <col min="2314" max="2314" width="10" style="1" customWidth="1"/>
    <col min="2315" max="2315" width="17" style="1" customWidth="1"/>
    <col min="2316" max="2560" width="21.08984375" style="1" customWidth="1"/>
    <col min="2561" max="2561" width="3" style="1" customWidth="1"/>
    <col min="2562" max="2562" width="33" style="1" customWidth="1"/>
    <col min="2563" max="2563" width="17" style="1" customWidth="1"/>
    <col min="2564" max="2564" width="10" style="1" customWidth="1"/>
    <col min="2565" max="2565" width="15" style="1" customWidth="1"/>
    <col min="2566" max="2566" width="14" style="1" customWidth="1"/>
    <col min="2567" max="2567" width="21" style="1" customWidth="1"/>
    <col min="2568" max="2568" width="16" style="1" customWidth="1"/>
    <col min="2569" max="2569" width="11" style="1" customWidth="1"/>
    <col min="2570" max="2570" width="10" style="1" customWidth="1"/>
    <col min="2571" max="2571" width="17" style="1" customWidth="1"/>
    <col min="2572" max="2816" width="21.08984375" style="1" customWidth="1"/>
    <col min="2817" max="2817" width="3" style="1" customWidth="1"/>
    <col min="2818" max="2818" width="33" style="1" customWidth="1"/>
    <col min="2819" max="2819" width="17" style="1" customWidth="1"/>
    <col min="2820" max="2820" width="10" style="1" customWidth="1"/>
    <col min="2821" max="2821" width="15" style="1" customWidth="1"/>
    <col min="2822" max="2822" width="14" style="1" customWidth="1"/>
    <col min="2823" max="2823" width="21" style="1" customWidth="1"/>
    <col min="2824" max="2824" width="16" style="1" customWidth="1"/>
    <col min="2825" max="2825" width="11" style="1" customWidth="1"/>
    <col min="2826" max="2826" width="10" style="1" customWidth="1"/>
    <col min="2827" max="2827" width="17" style="1" customWidth="1"/>
    <col min="2828" max="3072" width="21.08984375" style="1" customWidth="1"/>
    <col min="3073" max="3073" width="3" style="1" customWidth="1"/>
    <col min="3074" max="3074" width="33" style="1" customWidth="1"/>
    <col min="3075" max="3075" width="17" style="1" customWidth="1"/>
    <col min="3076" max="3076" width="10" style="1" customWidth="1"/>
    <col min="3077" max="3077" width="15" style="1" customWidth="1"/>
    <col min="3078" max="3078" width="14" style="1" customWidth="1"/>
    <col min="3079" max="3079" width="21" style="1" customWidth="1"/>
    <col min="3080" max="3080" width="16" style="1" customWidth="1"/>
    <col min="3081" max="3081" width="11" style="1" customWidth="1"/>
    <col min="3082" max="3082" width="10" style="1" customWidth="1"/>
    <col min="3083" max="3083" width="17" style="1" customWidth="1"/>
    <col min="3084" max="3328" width="21.08984375" style="1" customWidth="1"/>
    <col min="3329" max="3329" width="3" style="1" customWidth="1"/>
    <col min="3330" max="3330" width="33" style="1" customWidth="1"/>
    <col min="3331" max="3331" width="17" style="1" customWidth="1"/>
    <col min="3332" max="3332" width="10" style="1" customWidth="1"/>
    <col min="3333" max="3333" width="15" style="1" customWidth="1"/>
    <col min="3334" max="3334" width="14" style="1" customWidth="1"/>
    <col min="3335" max="3335" width="21" style="1" customWidth="1"/>
    <col min="3336" max="3336" width="16" style="1" customWidth="1"/>
    <col min="3337" max="3337" width="11" style="1" customWidth="1"/>
    <col min="3338" max="3338" width="10" style="1" customWidth="1"/>
    <col min="3339" max="3339" width="17" style="1" customWidth="1"/>
    <col min="3340" max="3584" width="21.08984375" style="1" customWidth="1"/>
    <col min="3585" max="3585" width="3" style="1" customWidth="1"/>
    <col min="3586" max="3586" width="33" style="1" customWidth="1"/>
    <col min="3587" max="3587" width="17" style="1" customWidth="1"/>
    <col min="3588" max="3588" width="10" style="1" customWidth="1"/>
    <col min="3589" max="3589" width="15" style="1" customWidth="1"/>
    <col min="3590" max="3590" width="14" style="1" customWidth="1"/>
    <col min="3591" max="3591" width="21" style="1" customWidth="1"/>
    <col min="3592" max="3592" width="16" style="1" customWidth="1"/>
    <col min="3593" max="3593" width="11" style="1" customWidth="1"/>
    <col min="3594" max="3594" width="10" style="1" customWidth="1"/>
    <col min="3595" max="3595" width="17" style="1" customWidth="1"/>
    <col min="3596" max="3840" width="21.08984375" style="1" customWidth="1"/>
    <col min="3841" max="3841" width="3" style="1" customWidth="1"/>
    <col min="3842" max="3842" width="33" style="1" customWidth="1"/>
    <col min="3843" max="3843" width="17" style="1" customWidth="1"/>
    <col min="3844" max="3844" width="10" style="1" customWidth="1"/>
    <col min="3845" max="3845" width="15" style="1" customWidth="1"/>
    <col min="3846" max="3846" width="14" style="1" customWidth="1"/>
    <col min="3847" max="3847" width="21" style="1" customWidth="1"/>
    <col min="3848" max="3848" width="16" style="1" customWidth="1"/>
    <col min="3849" max="3849" width="11" style="1" customWidth="1"/>
    <col min="3850" max="3850" width="10" style="1" customWidth="1"/>
    <col min="3851" max="3851" width="17" style="1" customWidth="1"/>
    <col min="3852" max="4096" width="21.08984375" style="1" customWidth="1"/>
    <col min="4097" max="4097" width="3" style="1" customWidth="1"/>
    <col min="4098" max="4098" width="33" style="1" customWidth="1"/>
    <col min="4099" max="4099" width="17" style="1" customWidth="1"/>
    <col min="4100" max="4100" width="10" style="1" customWidth="1"/>
    <col min="4101" max="4101" width="15" style="1" customWidth="1"/>
    <col min="4102" max="4102" width="14" style="1" customWidth="1"/>
    <col min="4103" max="4103" width="21" style="1" customWidth="1"/>
    <col min="4104" max="4104" width="16" style="1" customWidth="1"/>
    <col min="4105" max="4105" width="11" style="1" customWidth="1"/>
    <col min="4106" max="4106" width="10" style="1" customWidth="1"/>
    <col min="4107" max="4107" width="17" style="1" customWidth="1"/>
    <col min="4108" max="4352" width="21.08984375" style="1" customWidth="1"/>
    <col min="4353" max="4353" width="3" style="1" customWidth="1"/>
    <col min="4354" max="4354" width="33" style="1" customWidth="1"/>
    <col min="4355" max="4355" width="17" style="1" customWidth="1"/>
    <col min="4356" max="4356" width="10" style="1" customWidth="1"/>
    <col min="4357" max="4357" width="15" style="1" customWidth="1"/>
    <col min="4358" max="4358" width="14" style="1" customWidth="1"/>
    <col min="4359" max="4359" width="21" style="1" customWidth="1"/>
    <col min="4360" max="4360" width="16" style="1" customWidth="1"/>
    <col min="4361" max="4361" width="11" style="1" customWidth="1"/>
    <col min="4362" max="4362" width="10" style="1" customWidth="1"/>
    <col min="4363" max="4363" width="17" style="1" customWidth="1"/>
    <col min="4364" max="4608" width="21.08984375" style="1" customWidth="1"/>
    <col min="4609" max="4609" width="3" style="1" customWidth="1"/>
    <col min="4610" max="4610" width="33" style="1" customWidth="1"/>
    <col min="4611" max="4611" width="17" style="1" customWidth="1"/>
    <col min="4612" max="4612" width="10" style="1" customWidth="1"/>
    <col min="4613" max="4613" width="15" style="1" customWidth="1"/>
    <col min="4614" max="4614" width="14" style="1" customWidth="1"/>
    <col min="4615" max="4615" width="21" style="1" customWidth="1"/>
    <col min="4616" max="4616" width="16" style="1" customWidth="1"/>
    <col min="4617" max="4617" width="11" style="1" customWidth="1"/>
    <col min="4618" max="4618" width="10" style="1" customWidth="1"/>
    <col min="4619" max="4619" width="17" style="1" customWidth="1"/>
    <col min="4620" max="4864" width="21.08984375" style="1" customWidth="1"/>
    <col min="4865" max="4865" width="3" style="1" customWidth="1"/>
    <col min="4866" max="4866" width="33" style="1" customWidth="1"/>
    <col min="4867" max="4867" width="17" style="1" customWidth="1"/>
    <col min="4868" max="4868" width="10" style="1" customWidth="1"/>
    <col min="4869" max="4869" width="15" style="1" customWidth="1"/>
    <col min="4870" max="4870" width="14" style="1" customWidth="1"/>
    <col min="4871" max="4871" width="21" style="1" customWidth="1"/>
    <col min="4872" max="4872" width="16" style="1" customWidth="1"/>
    <col min="4873" max="4873" width="11" style="1" customWidth="1"/>
    <col min="4874" max="4874" width="10" style="1" customWidth="1"/>
    <col min="4875" max="4875" width="17" style="1" customWidth="1"/>
    <col min="4876" max="5120" width="21.08984375" style="1" customWidth="1"/>
    <col min="5121" max="5121" width="3" style="1" customWidth="1"/>
    <col min="5122" max="5122" width="33" style="1" customWidth="1"/>
    <col min="5123" max="5123" width="17" style="1" customWidth="1"/>
    <col min="5124" max="5124" width="10" style="1" customWidth="1"/>
    <col min="5125" max="5125" width="15" style="1" customWidth="1"/>
    <col min="5126" max="5126" width="14" style="1" customWidth="1"/>
    <col min="5127" max="5127" width="21" style="1" customWidth="1"/>
    <col min="5128" max="5128" width="16" style="1" customWidth="1"/>
    <col min="5129" max="5129" width="11" style="1" customWidth="1"/>
    <col min="5130" max="5130" width="10" style="1" customWidth="1"/>
    <col min="5131" max="5131" width="17" style="1" customWidth="1"/>
    <col min="5132" max="5376" width="21.08984375" style="1" customWidth="1"/>
    <col min="5377" max="5377" width="3" style="1" customWidth="1"/>
    <col min="5378" max="5378" width="33" style="1" customWidth="1"/>
    <col min="5379" max="5379" width="17" style="1" customWidth="1"/>
    <col min="5380" max="5380" width="10" style="1" customWidth="1"/>
    <col min="5381" max="5381" width="15" style="1" customWidth="1"/>
    <col min="5382" max="5382" width="14" style="1" customWidth="1"/>
    <col min="5383" max="5383" width="21" style="1" customWidth="1"/>
    <col min="5384" max="5384" width="16" style="1" customWidth="1"/>
    <col min="5385" max="5385" width="11" style="1" customWidth="1"/>
    <col min="5386" max="5386" width="10" style="1" customWidth="1"/>
    <col min="5387" max="5387" width="17" style="1" customWidth="1"/>
    <col min="5388" max="5632" width="21.08984375" style="1" customWidth="1"/>
    <col min="5633" max="5633" width="3" style="1" customWidth="1"/>
    <col min="5634" max="5634" width="33" style="1" customWidth="1"/>
    <col min="5635" max="5635" width="17" style="1" customWidth="1"/>
    <col min="5636" max="5636" width="10" style="1" customWidth="1"/>
    <col min="5637" max="5637" width="15" style="1" customWidth="1"/>
    <col min="5638" max="5638" width="14" style="1" customWidth="1"/>
    <col min="5639" max="5639" width="21" style="1" customWidth="1"/>
    <col min="5640" max="5640" width="16" style="1" customWidth="1"/>
    <col min="5641" max="5641" width="11" style="1" customWidth="1"/>
    <col min="5642" max="5642" width="10" style="1" customWidth="1"/>
    <col min="5643" max="5643" width="17" style="1" customWidth="1"/>
    <col min="5644" max="5888" width="21.08984375" style="1" customWidth="1"/>
    <col min="5889" max="5889" width="3" style="1" customWidth="1"/>
    <col min="5890" max="5890" width="33" style="1" customWidth="1"/>
    <col min="5891" max="5891" width="17" style="1" customWidth="1"/>
    <col min="5892" max="5892" width="10" style="1" customWidth="1"/>
    <col min="5893" max="5893" width="15" style="1" customWidth="1"/>
    <col min="5894" max="5894" width="14" style="1" customWidth="1"/>
    <col min="5895" max="5895" width="21" style="1" customWidth="1"/>
    <col min="5896" max="5896" width="16" style="1" customWidth="1"/>
    <col min="5897" max="5897" width="11" style="1" customWidth="1"/>
    <col min="5898" max="5898" width="10" style="1" customWidth="1"/>
    <col min="5899" max="5899" width="17" style="1" customWidth="1"/>
    <col min="5900" max="6144" width="21.08984375" style="1" customWidth="1"/>
    <col min="6145" max="6145" width="3" style="1" customWidth="1"/>
    <col min="6146" max="6146" width="33" style="1" customWidth="1"/>
    <col min="6147" max="6147" width="17" style="1" customWidth="1"/>
    <col min="6148" max="6148" width="10" style="1" customWidth="1"/>
    <col min="6149" max="6149" width="15" style="1" customWidth="1"/>
    <col min="6150" max="6150" width="14" style="1" customWidth="1"/>
    <col min="6151" max="6151" width="21" style="1" customWidth="1"/>
    <col min="6152" max="6152" width="16" style="1" customWidth="1"/>
    <col min="6153" max="6153" width="11" style="1" customWidth="1"/>
    <col min="6154" max="6154" width="10" style="1" customWidth="1"/>
    <col min="6155" max="6155" width="17" style="1" customWidth="1"/>
    <col min="6156" max="6400" width="21.08984375" style="1" customWidth="1"/>
    <col min="6401" max="6401" width="3" style="1" customWidth="1"/>
    <col min="6402" max="6402" width="33" style="1" customWidth="1"/>
    <col min="6403" max="6403" width="17" style="1" customWidth="1"/>
    <col min="6404" max="6404" width="10" style="1" customWidth="1"/>
    <col min="6405" max="6405" width="15" style="1" customWidth="1"/>
    <col min="6406" max="6406" width="14" style="1" customWidth="1"/>
    <col min="6407" max="6407" width="21" style="1" customWidth="1"/>
    <col min="6408" max="6408" width="16" style="1" customWidth="1"/>
    <col min="6409" max="6409" width="11" style="1" customWidth="1"/>
    <col min="6410" max="6410" width="10" style="1" customWidth="1"/>
    <col min="6411" max="6411" width="17" style="1" customWidth="1"/>
    <col min="6412" max="6656" width="21.08984375" style="1" customWidth="1"/>
    <col min="6657" max="6657" width="3" style="1" customWidth="1"/>
    <col min="6658" max="6658" width="33" style="1" customWidth="1"/>
    <col min="6659" max="6659" width="17" style="1" customWidth="1"/>
    <col min="6660" max="6660" width="10" style="1" customWidth="1"/>
    <col min="6661" max="6661" width="15" style="1" customWidth="1"/>
    <col min="6662" max="6662" width="14" style="1" customWidth="1"/>
    <col min="6663" max="6663" width="21" style="1" customWidth="1"/>
    <col min="6664" max="6664" width="16" style="1" customWidth="1"/>
    <col min="6665" max="6665" width="11" style="1" customWidth="1"/>
    <col min="6666" max="6666" width="10" style="1" customWidth="1"/>
    <col min="6667" max="6667" width="17" style="1" customWidth="1"/>
    <col min="6668" max="6912" width="21.08984375" style="1" customWidth="1"/>
    <col min="6913" max="6913" width="3" style="1" customWidth="1"/>
    <col min="6914" max="6914" width="33" style="1" customWidth="1"/>
    <col min="6915" max="6915" width="17" style="1" customWidth="1"/>
    <col min="6916" max="6916" width="10" style="1" customWidth="1"/>
    <col min="6917" max="6917" width="15" style="1" customWidth="1"/>
    <col min="6918" max="6918" width="14" style="1" customWidth="1"/>
    <col min="6919" max="6919" width="21" style="1" customWidth="1"/>
    <col min="6920" max="6920" width="16" style="1" customWidth="1"/>
    <col min="6921" max="6921" width="11" style="1" customWidth="1"/>
    <col min="6922" max="6922" width="10" style="1" customWidth="1"/>
    <col min="6923" max="6923" width="17" style="1" customWidth="1"/>
    <col min="6924" max="7168" width="21.08984375" style="1" customWidth="1"/>
    <col min="7169" max="7169" width="3" style="1" customWidth="1"/>
    <col min="7170" max="7170" width="33" style="1" customWidth="1"/>
    <col min="7171" max="7171" width="17" style="1" customWidth="1"/>
    <col min="7172" max="7172" width="10" style="1" customWidth="1"/>
    <col min="7173" max="7173" width="15" style="1" customWidth="1"/>
    <col min="7174" max="7174" width="14" style="1" customWidth="1"/>
    <col min="7175" max="7175" width="21" style="1" customWidth="1"/>
    <col min="7176" max="7176" width="16" style="1" customWidth="1"/>
    <col min="7177" max="7177" width="11" style="1" customWidth="1"/>
    <col min="7178" max="7178" width="10" style="1" customWidth="1"/>
    <col min="7179" max="7179" width="17" style="1" customWidth="1"/>
    <col min="7180" max="7424" width="21.08984375" style="1" customWidth="1"/>
    <col min="7425" max="7425" width="3" style="1" customWidth="1"/>
    <col min="7426" max="7426" width="33" style="1" customWidth="1"/>
    <col min="7427" max="7427" width="17" style="1" customWidth="1"/>
    <col min="7428" max="7428" width="10" style="1" customWidth="1"/>
    <col min="7429" max="7429" width="15" style="1" customWidth="1"/>
    <col min="7430" max="7430" width="14" style="1" customWidth="1"/>
    <col min="7431" max="7431" width="21" style="1" customWidth="1"/>
    <col min="7432" max="7432" width="16" style="1" customWidth="1"/>
    <col min="7433" max="7433" width="11" style="1" customWidth="1"/>
    <col min="7434" max="7434" width="10" style="1" customWidth="1"/>
    <col min="7435" max="7435" width="17" style="1" customWidth="1"/>
    <col min="7436" max="7680" width="21.08984375" style="1" customWidth="1"/>
    <col min="7681" max="7681" width="3" style="1" customWidth="1"/>
    <col min="7682" max="7682" width="33" style="1" customWidth="1"/>
    <col min="7683" max="7683" width="17" style="1" customWidth="1"/>
    <col min="7684" max="7684" width="10" style="1" customWidth="1"/>
    <col min="7685" max="7685" width="15" style="1" customWidth="1"/>
    <col min="7686" max="7686" width="14" style="1" customWidth="1"/>
    <col min="7687" max="7687" width="21" style="1" customWidth="1"/>
    <col min="7688" max="7688" width="16" style="1" customWidth="1"/>
    <col min="7689" max="7689" width="11" style="1" customWidth="1"/>
    <col min="7690" max="7690" width="10" style="1" customWidth="1"/>
    <col min="7691" max="7691" width="17" style="1" customWidth="1"/>
    <col min="7692" max="7936" width="21.08984375" style="1" customWidth="1"/>
    <col min="7937" max="7937" width="3" style="1" customWidth="1"/>
    <col min="7938" max="7938" width="33" style="1" customWidth="1"/>
    <col min="7939" max="7939" width="17" style="1" customWidth="1"/>
    <col min="7940" max="7940" width="10" style="1" customWidth="1"/>
    <col min="7941" max="7941" width="15" style="1" customWidth="1"/>
    <col min="7942" max="7942" width="14" style="1" customWidth="1"/>
    <col min="7943" max="7943" width="21" style="1" customWidth="1"/>
    <col min="7944" max="7944" width="16" style="1" customWidth="1"/>
    <col min="7945" max="7945" width="11" style="1" customWidth="1"/>
    <col min="7946" max="7946" width="10" style="1" customWidth="1"/>
    <col min="7947" max="7947" width="17" style="1" customWidth="1"/>
    <col min="7948" max="8192" width="21.08984375" style="1" customWidth="1"/>
    <col min="8193" max="8193" width="3" style="1" customWidth="1"/>
    <col min="8194" max="8194" width="33" style="1" customWidth="1"/>
    <col min="8195" max="8195" width="17" style="1" customWidth="1"/>
    <col min="8196" max="8196" width="10" style="1" customWidth="1"/>
    <col min="8197" max="8197" width="15" style="1" customWidth="1"/>
    <col min="8198" max="8198" width="14" style="1" customWidth="1"/>
    <col min="8199" max="8199" width="21" style="1" customWidth="1"/>
    <col min="8200" max="8200" width="16" style="1" customWidth="1"/>
    <col min="8201" max="8201" width="11" style="1" customWidth="1"/>
    <col min="8202" max="8202" width="10" style="1" customWidth="1"/>
    <col min="8203" max="8203" width="17" style="1" customWidth="1"/>
    <col min="8204" max="8448" width="21.08984375" style="1" customWidth="1"/>
    <col min="8449" max="8449" width="3" style="1" customWidth="1"/>
    <col min="8450" max="8450" width="33" style="1" customWidth="1"/>
    <col min="8451" max="8451" width="17" style="1" customWidth="1"/>
    <col min="8452" max="8452" width="10" style="1" customWidth="1"/>
    <col min="8453" max="8453" width="15" style="1" customWidth="1"/>
    <col min="8454" max="8454" width="14" style="1" customWidth="1"/>
    <col min="8455" max="8455" width="21" style="1" customWidth="1"/>
    <col min="8456" max="8456" width="16" style="1" customWidth="1"/>
    <col min="8457" max="8457" width="11" style="1" customWidth="1"/>
    <col min="8458" max="8458" width="10" style="1" customWidth="1"/>
    <col min="8459" max="8459" width="17" style="1" customWidth="1"/>
    <col min="8460" max="8704" width="21.08984375" style="1" customWidth="1"/>
    <col min="8705" max="8705" width="3" style="1" customWidth="1"/>
    <col min="8706" max="8706" width="33" style="1" customWidth="1"/>
    <col min="8707" max="8707" width="17" style="1" customWidth="1"/>
    <col min="8708" max="8708" width="10" style="1" customWidth="1"/>
    <col min="8709" max="8709" width="15" style="1" customWidth="1"/>
    <col min="8710" max="8710" width="14" style="1" customWidth="1"/>
    <col min="8711" max="8711" width="21" style="1" customWidth="1"/>
    <col min="8712" max="8712" width="16" style="1" customWidth="1"/>
    <col min="8713" max="8713" width="11" style="1" customWidth="1"/>
    <col min="8714" max="8714" width="10" style="1" customWidth="1"/>
    <col min="8715" max="8715" width="17" style="1" customWidth="1"/>
    <col min="8716" max="8960" width="21.08984375" style="1" customWidth="1"/>
    <col min="8961" max="8961" width="3" style="1" customWidth="1"/>
    <col min="8962" max="8962" width="33" style="1" customWidth="1"/>
    <col min="8963" max="8963" width="17" style="1" customWidth="1"/>
    <col min="8964" max="8964" width="10" style="1" customWidth="1"/>
    <col min="8965" max="8965" width="15" style="1" customWidth="1"/>
    <col min="8966" max="8966" width="14" style="1" customWidth="1"/>
    <col min="8967" max="8967" width="21" style="1" customWidth="1"/>
    <col min="8968" max="8968" width="16" style="1" customWidth="1"/>
    <col min="8969" max="8969" width="11" style="1" customWidth="1"/>
    <col min="8970" max="8970" width="10" style="1" customWidth="1"/>
    <col min="8971" max="8971" width="17" style="1" customWidth="1"/>
    <col min="8972" max="9216" width="21.08984375" style="1" customWidth="1"/>
    <col min="9217" max="9217" width="3" style="1" customWidth="1"/>
    <col min="9218" max="9218" width="33" style="1" customWidth="1"/>
    <col min="9219" max="9219" width="17" style="1" customWidth="1"/>
    <col min="9220" max="9220" width="10" style="1" customWidth="1"/>
    <col min="9221" max="9221" width="15" style="1" customWidth="1"/>
    <col min="9222" max="9222" width="14" style="1" customWidth="1"/>
    <col min="9223" max="9223" width="21" style="1" customWidth="1"/>
    <col min="9224" max="9224" width="16" style="1" customWidth="1"/>
    <col min="9225" max="9225" width="11" style="1" customWidth="1"/>
    <col min="9226" max="9226" width="10" style="1" customWidth="1"/>
    <col min="9227" max="9227" width="17" style="1" customWidth="1"/>
    <col min="9228" max="9472" width="21.08984375" style="1" customWidth="1"/>
    <col min="9473" max="9473" width="3" style="1" customWidth="1"/>
    <col min="9474" max="9474" width="33" style="1" customWidth="1"/>
    <col min="9475" max="9475" width="17" style="1" customWidth="1"/>
    <col min="9476" max="9476" width="10" style="1" customWidth="1"/>
    <col min="9477" max="9477" width="15" style="1" customWidth="1"/>
    <col min="9478" max="9478" width="14" style="1" customWidth="1"/>
    <col min="9479" max="9479" width="21" style="1" customWidth="1"/>
    <col min="9480" max="9480" width="16" style="1" customWidth="1"/>
    <col min="9481" max="9481" width="11" style="1" customWidth="1"/>
    <col min="9482" max="9482" width="10" style="1" customWidth="1"/>
    <col min="9483" max="9483" width="17" style="1" customWidth="1"/>
    <col min="9484" max="9728" width="21.08984375" style="1" customWidth="1"/>
    <col min="9729" max="9729" width="3" style="1" customWidth="1"/>
    <col min="9730" max="9730" width="33" style="1" customWidth="1"/>
    <col min="9731" max="9731" width="17" style="1" customWidth="1"/>
    <col min="9732" max="9732" width="10" style="1" customWidth="1"/>
    <col min="9733" max="9733" width="15" style="1" customWidth="1"/>
    <col min="9734" max="9734" width="14" style="1" customWidth="1"/>
    <col min="9735" max="9735" width="21" style="1" customWidth="1"/>
    <col min="9736" max="9736" width="16" style="1" customWidth="1"/>
    <col min="9737" max="9737" width="11" style="1" customWidth="1"/>
    <col min="9738" max="9738" width="10" style="1" customWidth="1"/>
    <col min="9739" max="9739" width="17" style="1" customWidth="1"/>
    <col min="9740" max="9984" width="21.08984375" style="1" customWidth="1"/>
    <col min="9985" max="9985" width="3" style="1" customWidth="1"/>
    <col min="9986" max="9986" width="33" style="1" customWidth="1"/>
    <col min="9987" max="9987" width="17" style="1" customWidth="1"/>
    <col min="9988" max="9988" width="10" style="1" customWidth="1"/>
    <col min="9989" max="9989" width="15" style="1" customWidth="1"/>
    <col min="9990" max="9990" width="14" style="1" customWidth="1"/>
    <col min="9991" max="9991" width="21" style="1" customWidth="1"/>
    <col min="9992" max="9992" width="16" style="1" customWidth="1"/>
    <col min="9993" max="9993" width="11" style="1" customWidth="1"/>
    <col min="9994" max="9994" width="10" style="1" customWidth="1"/>
    <col min="9995" max="9995" width="17" style="1" customWidth="1"/>
    <col min="9996" max="10240" width="21.08984375" style="1" customWidth="1"/>
    <col min="10241" max="10241" width="3" style="1" customWidth="1"/>
    <col min="10242" max="10242" width="33" style="1" customWidth="1"/>
    <col min="10243" max="10243" width="17" style="1" customWidth="1"/>
    <col min="10244" max="10244" width="10" style="1" customWidth="1"/>
    <col min="10245" max="10245" width="15" style="1" customWidth="1"/>
    <col min="10246" max="10246" width="14" style="1" customWidth="1"/>
    <col min="10247" max="10247" width="21" style="1" customWidth="1"/>
    <col min="10248" max="10248" width="16" style="1" customWidth="1"/>
    <col min="10249" max="10249" width="11" style="1" customWidth="1"/>
    <col min="10250" max="10250" width="10" style="1" customWidth="1"/>
    <col min="10251" max="10251" width="17" style="1" customWidth="1"/>
    <col min="10252" max="10496" width="21.08984375" style="1" customWidth="1"/>
    <col min="10497" max="10497" width="3" style="1" customWidth="1"/>
    <col min="10498" max="10498" width="33" style="1" customWidth="1"/>
    <col min="10499" max="10499" width="17" style="1" customWidth="1"/>
    <col min="10500" max="10500" width="10" style="1" customWidth="1"/>
    <col min="10501" max="10501" width="15" style="1" customWidth="1"/>
    <col min="10502" max="10502" width="14" style="1" customWidth="1"/>
    <col min="10503" max="10503" width="21" style="1" customWidth="1"/>
    <col min="10504" max="10504" width="16" style="1" customWidth="1"/>
    <col min="10505" max="10505" width="11" style="1" customWidth="1"/>
    <col min="10506" max="10506" width="10" style="1" customWidth="1"/>
    <col min="10507" max="10507" width="17" style="1" customWidth="1"/>
    <col min="10508" max="10752" width="21.08984375" style="1" customWidth="1"/>
    <col min="10753" max="10753" width="3" style="1" customWidth="1"/>
    <col min="10754" max="10754" width="33" style="1" customWidth="1"/>
    <col min="10755" max="10755" width="17" style="1" customWidth="1"/>
    <col min="10756" max="10756" width="10" style="1" customWidth="1"/>
    <col min="10757" max="10757" width="15" style="1" customWidth="1"/>
    <col min="10758" max="10758" width="14" style="1" customWidth="1"/>
    <col min="10759" max="10759" width="21" style="1" customWidth="1"/>
    <col min="10760" max="10760" width="16" style="1" customWidth="1"/>
    <col min="10761" max="10761" width="11" style="1" customWidth="1"/>
    <col min="10762" max="10762" width="10" style="1" customWidth="1"/>
    <col min="10763" max="10763" width="17" style="1" customWidth="1"/>
    <col min="10764" max="11008" width="21.08984375" style="1" customWidth="1"/>
    <col min="11009" max="11009" width="3" style="1" customWidth="1"/>
    <col min="11010" max="11010" width="33" style="1" customWidth="1"/>
    <col min="11011" max="11011" width="17" style="1" customWidth="1"/>
    <col min="11012" max="11012" width="10" style="1" customWidth="1"/>
    <col min="11013" max="11013" width="15" style="1" customWidth="1"/>
    <col min="11014" max="11014" width="14" style="1" customWidth="1"/>
    <col min="11015" max="11015" width="21" style="1" customWidth="1"/>
    <col min="11016" max="11016" width="16" style="1" customWidth="1"/>
    <col min="11017" max="11017" width="11" style="1" customWidth="1"/>
    <col min="11018" max="11018" width="10" style="1" customWidth="1"/>
    <col min="11019" max="11019" width="17" style="1" customWidth="1"/>
    <col min="11020" max="11264" width="21.08984375" style="1" customWidth="1"/>
    <col min="11265" max="11265" width="3" style="1" customWidth="1"/>
    <col min="11266" max="11266" width="33" style="1" customWidth="1"/>
    <col min="11267" max="11267" width="17" style="1" customWidth="1"/>
    <col min="11268" max="11268" width="10" style="1" customWidth="1"/>
    <col min="11269" max="11269" width="15" style="1" customWidth="1"/>
    <col min="11270" max="11270" width="14" style="1" customWidth="1"/>
    <col min="11271" max="11271" width="21" style="1" customWidth="1"/>
    <col min="11272" max="11272" width="16" style="1" customWidth="1"/>
    <col min="11273" max="11273" width="11" style="1" customWidth="1"/>
    <col min="11274" max="11274" width="10" style="1" customWidth="1"/>
    <col min="11275" max="11275" width="17" style="1" customWidth="1"/>
    <col min="11276" max="11520" width="21.08984375" style="1" customWidth="1"/>
    <col min="11521" max="11521" width="3" style="1" customWidth="1"/>
    <col min="11522" max="11522" width="33" style="1" customWidth="1"/>
    <col min="11523" max="11523" width="17" style="1" customWidth="1"/>
    <col min="11524" max="11524" width="10" style="1" customWidth="1"/>
    <col min="11525" max="11525" width="15" style="1" customWidth="1"/>
    <col min="11526" max="11526" width="14" style="1" customWidth="1"/>
    <col min="11527" max="11527" width="21" style="1" customWidth="1"/>
    <col min="11528" max="11528" width="16" style="1" customWidth="1"/>
    <col min="11529" max="11529" width="11" style="1" customWidth="1"/>
    <col min="11530" max="11530" width="10" style="1" customWidth="1"/>
    <col min="11531" max="11531" width="17" style="1" customWidth="1"/>
    <col min="11532" max="11776" width="21.08984375" style="1" customWidth="1"/>
    <col min="11777" max="11777" width="3" style="1" customWidth="1"/>
    <col min="11778" max="11778" width="33" style="1" customWidth="1"/>
    <col min="11779" max="11779" width="17" style="1" customWidth="1"/>
    <col min="11780" max="11780" width="10" style="1" customWidth="1"/>
    <col min="11781" max="11781" width="15" style="1" customWidth="1"/>
    <col min="11782" max="11782" width="14" style="1" customWidth="1"/>
    <col min="11783" max="11783" width="21" style="1" customWidth="1"/>
    <col min="11784" max="11784" width="16" style="1" customWidth="1"/>
    <col min="11785" max="11785" width="11" style="1" customWidth="1"/>
    <col min="11786" max="11786" width="10" style="1" customWidth="1"/>
    <col min="11787" max="11787" width="17" style="1" customWidth="1"/>
    <col min="11788" max="12032" width="21.08984375" style="1" customWidth="1"/>
    <col min="12033" max="12033" width="3" style="1" customWidth="1"/>
    <col min="12034" max="12034" width="33" style="1" customWidth="1"/>
    <col min="12035" max="12035" width="17" style="1" customWidth="1"/>
    <col min="12036" max="12036" width="10" style="1" customWidth="1"/>
    <col min="12037" max="12037" width="15" style="1" customWidth="1"/>
    <col min="12038" max="12038" width="14" style="1" customWidth="1"/>
    <col min="12039" max="12039" width="21" style="1" customWidth="1"/>
    <col min="12040" max="12040" width="16" style="1" customWidth="1"/>
    <col min="12041" max="12041" width="11" style="1" customWidth="1"/>
    <col min="12042" max="12042" width="10" style="1" customWidth="1"/>
    <col min="12043" max="12043" width="17" style="1" customWidth="1"/>
    <col min="12044" max="12288" width="21.08984375" style="1" customWidth="1"/>
    <col min="12289" max="12289" width="3" style="1" customWidth="1"/>
    <col min="12290" max="12290" width="33" style="1" customWidth="1"/>
    <col min="12291" max="12291" width="17" style="1" customWidth="1"/>
    <col min="12292" max="12292" width="10" style="1" customWidth="1"/>
    <col min="12293" max="12293" width="15" style="1" customWidth="1"/>
    <col min="12294" max="12294" width="14" style="1" customWidth="1"/>
    <col min="12295" max="12295" width="21" style="1" customWidth="1"/>
    <col min="12296" max="12296" width="16" style="1" customWidth="1"/>
    <col min="12297" max="12297" width="11" style="1" customWidth="1"/>
    <col min="12298" max="12298" width="10" style="1" customWidth="1"/>
    <col min="12299" max="12299" width="17" style="1" customWidth="1"/>
    <col min="12300" max="12544" width="21.08984375" style="1" customWidth="1"/>
    <col min="12545" max="12545" width="3" style="1" customWidth="1"/>
    <col min="12546" max="12546" width="33" style="1" customWidth="1"/>
    <col min="12547" max="12547" width="17" style="1" customWidth="1"/>
    <col min="12548" max="12548" width="10" style="1" customWidth="1"/>
    <col min="12549" max="12549" width="15" style="1" customWidth="1"/>
    <col min="12550" max="12550" width="14" style="1" customWidth="1"/>
    <col min="12551" max="12551" width="21" style="1" customWidth="1"/>
    <col min="12552" max="12552" width="16" style="1" customWidth="1"/>
    <col min="12553" max="12553" width="11" style="1" customWidth="1"/>
    <col min="12554" max="12554" width="10" style="1" customWidth="1"/>
    <col min="12555" max="12555" width="17" style="1" customWidth="1"/>
    <col min="12556" max="12800" width="21.08984375" style="1" customWidth="1"/>
    <col min="12801" max="12801" width="3" style="1" customWidth="1"/>
    <col min="12802" max="12802" width="33" style="1" customWidth="1"/>
    <col min="12803" max="12803" width="17" style="1" customWidth="1"/>
    <col min="12804" max="12804" width="10" style="1" customWidth="1"/>
    <col min="12805" max="12805" width="15" style="1" customWidth="1"/>
    <col min="12806" max="12806" width="14" style="1" customWidth="1"/>
    <col min="12807" max="12807" width="21" style="1" customWidth="1"/>
    <col min="12808" max="12808" width="16" style="1" customWidth="1"/>
    <col min="12809" max="12809" width="11" style="1" customWidth="1"/>
    <col min="12810" max="12810" width="10" style="1" customWidth="1"/>
    <col min="12811" max="12811" width="17" style="1" customWidth="1"/>
    <col min="12812" max="13056" width="21.08984375" style="1" customWidth="1"/>
    <col min="13057" max="13057" width="3" style="1" customWidth="1"/>
    <col min="13058" max="13058" width="33" style="1" customWidth="1"/>
    <col min="13059" max="13059" width="17" style="1" customWidth="1"/>
    <col min="13060" max="13060" width="10" style="1" customWidth="1"/>
    <col min="13061" max="13061" width="15" style="1" customWidth="1"/>
    <col min="13062" max="13062" width="14" style="1" customWidth="1"/>
    <col min="13063" max="13063" width="21" style="1" customWidth="1"/>
    <col min="13064" max="13064" width="16" style="1" customWidth="1"/>
    <col min="13065" max="13065" width="11" style="1" customWidth="1"/>
    <col min="13066" max="13066" width="10" style="1" customWidth="1"/>
    <col min="13067" max="13067" width="17" style="1" customWidth="1"/>
    <col min="13068" max="13312" width="21.08984375" style="1" customWidth="1"/>
    <col min="13313" max="13313" width="3" style="1" customWidth="1"/>
    <col min="13314" max="13314" width="33" style="1" customWidth="1"/>
    <col min="13315" max="13315" width="17" style="1" customWidth="1"/>
    <col min="13316" max="13316" width="10" style="1" customWidth="1"/>
    <col min="13317" max="13317" width="15" style="1" customWidth="1"/>
    <col min="13318" max="13318" width="14" style="1" customWidth="1"/>
    <col min="13319" max="13319" width="21" style="1" customWidth="1"/>
    <col min="13320" max="13320" width="16" style="1" customWidth="1"/>
    <col min="13321" max="13321" width="11" style="1" customWidth="1"/>
    <col min="13322" max="13322" width="10" style="1" customWidth="1"/>
    <col min="13323" max="13323" width="17" style="1" customWidth="1"/>
    <col min="13324" max="13568" width="21.08984375" style="1" customWidth="1"/>
    <col min="13569" max="13569" width="3" style="1" customWidth="1"/>
    <col min="13570" max="13570" width="33" style="1" customWidth="1"/>
    <col min="13571" max="13571" width="17" style="1" customWidth="1"/>
    <col min="13572" max="13572" width="10" style="1" customWidth="1"/>
    <col min="13573" max="13573" width="15" style="1" customWidth="1"/>
    <col min="13574" max="13574" width="14" style="1" customWidth="1"/>
    <col min="13575" max="13575" width="21" style="1" customWidth="1"/>
    <col min="13576" max="13576" width="16" style="1" customWidth="1"/>
    <col min="13577" max="13577" width="11" style="1" customWidth="1"/>
    <col min="13578" max="13578" width="10" style="1" customWidth="1"/>
    <col min="13579" max="13579" width="17" style="1" customWidth="1"/>
    <col min="13580" max="13824" width="21.08984375" style="1" customWidth="1"/>
    <col min="13825" max="13825" width="3" style="1" customWidth="1"/>
    <col min="13826" max="13826" width="33" style="1" customWidth="1"/>
    <col min="13827" max="13827" width="17" style="1" customWidth="1"/>
    <col min="13828" max="13828" width="10" style="1" customWidth="1"/>
    <col min="13829" max="13829" width="15" style="1" customWidth="1"/>
    <col min="13830" max="13830" width="14" style="1" customWidth="1"/>
    <col min="13831" max="13831" width="21" style="1" customWidth="1"/>
    <col min="13832" max="13832" width="16" style="1" customWidth="1"/>
    <col min="13833" max="13833" width="11" style="1" customWidth="1"/>
    <col min="13834" max="13834" width="10" style="1" customWidth="1"/>
    <col min="13835" max="13835" width="17" style="1" customWidth="1"/>
    <col min="13836" max="14080" width="21.08984375" style="1" customWidth="1"/>
    <col min="14081" max="14081" width="3" style="1" customWidth="1"/>
    <col min="14082" max="14082" width="33" style="1" customWidth="1"/>
    <col min="14083" max="14083" width="17" style="1" customWidth="1"/>
    <col min="14084" max="14084" width="10" style="1" customWidth="1"/>
    <col min="14085" max="14085" width="15" style="1" customWidth="1"/>
    <col min="14086" max="14086" width="14" style="1" customWidth="1"/>
    <col min="14087" max="14087" width="21" style="1" customWidth="1"/>
    <col min="14088" max="14088" width="16" style="1" customWidth="1"/>
    <col min="14089" max="14089" width="11" style="1" customWidth="1"/>
    <col min="14090" max="14090" width="10" style="1" customWidth="1"/>
    <col min="14091" max="14091" width="17" style="1" customWidth="1"/>
    <col min="14092" max="14336" width="21.08984375" style="1" customWidth="1"/>
    <col min="14337" max="14337" width="3" style="1" customWidth="1"/>
    <col min="14338" max="14338" width="33" style="1" customWidth="1"/>
    <col min="14339" max="14339" width="17" style="1" customWidth="1"/>
    <col min="14340" max="14340" width="10" style="1" customWidth="1"/>
    <col min="14341" max="14341" width="15" style="1" customWidth="1"/>
    <col min="14342" max="14342" width="14" style="1" customWidth="1"/>
    <col min="14343" max="14343" width="21" style="1" customWidth="1"/>
    <col min="14344" max="14344" width="16" style="1" customWidth="1"/>
    <col min="14345" max="14345" width="11" style="1" customWidth="1"/>
    <col min="14346" max="14346" width="10" style="1" customWidth="1"/>
    <col min="14347" max="14347" width="17" style="1" customWidth="1"/>
    <col min="14348" max="14592" width="21.08984375" style="1" customWidth="1"/>
    <col min="14593" max="14593" width="3" style="1" customWidth="1"/>
    <col min="14594" max="14594" width="33" style="1" customWidth="1"/>
    <col min="14595" max="14595" width="17" style="1" customWidth="1"/>
    <col min="14596" max="14596" width="10" style="1" customWidth="1"/>
    <col min="14597" max="14597" width="15" style="1" customWidth="1"/>
    <col min="14598" max="14598" width="14" style="1" customWidth="1"/>
    <col min="14599" max="14599" width="21" style="1" customWidth="1"/>
    <col min="14600" max="14600" width="16" style="1" customWidth="1"/>
    <col min="14601" max="14601" width="11" style="1" customWidth="1"/>
    <col min="14602" max="14602" width="10" style="1" customWidth="1"/>
    <col min="14603" max="14603" width="17" style="1" customWidth="1"/>
    <col min="14604" max="14848" width="21.08984375" style="1" customWidth="1"/>
    <col min="14849" max="14849" width="3" style="1" customWidth="1"/>
    <col min="14850" max="14850" width="33" style="1" customWidth="1"/>
    <col min="14851" max="14851" width="17" style="1" customWidth="1"/>
    <col min="14852" max="14852" width="10" style="1" customWidth="1"/>
    <col min="14853" max="14853" width="15" style="1" customWidth="1"/>
    <col min="14854" max="14854" width="14" style="1" customWidth="1"/>
    <col min="14855" max="14855" width="21" style="1" customWidth="1"/>
    <col min="14856" max="14856" width="16" style="1" customWidth="1"/>
    <col min="14857" max="14857" width="11" style="1" customWidth="1"/>
    <col min="14858" max="14858" width="10" style="1" customWidth="1"/>
    <col min="14859" max="14859" width="17" style="1" customWidth="1"/>
    <col min="14860" max="15104" width="21.08984375" style="1" customWidth="1"/>
    <col min="15105" max="15105" width="3" style="1" customWidth="1"/>
    <col min="15106" max="15106" width="33" style="1" customWidth="1"/>
    <col min="15107" max="15107" width="17" style="1" customWidth="1"/>
    <col min="15108" max="15108" width="10" style="1" customWidth="1"/>
    <col min="15109" max="15109" width="15" style="1" customWidth="1"/>
    <col min="15110" max="15110" width="14" style="1" customWidth="1"/>
    <col min="15111" max="15111" width="21" style="1" customWidth="1"/>
    <col min="15112" max="15112" width="16" style="1" customWidth="1"/>
    <col min="15113" max="15113" width="11" style="1" customWidth="1"/>
    <col min="15114" max="15114" width="10" style="1" customWidth="1"/>
    <col min="15115" max="15115" width="17" style="1" customWidth="1"/>
    <col min="15116" max="15360" width="21.08984375" style="1" customWidth="1"/>
    <col min="15361" max="15361" width="3" style="1" customWidth="1"/>
    <col min="15362" max="15362" width="33" style="1" customWidth="1"/>
    <col min="15363" max="15363" width="17" style="1" customWidth="1"/>
    <col min="15364" max="15364" width="10" style="1" customWidth="1"/>
    <col min="15365" max="15365" width="15" style="1" customWidth="1"/>
    <col min="15366" max="15366" width="14" style="1" customWidth="1"/>
    <col min="15367" max="15367" width="21" style="1" customWidth="1"/>
    <col min="15368" max="15368" width="16" style="1" customWidth="1"/>
    <col min="15369" max="15369" width="11" style="1" customWidth="1"/>
    <col min="15370" max="15370" width="10" style="1" customWidth="1"/>
    <col min="15371" max="15371" width="17" style="1" customWidth="1"/>
    <col min="15372" max="15616" width="21.08984375" style="1" customWidth="1"/>
    <col min="15617" max="15617" width="3" style="1" customWidth="1"/>
    <col min="15618" max="15618" width="33" style="1" customWidth="1"/>
    <col min="15619" max="15619" width="17" style="1" customWidth="1"/>
    <col min="15620" max="15620" width="10" style="1" customWidth="1"/>
    <col min="15621" max="15621" width="15" style="1" customWidth="1"/>
    <col min="15622" max="15622" width="14" style="1" customWidth="1"/>
    <col min="15623" max="15623" width="21" style="1" customWidth="1"/>
    <col min="15624" max="15624" width="16" style="1" customWidth="1"/>
    <col min="15625" max="15625" width="11" style="1" customWidth="1"/>
    <col min="15626" max="15626" width="10" style="1" customWidth="1"/>
    <col min="15627" max="15627" width="17" style="1" customWidth="1"/>
    <col min="15628" max="15872" width="21.08984375" style="1" customWidth="1"/>
    <col min="15873" max="15873" width="3" style="1" customWidth="1"/>
    <col min="15874" max="15874" width="33" style="1" customWidth="1"/>
    <col min="15875" max="15875" width="17" style="1" customWidth="1"/>
    <col min="15876" max="15876" width="10" style="1" customWidth="1"/>
    <col min="15877" max="15877" width="15" style="1" customWidth="1"/>
    <col min="15878" max="15878" width="14" style="1" customWidth="1"/>
    <col min="15879" max="15879" width="21" style="1" customWidth="1"/>
    <col min="15880" max="15880" width="16" style="1" customWidth="1"/>
    <col min="15881" max="15881" width="11" style="1" customWidth="1"/>
    <col min="15882" max="15882" width="10" style="1" customWidth="1"/>
    <col min="15883" max="15883" width="17" style="1" customWidth="1"/>
    <col min="15884" max="16128" width="21.08984375" style="1" customWidth="1"/>
    <col min="16129" max="16129" width="3" style="1" customWidth="1"/>
    <col min="16130" max="16130" width="33" style="1" customWidth="1"/>
    <col min="16131" max="16131" width="17" style="1" customWidth="1"/>
    <col min="16132" max="16132" width="10" style="1" customWidth="1"/>
    <col min="16133" max="16133" width="15" style="1" customWidth="1"/>
    <col min="16134" max="16134" width="14" style="1" customWidth="1"/>
    <col min="16135" max="16135" width="21" style="1" customWidth="1"/>
    <col min="16136" max="16136" width="16" style="1" customWidth="1"/>
    <col min="16137" max="16137" width="11" style="1" customWidth="1"/>
    <col min="16138" max="16138" width="10" style="1" customWidth="1"/>
    <col min="16139" max="16139" width="17" style="1" customWidth="1"/>
    <col min="16140" max="16384" width="21.08984375" style="1" customWidth="1"/>
  </cols>
  <sheetData>
    <row r="1" spans="1:11" ht="13" x14ac:dyDescent="0.35">
      <c r="A1" s="39" t="s">
        <v>20</v>
      </c>
      <c r="B1" s="40"/>
      <c r="C1" s="40"/>
      <c r="D1" s="40"/>
      <c r="E1" s="40"/>
      <c r="F1" s="40"/>
      <c r="G1" s="40"/>
      <c r="H1" s="40"/>
      <c r="I1" s="40"/>
      <c r="J1" s="40"/>
      <c r="K1" s="40"/>
    </row>
    <row r="2" spans="1:11" ht="13" x14ac:dyDescent="0.35">
      <c r="A2" s="39" t="s">
        <v>21</v>
      </c>
      <c r="B2" s="40"/>
      <c r="C2" s="40"/>
      <c r="D2" s="40"/>
      <c r="E2" s="40"/>
      <c r="F2" s="40"/>
      <c r="G2" s="40"/>
      <c r="H2" s="40"/>
      <c r="I2" s="40"/>
      <c r="J2" s="40"/>
      <c r="K2" s="40"/>
    </row>
    <row r="3" spans="1:11" ht="13" x14ac:dyDescent="0.35">
      <c r="A3" s="39" t="s">
        <v>22</v>
      </c>
      <c r="B3" s="40"/>
      <c r="C3" s="40"/>
      <c r="D3" s="40"/>
      <c r="E3" s="40"/>
      <c r="F3" s="40"/>
      <c r="G3" s="40"/>
      <c r="H3" s="40"/>
      <c r="I3" s="40"/>
      <c r="J3" s="40"/>
      <c r="K3" s="40"/>
    </row>
    <row r="4" spans="1:11" ht="13" x14ac:dyDescent="0.35">
      <c r="A4" s="39" t="s">
        <v>61</v>
      </c>
      <c r="B4" s="40"/>
      <c r="C4" s="40"/>
      <c r="D4" s="40"/>
      <c r="E4" s="40"/>
      <c r="F4" s="40"/>
      <c r="G4" s="40"/>
      <c r="H4" s="40"/>
      <c r="I4" s="40"/>
      <c r="J4" s="40"/>
      <c r="K4" s="40"/>
    </row>
    <row r="5" spans="1:11" ht="13" x14ac:dyDescent="0.35">
      <c r="A5" s="39" t="s">
        <v>23</v>
      </c>
      <c r="B5" s="40"/>
      <c r="C5" s="40"/>
      <c r="D5" s="40"/>
      <c r="E5" s="40"/>
      <c r="F5" s="40"/>
      <c r="G5" s="40"/>
      <c r="H5" s="40"/>
      <c r="I5" s="40"/>
      <c r="J5" s="40"/>
      <c r="K5" s="40"/>
    </row>
    <row r="6" spans="1:11" ht="13" x14ac:dyDescent="0.35">
      <c r="A6" s="39" t="s">
        <v>24</v>
      </c>
      <c r="B6" s="40"/>
      <c r="C6" s="40"/>
      <c r="D6" s="40"/>
      <c r="E6" s="40"/>
      <c r="F6" s="40"/>
      <c r="G6" s="40"/>
      <c r="H6" s="40"/>
      <c r="I6" s="40"/>
      <c r="J6" s="40"/>
      <c r="K6" s="40"/>
    </row>
    <row r="7" spans="1:11" ht="13" x14ac:dyDescent="0.35">
      <c r="A7" s="39" t="s">
        <v>25</v>
      </c>
      <c r="B7" s="40"/>
      <c r="C7" s="40"/>
      <c r="D7" s="40"/>
      <c r="E7" s="40"/>
      <c r="F7" s="40"/>
      <c r="G7" s="40"/>
      <c r="H7" s="40"/>
      <c r="I7" s="40"/>
      <c r="J7" s="40"/>
      <c r="K7" s="40"/>
    </row>
    <row r="8" spans="1:11" x14ac:dyDescent="0.35">
      <c r="A8" s="41" t="s">
        <v>26</v>
      </c>
      <c r="B8" s="40"/>
      <c r="C8" s="40"/>
      <c r="D8" s="40"/>
      <c r="E8" s="40"/>
      <c r="F8" s="40"/>
      <c r="G8" s="40"/>
      <c r="H8" s="40"/>
      <c r="I8" s="40"/>
      <c r="J8" s="40"/>
      <c r="K8" s="40"/>
    </row>
    <row r="9" spans="1:11" ht="13" x14ac:dyDescent="0.35">
      <c r="A9" s="39" t="s">
        <v>21</v>
      </c>
      <c r="B9" s="40"/>
      <c r="C9" s="40"/>
      <c r="D9" s="40"/>
      <c r="E9" s="40"/>
      <c r="F9" s="40"/>
      <c r="G9" s="40"/>
      <c r="H9" s="40"/>
      <c r="I9" s="40"/>
      <c r="J9" s="40"/>
      <c r="K9" s="40"/>
    </row>
    <row r="10" spans="1:11" x14ac:dyDescent="0.35">
      <c r="B10" s="1" t="s">
        <v>21</v>
      </c>
      <c r="C10" s="1" t="s">
        <v>21</v>
      </c>
      <c r="D10" s="1" t="s">
        <v>21</v>
      </c>
      <c r="E10" s="1" t="s">
        <v>21</v>
      </c>
      <c r="F10" s="42" t="s">
        <v>62</v>
      </c>
      <c r="G10" s="40" t="s">
        <v>21</v>
      </c>
      <c r="H10" s="40" t="s">
        <v>21</v>
      </c>
    </row>
    <row r="12" spans="1:11" x14ac:dyDescent="0.35">
      <c r="B12" s="1" t="s">
        <v>21</v>
      </c>
      <c r="C12" s="1" t="s">
        <v>21</v>
      </c>
      <c r="D12" s="1" t="s">
        <v>21</v>
      </c>
      <c r="E12" s="1" t="s">
        <v>21</v>
      </c>
      <c r="F12" s="1" t="s">
        <v>21</v>
      </c>
      <c r="G12" s="1" t="s">
        <v>21</v>
      </c>
      <c r="H12" s="1" t="s">
        <v>21</v>
      </c>
      <c r="I12" s="1" t="s">
        <v>63</v>
      </c>
      <c r="J12" s="1" t="s">
        <v>21</v>
      </c>
      <c r="K12" s="1" t="s">
        <v>9</v>
      </c>
    </row>
    <row r="13" spans="1:11" x14ac:dyDescent="0.35">
      <c r="B13" s="1" t="s">
        <v>64</v>
      </c>
      <c r="C13" s="1" t="s">
        <v>65</v>
      </c>
      <c r="D13" s="1" t="s">
        <v>21</v>
      </c>
      <c r="E13" s="1" t="s">
        <v>66</v>
      </c>
      <c r="F13" s="1" t="s">
        <v>67</v>
      </c>
      <c r="G13" s="1" t="s">
        <v>68</v>
      </c>
      <c r="H13" s="1" t="s">
        <v>69</v>
      </c>
      <c r="I13" s="1" t="s">
        <v>70</v>
      </c>
      <c r="J13" s="1" t="s">
        <v>21</v>
      </c>
      <c r="K13" s="1" t="s">
        <v>29</v>
      </c>
    </row>
    <row r="14" spans="1:11" x14ac:dyDescent="0.35">
      <c r="B14" s="1" t="s">
        <v>71</v>
      </c>
      <c r="C14" s="2">
        <v>1</v>
      </c>
      <c r="D14" s="1" t="s">
        <v>21</v>
      </c>
      <c r="E14" s="2">
        <v>2</v>
      </c>
      <c r="F14" s="2">
        <v>3</v>
      </c>
      <c r="G14" s="2">
        <v>4</v>
      </c>
      <c r="H14" s="2">
        <v>5</v>
      </c>
      <c r="I14" s="2">
        <v>6</v>
      </c>
      <c r="J14" s="1" t="s">
        <v>21</v>
      </c>
      <c r="K14" s="1" t="s">
        <v>72</v>
      </c>
    </row>
    <row r="15" spans="1:11" x14ac:dyDescent="0.35">
      <c r="B15" s="1" t="s">
        <v>21</v>
      </c>
      <c r="C15" s="1" t="s">
        <v>21</v>
      </c>
      <c r="D15" s="1" t="s">
        <v>21</v>
      </c>
      <c r="E15" s="1" t="s">
        <v>21</v>
      </c>
      <c r="F15" s="1" t="s">
        <v>21</v>
      </c>
      <c r="G15" s="1" t="s">
        <v>33</v>
      </c>
    </row>
    <row r="16" spans="1:11" x14ac:dyDescent="0.35">
      <c r="B16" s="1" t="s">
        <v>27</v>
      </c>
    </row>
    <row r="17" spans="2:11" x14ac:dyDescent="0.35">
      <c r="B17" s="1" t="s">
        <v>34</v>
      </c>
      <c r="C17" s="3">
        <v>42769</v>
      </c>
      <c r="D17" s="1" t="s">
        <v>21</v>
      </c>
      <c r="E17" s="3">
        <v>34023</v>
      </c>
      <c r="F17" s="3">
        <v>3157</v>
      </c>
      <c r="G17" s="3">
        <v>1477</v>
      </c>
      <c r="H17" s="3">
        <v>90</v>
      </c>
      <c r="I17" s="3">
        <v>46</v>
      </c>
      <c r="J17" s="1" t="s">
        <v>21</v>
      </c>
      <c r="K17" s="3">
        <v>81562</v>
      </c>
    </row>
    <row r="18" spans="2:11" x14ac:dyDescent="0.35">
      <c r="B18" s="1" t="s">
        <v>35</v>
      </c>
      <c r="C18" s="2">
        <v>20064</v>
      </c>
      <c r="D18" s="1" t="s">
        <v>21</v>
      </c>
      <c r="E18" s="2">
        <v>35127</v>
      </c>
      <c r="F18" s="2">
        <v>3148</v>
      </c>
      <c r="G18" s="2">
        <v>403</v>
      </c>
      <c r="H18" s="2">
        <v>38</v>
      </c>
      <c r="I18" s="2">
        <v>12</v>
      </c>
      <c r="J18" s="1" t="s">
        <v>21</v>
      </c>
      <c r="K18" s="2">
        <v>58792</v>
      </c>
    </row>
    <row r="19" spans="2:11" x14ac:dyDescent="0.35">
      <c r="B19" s="1" t="s">
        <v>36</v>
      </c>
      <c r="C19" s="2">
        <v>32917</v>
      </c>
      <c r="D19" s="1" t="s">
        <v>21</v>
      </c>
      <c r="E19" s="2">
        <v>6103</v>
      </c>
      <c r="F19" s="2">
        <v>1731</v>
      </c>
      <c r="G19" s="2">
        <v>1294</v>
      </c>
      <c r="H19" s="2">
        <v>33</v>
      </c>
      <c r="I19" s="2">
        <v>19</v>
      </c>
      <c r="J19" s="1" t="s">
        <v>21</v>
      </c>
      <c r="K19" s="2">
        <v>42097</v>
      </c>
    </row>
    <row r="20" spans="2:11" x14ac:dyDescent="0.35">
      <c r="B20" s="1" t="s">
        <v>12</v>
      </c>
      <c r="C20" s="2">
        <v>39134</v>
      </c>
      <c r="D20" s="1" t="s">
        <v>21</v>
      </c>
      <c r="E20" s="2">
        <v>1464</v>
      </c>
      <c r="F20" s="2">
        <v>128</v>
      </c>
      <c r="G20" s="2">
        <v>27</v>
      </c>
      <c r="H20" s="2">
        <v>9</v>
      </c>
      <c r="I20" s="2">
        <v>2</v>
      </c>
      <c r="J20" s="1" t="s">
        <v>21</v>
      </c>
      <c r="K20" s="2">
        <v>40764</v>
      </c>
    </row>
    <row r="21" spans="2:11" x14ac:dyDescent="0.35">
      <c r="B21" s="1" t="s">
        <v>37</v>
      </c>
      <c r="C21" s="2">
        <v>32141</v>
      </c>
      <c r="D21" s="1" t="s">
        <v>21</v>
      </c>
      <c r="E21" s="2">
        <v>322</v>
      </c>
      <c r="F21" s="4">
        <v>0</v>
      </c>
      <c r="G21" s="4">
        <v>0</v>
      </c>
      <c r="H21" s="4">
        <v>0</v>
      </c>
      <c r="I21" s="4">
        <v>0</v>
      </c>
      <c r="J21" s="1" t="s">
        <v>21</v>
      </c>
      <c r="K21" s="2">
        <v>32463</v>
      </c>
    </row>
    <row r="22" spans="2:11" x14ac:dyDescent="0.35">
      <c r="B22" s="1" t="s">
        <v>38</v>
      </c>
      <c r="C22" s="2">
        <v>17480</v>
      </c>
      <c r="D22" s="1" t="s">
        <v>21</v>
      </c>
      <c r="E22" s="2">
        <v>3004</v>
      </c>
      <c r="F22" s="2">
        <v>373</v>
      </c>
      <c r="G22" s="2">
        <v>43</v>
      </c>
      <c r="H22" s="2">
        <v>29</v>
      </c>
      <c r="I22" s="4">
        <v>0</v>
      </c>
      <c r="J22" s="1" t="s">
        <v>21</v>
      </c>
      <c r="K22" s="2">
        <v>20929</v>
      </c>
    </row>
    <row r="23" spans="2:11" x14ac:dyDescent="0.35">
      <c r="B23" s="1" t="s">
        <v>39</v>
      </c>
      <c r="C23" s="2">
        <v>9607</v>
      </c>
      <c r="D23" s="1" t="s">
        <v>21</v>
      </c>
      <c r="E23" s="2">
        <v>169</v>
      </c>
      <c r="F23" s="2">
        <v>26</v>
      </c>
      <c r="G23" s="4">
        <v>0</v>
      </c>
      <c r="H23" s="4">
        <v>0</v>
      </c>
      <c r="I23" s="4">
        <v>0</v>
      </c>
      <c r="J23" s="1" t="s">
        <v>21</v>
      </c>
      <c r="K23" s="2">
        <v>9802</v>
      </c>
    </row>
    <row r="24" spans="2:11" x14ac:dyDescent="0.35">
      <c r="B24" s="1" t="s">
        <v>14</v>
      </c>
      <c r="C24" s="2">
        <v>9353</v>
      </c>
      <c r="D24" s="1" t="s">
        <v>21</v>
      </c>
      <c r="E24" s="2">
        <v>50</v>
      </c>
      <c r="F24" s="2">
        <v>3</v>
      </c>
      <c r="G24" s="2">
        <v>16</v>
      </c>
      <c r="H24" s="2">
        <v>5</v>
      </c>
      <c r="I24" s="2">
        <v>1</v>
      </c>
      <c r="J24" s="1" t="s">
        <v>21</v>
      </c>
      <c r="K24" s="2">
        <v>9428</v>
      </c>
    </row>
    <row r="25" spans="2:11" x14ac:dyDescent="0.35">
      <c r="B25" s="1" t="s">
        <v>73</v>
      </c>
    </row>
    <row r="26" spans="2:11" x14ac:dyDescent="0.35">
      <c r="B26" s="1" t="s">
        <v>74</v>
      </c>
    </row>
    <row r="27" spans="2:11" x14ac:dyDescent="0.35">
      <c r="B27" s="1" t="s">
        <v>75</v>
      </c>
      <c r="C27" s="3">
        <v>203465</v>
      </c>
      <c r="D27" s="1" t="s">
        <v>21</v>
      </c>
      <c r="E27" s="3">
        <v>80262</v>
      </c>
      <c r="F27" s="3">
        <v>8566</v>
      </c>
      <c r="G27" s="3">
        <v>3260</v>
      </c>
      <c r="H27" s="3">
        <v>204</v>
      </c>
      <c r="I27" s="3">
        <v>80</v>
      </c>
      <c r="J27" s="1" t="s">
        <v>21</v>
      </c>
      <c r="K27" s="3">
        <v>295837</v>
      </c>
    </row>
    <row r="28" spans="2:11" s="15" customFormat="1" ht="13" x14ac:dyDescent="0.35">
      <c r="B28" s="15" t="s">
        <v>76</v>
      </c>
      <c r="C28" s="16">
        <v>0.68799999999999994</v>
      </c>
      <c r="D28" s="17"/>
      <c r="E28" s="16">
        <v>0.27100000000000002</v>
      </c>
      <c r="F28" s="16">
        <v>2.8999999999999998E-2</v>
      </c>
      <c r="G28" s="16">
        <v>1.1000000000000001E-2</v>
      </c>
      <c r="H28" s="16">
        <v>1E-3</v>
      </c>
      <c r="I28" s="18">
        <v>0</v>
      </c>
      <c r="J28" s="17">
        <v>0</v>
      </c>
      <c r="K28" s="16">
        <v>1</v>
      </c>
    </row>
    <row r="29" spans="2:11" x14ac:dyDescent="0.35">
      <c r="B29" s="1" t="s">
        <v>77</v>
      </c>
      <c r="C29" s="2">
        <v>1852</v>
      </c>
      <c r="D29" s="1" t="s">
        <v>21</v>
      </c>
      <c r="E29" s="2">
        <v>995</v>
      </c>
      <c r="F29" s="2">
        <v>51</v>
      </c>
      <c r="G29" s="4">
        <v>0</v>
      </c>
      <c r="H29" s="2">
        <v>2</v>
      </c>
      <c r="I29" s="4">
        <v>0</v>
      </c>
      <c r="J29" s="1" t="s">
        <v>21</v>
      </c>
      <c r="K29" s="2">
        <v>2900</v>
      </c>
    </row>
    <row r="30" spans="2:11" x14ac:dyDescent="0.35">
      <c r="B30" s="1" t="s">
        <v>73</v>
      </c>
    </row>
    <row r="31" spans="2:11" x14ac:dyDescent="0.35">
      <c r="B31" s="1" t="s">
        <v>57</v>
      </c>
      <c r="C31" s="3">
        <v>205317</v>
      </c>
      <c r="D31" s="1" t="s">
        <v>21</v>
      </c>
      <c r="E31" s="3">
        <v>81257</v>
      </c>
      <c r="F31" s="3">
        <v>8617</v>
      </c>
      <c r="G31" s="3">
        <v>3260</v>
      </c>
      <c r="H31" s="3">
        <v>206</v>
      </c>
      <c r="I31" s="3">
        <v>80</v>
      </c>
      <c r="J31" s="1" t="s">
        <v>21</v>
      </c>
      <c r="K31" s="3">
        <v>298737</v>
      </c>
    </row>
    <row r="32" spans="2:11" x14ac:dyDescent="0.35">
      <c r="B32" s="1" t="s">
        <v>28</v>
      </c>
    </row>
    <row r="33" spans="2:11" x14ac:dyDescent="0.35">
      <c r="B33" s="1" t="s">
        <v>34</v>
      </c>
      <c r="C33" s="3">
        <v>40319</v>
      </c>
      <c r="D33" s="1" t="s">
        <v>21</v>
      </c>
      <c r="E33" s="3">
        <v>33271</v>
      </c>
      <c r="F33" s="3">
        <v>3458</v>
      </c>
      <c r="G33" s="3">
        <v>1282</v>
      </c>
      <c r="H33" s="3">
        <v>222</v>
      </c>
      <c r="I33" s="3">
        <v>32</v>
      </c>
      <c r="J33" s="1" t="s">
        <v>21</v>
      </c>
      <c r="K33" s="3">
        <v>78584</v>
      </c>
    </row>
    <row r="34" spans="2:11" x14ac:dyDescent="0.35">
      <c r="B34" s="1" t="s">
        <v>35</v>
      </c>
      <c r="C34" s="2">
        <v>18419</v>
      </c>
      <c r="D34" s="1" t="s">
        <v>21</v>
      </c>
      <c r="E34" s="2">
        <v>31264</v>
      </c>
      <c r="F34" s="2">
        <v>3157</v>
      </c>
      <c r="G34" s="2">
        <v>375</v>
      </c>
      <c r="H34" s="2">
        <v>124</v>
      </c>
      <c r="I34" s="2">
        <v>15</v>
      </c>
      <c r="J34" s="1" t="s">
        <v>21</v>
      </c>
      <c r="K34" s="2">
        <v>53354</v>
      </c>
    </row>
    <row r="35" spans="2:11" x14ac:dyDescent="0.35">
      <c r="B35" s="1" t="s">
        <v>36</v>
      </c>
      <c r="C35" s="2">
        <v>31927</v>
      </c>
      <c r="D35" s="1" t="s">
        <v>21</v>
      </c>
      <c r="E35" s="2">
        <v>5078</v>
      </c>
      <c r="F35" s="2">
        <v>1529</v>
      </c>
      <c r="G35" s="2">
        <v>1302</v>
      </c>
      <c r="H35" s="2">
        <v>46</v>
      </c>
      <c r="I35" s="2">
        <v>13</v>
      </c>
      <c r="J35" s="1" t="s">
        <v>21</v>
      </c>
      <c r="K35" s="2">
        <v>39895</v>
      </c>
    </row>
    <row r="36" spans="2:11" x14ac:dyDescent="0.35">
      <c r="B36" s="1" t="s">
        <v>12</v>
      </c>
      <c r="C36" s="2">
        <v>32860</v>
      </c>
      <c r="D36" s="1" t="s">
        <v>21</v>
      </c>
      <c r="E36" s="2">
        <v>1144</v>
      </c>
      <c r="F36" s="2">
        <v>81</v>
      </c>
      <c r="G36" s="2">
        <v>38</v>
      </c>
      <c r="H36" s="2">
        <v>8</v>
      </c>
      <c r="I36" s="2">
        <v>4</v>
      </c>
      <c r="J36" s="1" t="s">
        <v>21</v>
      </c>
      <c r="K36" s="2">
        <v>34135</v>
      </c>
    </row>
    <row r="37" spans="2:11" x14ac:dyDescent="0.35">
      <c r="B37" s="1" t="s">
        <v>37</v>
      </c>
      <c r="C37" s="2">
        <v>32982</v>
      </c>
      <c r="D37" s="1" t="s">
        <v>21</v>
      </c>
      <c r="E37" s="2">
        <v>368</v>
      </c>
      <c r="F37" s="4">
        <v>0</v>
      </c>
      <c r="G37" s="4">
        <v>0</v>
      </c>
      <c r="H37" s="4">
        <v>0</v>
      </c>
      <c r="I37" s="4">
        <v>0</v>
      </c>
      <c r="J37" s="1" t="s">
        <v>21</v>
      </c>
      <c r="K37" s="2">
        <v>33350</v>
      </c>
    </row>
    <row r="38" spans="2:11" x14ac:dyDescent="0.35">
      <c r="B38" s="1" t="s">
        <v>38</v>
      </c>
      <c r="C38" s="2">
        <v>16927</v>
      </c>
      <c r="D38" s="1" t="s">
        <v>21</v>
      </c>
      <c r="E38" s="2">
        <v>2993</v>
      </c>
      <c r="F38" s="2">
        <v>405</v>
      </c>
      <c r="G38" s="2">
        <v>38</v>
      </c>
      <c r="H38" s="2">
        <v>25</v>
      </c>
      <c r="I38" s="2">
        <v>2</v>
      </c>
      <c r="J38" s="1" t="s">
        <v>21</v>
      </c>
      <c r="K38" s="2">
        <v>20390</v>
      </c>
    </row>
    <row r="39" spans="2:11" x14ac:dyDescent="0.35">
      <c r="B39" s="1" t="s">
        <v>39</v>
      </c>
      <c r="C39" s="2">
        <v>9557</v>
      </c>
      <c r="D39" s="1" t="s">
        <v>21</v>
      </c>
      <c r="E39" s="2">
        <v>183</v>
      </c>
      <c r="F39" s="2">
        <v>22</v>
      </c>
      <c r="G39" s="4">
        <v>0</v>
      </c>
      <c r="H39" s="4">
        <v>0</v>
      </c>
      <c r="I39" s="4">
        <v>0</v>
      </c>
      <c r="J39" s="1" t="s">
        <v>21</v>
      </c>
      <c r="K39" s="2">
        <v>9762</v>
      </c>
    </row>
    <row r="40" spans="2:11" x14ac:dyDescent="0.35">
      <c r="B40" s="1" t="s">
        <v>14</v>
      </c>
      <c r="C40" s="2">
        <v>9108</v>
      </c>
      <c r="D40" s="1" t="s">
        <v>21</v>
      </c>
      <c r="E40" s="2">
        <v>44</v>
      </c>
      <c r="F40" s="2">
        <v>28</v>
      </c>
      <c r="G40" s="4">
        <v>0</v>
      </c>
      <c r="H40" s="4">
        <v>0</v>
      </c>
      <c r="I40" s="2">
        <v>2</v>
      </c>
      <c r="J40" s="1" t="s">
        <v>21</v>
      </c>
      <c r="K40" s="2">
        <v>9182</v>
      </c>
    </row>
    <row r="41" spans="2:11" x14ac:dyDescent="0.35">
      <c r="B41" s="1" t="s">
        <v>73</v>
      </c>
    </row>
    <row r="42" spans="2:11" x14ac:dyDescent="0.35">
      <c r="B42" s="1" t="s">
        <v>74</v>
      </c>
    </row>
    <row r="43" spans="2:11" x14ac:dyDescent="0.35">
      <c r="B43" s="1" t="s">
        <v>75</v>
      </c>
      <c r="C43" s="3">
        <v>192099</v>
      </c>
      <c r="D43" s="1" t="s">
        <v>21</v>
      </c>
      <c r="E43" s="3">
        <v>74345</v>
      </c>
      <c r="F43" s="3">
        <v>8680</v>
      </c>
      <c r="G43" s="3">
        <v>3035</v>
      </c>
      <c r="H43" s="3">
        <v>425</v>
      </c>
      <c r="I43" s="3">
        <v>68</v>
      </c>
      <c r="J43" s="1" t="s">
        <v>21</v>
      </c>
      <c r="K43" s="3">
        <v>278652</v>
      </c>
    </row>
    <row r="44" spans="2:11" x14ac:dyDescent="0.35">
      <c r="B44" s="1" t="s">
        <v>76</v>
      </c>
      <c r="C44" s="5">
        <v>68.900000000000006</v>
      </c>
      <c r="D44" s="6">
        <v>0</v>
      </c>
      <c r="E44" s="7">
        <v>0.26700000000000002</v>
      </c>
      <c r="F44" s="7">
        <v>3.1E-2</v>
      </c>
      <c r="G44" s="7">
        <v>1.1000000000000001E-2</v>
      </c>
      <c r="H44" s="7">
        <v>2E-3</v>
      </c>
      <c r="I44" s="4">
        <v>0</v>
      </c>
      <c r="J44" s="6">
        <v>0</v>
      </c>
      <c r="K44" s="7">
        <v>1</v>
      </c>
    </row>
    <row r="45" spans="2:11" x14ac:dyDescent="0.35">
      <c r="B45" s="1" t="s">
        <v>77</v>
      </c>
      <c r="C45" s="2">
        <v>1592</v>
      </c>
      <c r="D45" s="1" t="s">
        <v>21</v>
      </c>
      <c r="E45" s="2">
        <v>783</v>
      </c>
      <c r="F45" s="2">
        <v>10</v>
      </c>
      <c r="G45" s="4">
        <v>0</v>
      </c>
      <c r="H45" s="2">
        <v>6</v>
      </c>
      <c r="I45" s="4">
        <v>0</v>
      </c>
      <c r="J45" s="1" t="s">
        <v>21</v>
      </c>
      <c r="K45" s="2">
        <v>2391</v>
      </c>
    </row>
    <row r="46" spans="2:11" x14ac:dyDescent="0.35">
      <c r="B46" s="1" t="s">
        <v>73</v>
      </c>
    </row>
    <row r="47" spans="2:11" x14ac:dyDescent="0.35">
      <c r="B47" s="1" t="s">
        <v>57</v>
      </c>
      <c r="C47" s="3">
        <v>193691</v>
      </c>
      <c r="D47" s="1" t="s">
        <v>21</v>
      </c>
      <c r="E47" s="3">
        <v>75128</v>
      </c>
      <c r="F47" s="3">
        <v>8690</v>
      </c>
      <c r="G47" s="3">
        <v>3035</v>
      </c>
      <c r="H47" s="3">
        <v>431</v>
      </c>
      <c r="I47" s="3">
        <v>68</v>
      </c>
      <c r="J47" s="1" t="s">
        <v>21</v>
      </c>
      <c r="K47" s="3">
        <v>281043</v>
      </c>
    </row>
  </sheetData>
  <mergeCells count="10">
    <mergeCell ref="A7:K7"/>
    <mergeCell ref="A8:K8"/>
    <mergeCell ref="A9:K9"/>
    <mergeCell ref="F10:H10"/>
    <mergeCell ref="A1:K1"/>
    <mergeCell ref="A2:K2"/>
    <mergeCell ref="A3:K3"/>
    <mergeCell ref="A4:K4"/>
    <mergeCell ref="A5:K5"/>
    <mergeCell ref="A6:K6"/>
  </mergeCells>
  <hyperlinks>
    <hyperlink ref="A8" location="Table_Of_Contents!A1" display="Table Of Contents" xr:uid="{547BBBBB-D27F-4933-9E95-69AE4B46CFC9}"/>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588-4800-4A3A-98DA-D5E4707E286D}">
  <dimension ref="A1:H25"/>
  <sheetViews>
    <sheetView zoomScale="80" zoomScaleNormal="80" workbookViewId="0">
      <selection activeCell="B19" sqref="B19"/>
    </sheetView>
  </sheetViews>
  <sheetFormatPr defaultRowHeight="12.5" x14ac:dyDescent="0.35"/>
  <cols>
    <col min="1" max="1" width="3" style="1" customWidth="1"/>
    <col min="2" max="2" width="35" style="1" customWidth="1"/>
    <col min="3" max="3" width="13" style="1" customWidth="1"/>
    <col min="4" max="4" width="17" style="1" customWidth="1"/>
    <col min="5" max="6" width="13" style="1" customWidth="1"/>
    <col min="7" max="7" width="21" style="1" customWidth="1"/>
    <col min="8" max="8" width="13" style="1" customWidth="1"/>
    <col min="9" max="256" width="21.08984375" style="1" customWidth="1"/>
    <col min="257" max="257" width="3" style="1" customWidth="1"/>
    <col min="258" max="258" width="35" style="1" customWidth="1"/>
    <col min="259" max="259" width="13" style="1" customWidth="1"/>
    <col min="260" max="260" width="17" style="1" customWidth="1"/>
    <col min="261" max="262" width="13" style="1" customWidth="1"/>
    <col min="263" max="263" width="21" style="1" customWidth="1"/>
    <col min="264" max="264" width="13" style="1" customWidth="1"/>
    <col min="265" max="512" width="21.08984375" style="1" customWidth="1"/>
    <col min="513" max="513" width="3" style="1" customWidth="1"/>
    <col min="514" max="514" width="35" style="1" customWidth="1"/>
    <col min="515" max="515" width="13" style="1" customWidth="1"/>
    <col min="516" max="516" width="17" style="1" customWidth="1"/>
    <col min="517" max="518" width="13" style="1" customWidth="1"/>
    <col min="519" max="519" width="21" style="1" customWidth="1"/>
    <col min="520" max="520" width="13" style="1" customWidth="1"/>
    <col min="521" max="768" width="21.08984375" style="1" customWidth="1"/>
    <col min="769" max="769" width="3" style="1" customWidth="1"/>
    <col min="770" max="770" width="35" style="1" customWidth="1"/>
    <col min="771" max="771" width="13" style="1" customWidth="1"/>
    <col min="772" max="772" width="17" style="1" customWidth="1"/>
    <col min="773" max="774" width="13" style="1" customWidth="1"/>
    <col min="775" max="775" width="21" style="1" customWidth="1"/>
    <col min="776" max="776" width="13" style="1" customWidth="1"/>
    <col min="777" max="1024" width="21.08984375" style="1" customWidth="1"/>
    <col min="1025" max="1025" width="3" style="1" customWidth="1"/>
    <col min="1026" max="1026" width="35" style="1" customWidth="1"/>
    <col min="1027" max="1027" width="13" style="1" customWidth="1"/>
    <col min="1028" max="1028" width="17" style="1" customWidth="1"/>
    <col min="1029" max="1030" width="13" style="1" customWidth="1"/>
    <col min="1031" max="1031" width="21" style="1" customWidth="1"/>
    <col min="1032" max="1032" width="13" style="1" customWidth="1"/>
    <col min="1033" max="1280" width="21.08984375" style="1" customWidth="1"/>
    <col min="1281" max="1281" width="3" style="1" customWidth="1"/>
    <col min="1282" max="1282" width="35" style="1" customWidth="1"/>
    <col min="1283" max="1283" width="13" style="1" customWidth="1"/>
    <col min="1284" max="1284" width="17" style="1" customWidth="1"/>
    <col min="1285" max="1286" width="13" style="1" customWidth="1"/>
    <col min="1287" max="1287" width="21" style="1" customWidth="1"/>
    <col min="1288" max="1288" width="13" style="1" customWidth="1"/>
    <col min="1289" max="1536" width="21.08984375" style="1" customWidth="1"/>
    <col min="1537" max="1537" width="3" style="1" customWidth="1"/>
    <col min="1538" max="1538" width="35" style="1" customWidth="1"/>
    <col min="1539" max="1539" width="13" style="1" customWidth="1"/>
    <col min="1540" max="1540" width="17" style="1" customWidth="1"/>
    <col min="1541" max="1542" width="13" style="1" customWidth="1"/>
    <col min="1543" max="1543" width="21" style="1" customWidth="1"/>
    <col min="1544" max="1544" width="13" style="1" customWidth="1"/>
    <col min="1545" max="1792" width="21.08984375" style="1" customWidth="1"/>
    <col min="1793" max="1793" width="3" style="1" customWidth="1"/>
    <col min="1794" max="1794" width="35" style="1" customWidth="1"/>
    <col min="1795" max="1795" width="13" style="1" customWidth="1"/>
    <col min="1796" max="1796" width="17" style="1" customWidth="1"/>
    <col min="1797" max="1798" width="13" style="1" customWidth="1"/>
    <col min="1799" max="1799" width="21" style="1" customWidth="1"/>
    <col min="1800" max="1800" width="13" style="1" customWidth="1"/>
    <col min="1801" max="2048" width="21.08984375" style="1" customWidth="1"/>
    <col min="2049" max="2049" width="3" style="1" customWidth="1"/>
    <col min="2050" max="2050" width="35" style="1" customWidth="1"/>
    <col min="2051" max="2051" width="13" style="1" customWidth="1"/>
    <col min="2052" max="2052" width="17" style="1" customWidth="1"/>
    <col min="2053" max="2054" width="13" style="1" customWidth="1"/>
    <col min="2055" max="2055" width="21" style="1" customWidth="1"/>
    <col min="2056" max="2056" width="13" style="1" customWidth="1"/>
    <col min="2057" max="2304" width="21.08984375" style="1" customWidth="1"/>
    <col min="2305" max="2305" width="3" style="1" customWidth="1"/>
    <col min="2306" max="2306" width="35" style="1" customWidth="1"/>
    <col min="2307" max="2307" width="13" style="1" customWidth="1"/>
    <col min="2308" max="2308" width="17" style="1" customWidth="1"/>
    <col min="2309" max="2310" width="13" style="1" customWidth="1"/>
    <col min="2311" max="2311" width="21" style="1" customWidth="1"/>
    <col min="2312" max="2312" width="13" style="1" customWidth="1"/>
    <col min="2313" max="2560" width="21.08984375" style="1" customWidth="1"/>
    <col min="2561" max="2561" width="3" style="1" customWidth="1"/>
    <col min="2562" max="2562" width="35" style="1" customWidth="1"/>
    <col min="2563" max="2563" width="13" style="1" customWidth="1"/>
    <col min="2564" max="2564" width="17" style="1" customWidth="1"/>
    <col min="2565" max="2566" width="13" style="1" customWidth="1"/>
    <col min="2567" max="2567" width="21" style="1" customWidth="1"/>
    <col min="2568" max="2568" width="13" style="1" customWidth="1"/>
    <col min="2569" max="2816" width="21.08984375" style="1" customWidth="1"/>
    <col min="2817" max="2817" width="3" style="1" customWidth="1"/>
    <col min="2818" max="2818" width="35" style="1" customWidth="1"/>
    <col min="2819" max="2819" width="13" style="1" customWidth="1"/>
    <col min="2820" max="2820" width="17" style="1" customWidth="1"/>
    <col min="2821" max="2822" width="13" style="1" customWidth="1"/>
    <col min="2823" max="2823" width="21" style="1" customWidth="1"/>
    <col min="2824" max="2824" width="13" style="1" customWidth="1"/>
    <col min="2825" max="3072" width="21.08984375" style="1" customWidth="1"/>
    <col min="3073" max="3073" width="3" style="1" customWidth="1"/>
    <col min="3074" max="3074" width="35" style="1" customWidth="1"/>
    <col min="3075" max="3075" width="13" style="1" customWidth="1"/>
    <col min="3076" max="3076" width="17" style="1" customWidth="1"/>
    <col min="3077" max="3078" width="13" style="1" customWidth="1"/>
    <col min="3079" max="3079" width="21" style="1" customWidth="1"/>
    <col min="3080" max="3080" width="13" style="1" customWidth="1"/>
    <col min="3081" max="3328" width="21.08984375" style="1" customWidth="1"/>
    <col min="3329" max="3329" width="3" style="1" customWidth="1"/>
    <col min="3330" max="3330" width="35" style="1" customWidth="1"/>
    <col min="3331" max="3331" width="13" style="1" customWidth="1"/>
    <col min="3332" max="3332" width="17" style="1" customWidth="1"/>
    <col min="3333" max="3334" width="13" style="1" customWidth="1"/>
    <col min="3335" max="3335" width="21" style="1" customWidth="1"/>
    <col min="3336" max="3336" width="13" style="1" customWidth="1"/>
    <col min="3337" max="3584" width="21.08984375" style="1" customWidth="1"/>
    <col min="3585" max="3585" width="3" style="1" customWidth="1"/>
    <col min="3586" max="3586" width="35" style="1" customWidth="1"/>
    <col min="3587" max="3587" width="13" style="1" customWidth="1"/>
    <col min="3588" max="3588" width="17" style="1" customWidth="1"/>
    <col min="3589" max="3590" width="13" style="1" customWidth="1"/>
    <col min="3591" max="3591" width="21" style="1" customWidth="1"/>
    <col min="3592" max="3592" width="13" style="1" customWidth="1"/>
    <col min="3593" max="3840" width="21.08984375" style="1" customWidth="1"/>
    <col min="3841" max="3841" width="3" style="1" customWidth="1"/>
    <col min="3842" max="3842" width="35" style="1" customWidth="1"/>
    <col min="3843" max="3843" width="13" style="1" customWidth="1"/>
    <col min="3844" max="3844" width="17" style="1" customWidth="1"/>
    <col min="3845" max="3846" width="13" style="1" customWidth="1"/>
    <col min="3847" max="3847" width="21" style="1" customWidth="1"/>
    <col min="3848" max="3848" width="13" style="1" customWidth="1"/>
    <col min="3849" max="4096" width="21.08984375" style="1" customWidth="1"/>
    <col min="4097" max="4097" width="3" style="1" customWidth="1"/>
    <col min="4098" max="4098" width="35" style="1" customWidth="1"/>
    <col min="4099" max="4099" width="13" style="1" customWidth="1"/>
    <col min="4100" max="4100" width="17" style="1" customWidth="1"/>
    <col min="4101" max="4102" width="13" style="1" customWidth="1"/>
    <col min="4103" max="4103" width="21" style="1" customWidth="1"/>
    <col min="4104" max="4104" width="13" style="1" customWidth="1"/>
    <col min="4105" max="4352" width="21.08984375" style="1" customWidth="1"/>
    <col min="4353" max="4353" width="3" style="1" customWidth="1"/>
    <col min="4354" max="4354" width="35" style="1" customWidth="1"/>
    <col min="4355" max="4355" width="13" style="1" customWidth="1"/>
    <col min="4356" max="4356" width="17" style="1" customWidth="1"/>
    <col min="4357" max="4358" width="13" style="1" customWidth="1"/>
    <col min="4359" max="4359" width="21" style="1" customWidth="1"/>
    <col min="4360" max="4360" width="13" style="1" customWidth="1"/>
    <col min="4361" max="4608" width="21.08984375" style="1" customWidth="1"/>
    <col min="4609" max="4609" width="3" style="1" customWidth="1"/>
    <col min="4610" max="4610" width="35" style="1" customWidth="1"/>
    <col min="4611" max="4611" width="13" style="1" customWidth="1"/>
    <col min="4612" max="4612" width="17" style="1" customWidth="1"/>
    <col min="4613" max="4614" width="13" style="1" customWidth="1"/>
    <col min="4615" max="4615" width="21" style="1" customWidth="1"/>
    <col min="4616" max="4616" width="13" style="1" customWidth="1"/>
    <col min="4617" max="4864" width="21.08984375" style="1" customWidth="1"/>
    <col min="4865" max="4865" width="3" style="1" customWidth="1"/>
    <col min="4866" max="4866" width="35" style="1" customWidth="1"/>
    <col min="4867" max="4867" width="13" style="1" customWidth="1"/>
    <col min="4868" max="4868" width="17" style="1" customWidth="1"/>
    <col min="4869" max="4870" width="13" style="1" customWidth="1"/>
    <col min="4871" max="4871" width="21" style="1" customWidth="1"/>
    <col min="4872" max="4872" width="13" style="1" customWidth="1"/>
    <col min="4873" max="5120" width="21.08984375" style="1" customWidth="1"/>
    <col min="5121" max="5121" width="3" style="1" customWidth="1"/>
    <col min="5122" max="5122" width="35" style="1" customWidth="1"/>
    <col min="5123" max="5123" width="13" style="1" customWidth="1"/>
    <col min="5124" max="5124" width="17" style="1" customWidth="1"/>
    <col min="5125" max="5126" width="13" style="1" customWidth="1"/>
    <col min="5127" max="5127" width="21" style="1" customWidth="1"/>
    <col min="5128" max="5128" width="13" style="1" customWidth="1"/>
    <col min="5129" max="5376" width="21.08984375" style="1" customWidth="1"/>
    <col min="5377" max="5377" width="3" style="1" customWidth="1"/>
    <col min="5378" max="5378" width="35" style="1" customWidth="1"/>
    <col min="5379" max="5379" width="13" style="1" customWidth="1"/>
    <col min="5380" max="5380" width="17" style="1" customWidth="1"/>
    <col min="5381" max="5382" width="13" style="1" customWidth="1"/>
    <col min="5383" max="5383" width="21" style="1" customWidth="1"/>
    <col min="5384" max="5384" width="13" style="1" customWidth="1"/>
    <col min="5385" max="5632" width="21.08984375" style="1" customWidth="1"/>
    <col min="5633" max="5633" width="3" style="1" customWidth="1"/>
    <col min="5634" max="5634" width="35" style="1" customWidth="1"/>
    <col min="5635" max="5635" width="13" style="1" customWidth="1"/>
    <col min="5636" max="5636" width="17" style="1" customWidth="1"/>
    <col min="5637" max="5638" width="13" style="1" customWidth="1"/>
    <col min="5639" max="5639" width="21" style="1" customWidth="1"/>
    <col min="5640" max="5640" width="13" style="1" customWidth="1"/>
    <col min="5641" max="5888" width="21.08984375" style="1" customWidth="1"/>
    <col min="5889" max="5889" width="3" style="1" customWidth="1"/>
    <col min="5890" max="5890" width="35" style="1" customWidth="1"/>
    <col min="5891" max="5891" width="13" style="1" customWidth="1"/>
    <col min="5892" max="5892" width="17" style="1" customWidth="1"/>
    <col min="5893" max="5894" width="13" style="1" customWidth="1"/>
    <col min="5895" max="5895" width="21" style="1" customWidth="1"/>
    <col min="5896" max="5896" width="13" style="1" customWidth="1"/>
    <col min="5897" max="6144" width="21.08984375" style="1" customWidth="1"/>
    <col min="6145" max="6145" width="3" style="1" customWidth="1"/>
    <col min="6146" max="6146" width="35" style="1" customWidth="1"/>
    <col min="6147" max="6147" width="13" style="1" customWidth="1"/>
    <col min="6148" max="6148" width="17" style="1" customWidth="1"/>
    <col min="6149" max="6150" width="13" style="1" customWidth="1"/>
    <col min="6151" max="6151" width="21" style="1" customWidth="1"/>
    <col min="6152" max="6152" width="13" style="1" customWidth="1"/>
    <col min="6153" max="6400" width="21.08984375" style="1" customWidth="1"/>
    <col min="6401" max="6401" width="3" style="1" customWidth="1"/>
    <col min="6402" max="6402" width="35" style="1" customWidth="1"/>
    <col min="6403" max="6403" width="13" style="1" customWidth="1"/>
    <col min="6404" max="6404" width="17" style="1" customWidth="1"/>
    <col min="6405" max="6406" width="13" style="1" customWidth="1"/>
    <col min="6407" max="6407" width="21" style="1" customWidth="1"/>
    <col min="6408" max="6408" width="13" style="1" customWidth="1"/>
    <col min="6409" max="6656" width="21.08984375" style="1" customWidth="1"/>
    <col min="6657" max="6657" width="3" style="1" customWidth="1"/>
    <col min="6658" max="6658" width="35" style="1" customWidth="1"/>
    <col min="6659" max="6659" width="13" style="1" customWidth="1"/>
    <col min="6660" max="6660" width="17" style="1" customWidth="1"/>
    <col min="6661" max="6662" width="13" style="1" customWidth="1"/>
    <col min="6663" max="6663" width="21" style="1" customWidth="1"/>
    <col min="6664" max="6664" width="13" style="1" customWidth="1"/>
    <col min="6665" max="6912" width="21.08984375" style="1" customWidth="1"/>
    <col min="6913" max="6913" width="3" style="1" customWidth="1"/>
    <col min="6914" max="6914" width="35" style="1" customWidth="1"/>
    <col min="6915" max="6915" width="13" style="1" customWidth="1"/>
    <col min="6916" max="6916" width="17" style="1" customWidth="1"/>
    <col min="6917" max="6918" width="13" style="1" customWidth="1"/>
    <col min="6919" max="6919" width="21" style="1" customWidth="1"/>
    <col min="6920" max="6920" width="13" style="1" customWidth="1"/>
    <col min="6921" max="7168" width="21.08984375" style="1" customWidth="1"/>
    <col min="7169" max="7169" width="3" style="1" customWidth="1"/>
    <col min="7170" max="7170" width="35" style="1" customWidth="1"/>
    <col min="7171" max="7171" width="13" style="1" customWidth="1"/>
    <col min="7172" max="7172" width="17" style="1" customWidth="1"/>
    <col min="7173" max="7174" width="13" style="1" customWidth="1"/>
    <col min="7175" max="7175" width="21" style="1" customWidth="1"/>
    <col min="7176" max="7176" width="13" style="1" customWidth="1"/>
    <col min="7177" max="7424" width="21.08984375" style="1" customWidth="1"/>
    <col min="7425" max="7425" width="3" style="1" customWidth="1"/>
    <col min="7426" max="7426" width="35" style="1" customWidth="1"/>
    <col min="7427" max="7427" width="13" style="1" customWidth="1"/>
    <col min="7428" max="7428" width="17" style="1" customWidth="1"/>
    <col min="7429" max="7430" width="13" style="1" customWidth="1"/>
    <col min="7431" max="7431" width="21" style="1" customWidth="1"/>
    <col min="7432" max="7432" width="13" style="1" customWidth="1"/>
    <col min="7433" max="7680" width="21.08984375" style="1" customWidth="1"/>
    <col min="7681" max="7681" width="3" style="1" customWidth="1"/>
    <col min="7682" max="7682" width="35" style="1" customWidth="1"/>
    <col min="7683" max="7683" width="13" style="1" customWidth="1"/>
    <col min="7684" max="7684" width="17" style="1" customWidth="1"/>
    <col min="7685" max="7686" width="13" style="1" customWidth="1"/>
    <col min="7687" max="7687" width="21" style="1" customWidth="1"/>
    <col min="7688" max="7688" width="13" style="1" customWidth="1"/>
    <col min="7689" max="7936" width="21.08984375" style="1" customWidth="1"/>
    <col min="7937" max="7937" width="3" style="1" customWidth="1"/>
    <col min="7938" max="7938" width="35" style="1" customWidth="1"/>
    <col min="7939" max="7939" width="13" style="1" customWidth="1"/>
    <col min="7940" max="7940" width="17" style="1" customWidth="1"/>
    <col min="7941" max="7942" width="13" style="1" customWidth="1"/>
    <col min="7943" max="7943" width="21" style="1" customWidth="1"/>
    <col min="7944" max="7944" width="13" style="1" customWidth="1"/>
    <col min="7945" max="8192" width="21.08984375" style="1" customWidth="1"/>
    <col min="8193" max="8193" width="3" style="1" customWidth="1"/>
    <col min="8194" max="8194" width="35" style="1" customWidth="1"/>
    <col min="8195" max="8195" width="13" style="1" customWidth="1"/>
    <col min="8196" max="8196" width="17" style="1" customWidth="1"/>
    <col min="8197" max="8198" width="13" style="1" customWidth="1"/>
    <col min="8199" max="8199" width="21" style="1" customWidth="1"/>
    <col min="8200" max="8200" width="13" style="1" customWidth="1"/>
    <col min="8201" max="8448" width="21.08984375" style="1" customWidth="1"/>
    <col min="8449" max="8449" width="3" style="1" customWidth="1"/>
    <col min="8450" max="8450" width="35" style="1" customWidth="1"/>
    <col min="8451" max="8451" width="13" style="1" customWidth="1"/>
    <col min="8452" max="8452" width="17" style="1" customWidth="1"/>
    <col min="8453" max="8454" width="13" style="1" customWidth="1"/>
    <col min="8455" max="8455" width="21" style="1" customWidth="1"/>
    <col min="8456" max="8456" width="13" style="1" customWidth="1"/>
    <col min="8457" max="8704" width="21.08984375" style="1" customWidth="1"/>
    <col min="8705" max="8705" width="3" style="1" customWidth="1"/>
    <col min="8706" max="8706" width="35" style="1" customWidth="1"/>
    <col min="8707" max="8707" width="13" style="1" customWidth="1"/>
    <col min="8708" max="8708" width="17" style="1" customWidth="1"/>
    <col min="8709" max="8710" width="13" style="1" customWidth="1"/>
    <col min="8711" max="8711" width="21" style="1" customWidth="1"/>
    <col min="8712" max="8712" width="13" style="1" customWidth="1"/>
    <col min="8713" max="8960" width="21.08984375" style="1" customWidth="1"/>
    <col min="8961" max="8961" width="3" style="1" customWidth="1"/>
    <col min="8962" max="8962" width="35" style="1" customWidth="1"/>
    <col min="8963" max="8963" width="13" style="1" customWidth="1"/>
    <col min="8964" max="8964" width="17" style="1" customWidth="1"/>
    <col min="8965" max="8966" width="13" style="1" customWidth="1"/>
    <col min="8967" max="8967" width="21" style="1" customWidth="1"/>
    <col min="8968" max="8968" width="13" style="1" customWidth="1"/>
    <col min="8969" max="9216" width="21.08984375" style="1" customWidth="1"/>
    <col min="9217" max="9217" width="3" style="1" customWidth="1"/>
    <col min="9218" max="9218" width="35" style="1" customWidth="1"/>
    <col min="9219" max="9219" width="13" style="1" customWidth="1"/>
    <col min="9220" max="9220" width="17" style="1" customWidth="1"/>
    <col min="9221" max="9222" width="13" style="1" customWidth="1"/>
    <col min="9223" max="9223" width="21" style="1" customWidth="1"/>
    <col min="9224" max="9224" width="13" style="1" customWidth="1"/>
    <col min="9225" max="9472" width="21.08984375" style="1" customWidth="1"/>
    <col min="9473" max="9473" width="3" style="1" customWidth="1"/>
    <col min="9474" max="9474" width="35" style="1" customWidth="1"/>
    <col min="9475" max="9475" width="13" style="1" customWidth="1"/>
    <col min="9476" max="9476" width="17" style="1" customWidth="1"/>
    <col min="9477" max="9478" width="13" style="1" customWidth="1"/>
    <col min="9479" max="9479" width="21" style="1" customWidth="1"/>
    <col min="9480" max="9480" width="13" style="1" customWidth="1"/>
    <col min="9481" max="9728" width="21.08984375" style="1" customWidth="1"/>
    <col min="9729" max="9729" width="3" style="1" customWidth="1"/>
    <col min="9730" max="9730" width="35" style="1" customWidth="1"/>
    <col min="9731" max="9731" width="13" style="1" customWidth="1"/>
    <col min="9732" max="9732" width="17" style="1" customWidth="1"/>
    <col min="9733" max="9734" width="13" style="1" customWidth="1"/>
    <col min="9735" max="9735" width="21" style="1" customWidth="1"/>
    <col min="9736" max="9736" width="13" style="1" customWidth="1"/>
    <col min="9737" max="9984" width="21.08984375" style="1" customWidth="1"/>
    <col min="9985" max="9985" width="3" style="1" customWidth="1"/>
    <col min="9986" max="9986" width="35" style="1" customWidth="1"/>
    <col min="9987" max="9987" width="13" style="1" customWidth="1"/>
    <col min="9988" max="9988" width="17" style="1" customWidth="1"/>
    <col min="9989" max="9990" width="13" style="1" customWidth="1"/>
    <col min="9991" max="9991" width="21" style="1" customWidth="1"/>
    <col min="9992" max="9992" width="13" style="1" customWidth="1"/>
    <col min="9993" max="10240" width="21.08984375" style="1" customWidth="1"/>
    <col min="10241" max="10241" width="3" style="1" customWidth="1"/>
    <col min="10242" max="10242" width="35" style="1" customWidth="1"/>
    <col min="10243" max="10243" width="13" style="1" customWidth="1"/>
    <col min="10244" max="10244" width="17" style="1" customWidth="1"/>
    <col min="10245" max="10246" width="13" style="1" customWidth="1"/>
    <col min="10247" max="10247" width="21" style="1" customWidth="1"/>
    <col min="10248" max="10248" width="13" style="1" customWidth="1"/>
    <col min="10249" max="10496" width="21.08984375" style="1" customWidth="1"/>
    <col min="10497" max="10497" width="3" style="1" customWidth="1"/>
    <col min="10498" max="10498" width="35" style="1" customWidth="1"/>
    <col min="10499" max="10499" width="13" style="1" customWidth="1"/>
    <col min="10500" max="10500" width="17" style="1" customWidth="1"/>
    <col min="10501" max="10502" width="13" style="1" customWidth="1"/>
    <col min="10503" max="10503" width="21" style="1" customWidth="1"/>
    <col min="10504" max="10504" width="13" style="1" customWidth="1"/>
    <col min="10505" max="10752" width="21.08984375" style="1" customWidth="1"/>
    <col min="10753" max="10753" width="3" style="1" customWidth="1"/>
    <col min="10754" max="10754" width="35" style="1" customWidth="1"/>
    <col min="10755" max="10755" width="13" style="1" customWidth="1"/>
    <col min="10756" max="10756" width="17" style="1" customWidth="1"/>
    <col min="10757" max="10758" width="13" style="1" customWidth="1"/>
    <col min="10759" max="10759" width="21" style="1" customWidth="1"/>
    <col min="10760" max="10760" width="13" style="1" customWidth="1"/>
    <col min="10761" max="11008" width="21.08984375" style="1" customWidth="1"/>
    <col min="11009" max="11009" width="3" style="1" customWidth="1"/>
    <col min="11010" max="11010" width="35" style="1" customWidth="1"/>
    <col min="11011" max="11011" width="13" style="1" customWidth="1"/>
    <col min="11012" max="11012" width="17" style="1" customWidth="1"/>
    <col min="11013" max="11014" width="13" style="1" customWidth="1"/>
    <col min="11015" max="11015" width="21" style="1" customWidth="1"/>
    <col min="11016" max="11016" width="13" style="1" customWidth="1"/>
    <col min="11017" max="11264" width="21.08984375" style="1" customWidth="1"/>
    <col min="11265" max="11265" width="3" style="1" customWidth="1"/>
    <col min="11266" max="11266" width="35" style="1" customWidth="1"/>
    <col min="11267" max="11267" width="13" style="1" customWidth="1"/>
    <col min="11268" max="11268" width="17" style="1" customWidth="1"/>
    <col min="11269" max="11270" width="13" style="1" customWidth="1"/>
    <col min="11271" max="11271" width="21" style="1" customWidth="1"/>
    <col min="11272" max="11272" width="13" style="1" customWidth="1"/>
    <col min="11273" max="11520" width="21.08984375" style="1" customWidth="1"/>
    <col min="11521" max="11521" width="3" style="1" customWidth="1"/>
    <col min="11522" max="11522" width="35" style="1" customWidth="1"/>
    <col min="11523" max="11523" width="13" style="1" customWidth="1"/>
    <col min="11524" max="11524" width="17" style="1" customWidth="1"/>
    <col min="11525" max="11526" width="13" style="1" customWidth="1"/>
    <col min="11527" max="11527" width="21" style="1" customWidth="1"/>
    <col min="11528" max="11528" width="13" style="1" customWidth="1"/>
    <col min="11529" max="11776" width="21.08984375" style="1" customWidth="1"/>
    <col min="11777" max="11777" width="3" style="1" customWidth="1"/>
    <col min="11778" max="11778" width="35" style="1" customWidth="1"/>
    <col min="11779" max="11779" width="13" style="1" customWidth="1"/>
    <col min="11780" max="11780" width="17" style="1" customWidth="1"/>
    <col min="11781" max="11782" width="13" style="1" customWidth="1"/>
    <col min="11783" max="11783" width="21" style="1" customWidth="1"/>
    <col min="11784" max="11784" width="13" style="1" customWidth="1"/>
    <col min="11785" max="12032" width="21.08984375" style="1" customWidth="1"/>
    <col min="12033" max="12033" width="3" style="1" customWidth="1"/>
    <col min="12034" max="12034" width="35" style="1" customWidth="1"/>
    <col min="12035" max="12035" width="13" style="1" customWidth="1"/>
    <col min="12036" max="12036" width="17" style="1" customWidth="1"/>
    <col min="12037" max="12038" width="13" style="1" customWidth="1"/>
    <col min="12039" max="12039" width="21" style="1" customWidth="1"/>
    <col min="12040" max="12040" width="13" style="1" customWidth="1"/>
    <col min="12041" max="12288" width="21.08984375" style="1" customWidth="1"/>
    <col min="12289" max="12289" width="3" style="1" customWidth="1"/>
    <col min="12290" max="12290" width="35" style="1" customWidth="1"/>
    <col min="12291" max="12291" width="13" style="1" customWidth="1"/>
    <col min="12292" max="12292" width="17" style="1" customWidth="1"/>
    <col min="12293" max="12294" width="13" style="1" customWidth="1"/>
    <col min="12295" max="12295" width="21" style="1" customWidth="1"/>
    <col min="12296" max="12296" width="13" style="1" customWidth="1"/>
    <col min="12297" max="12544" width="21.08984375" style="1" customWidth="1"/>
    <col min="12545" max="12545" width="3" style="1" customWidth="1"/>
    <col min="12546" max="12546" width="35" style="1" customWidth="1"/>
    <col min="12547" max="12547" width="13" style="1" customWidth="1"/>
    <col min="12548" max="12548" width="17" style="1" customWidth="1"/>
    <col min="12549" max="12550" width="13" style="1" customWidth="1"/>
    <col min="12551" max="12551" width="21" style="1" customWidth="1"/>
    <col min="12552" max="12552" width="13" style="1" customWidth="1"/>
    <col min="12553" max="12800" width="21.08984375" style="1" customWidth="1"/>
    <col min="12801" max="12801" width="3" style="1" customWidth="1"/>
    <col min="12802" max="12802" width="35" style="1" customWidth="1"/>
    <col min="12803" max="12803" width="13" style="1" customWidth="1"/>
    <col min="12804" max="12804" width="17" style="1" customWidth="1"/>
    <col min="12805" max="12806" width="13" style="1" customWidth="1"/>
    <col min="12807" max="12807" width="21" style="1" customWidth="1"/>
    <col min="12808" max="12808" width="13" style="1" customWidth="1"/>
    <col min="12809" max="13056" width="21.08984375" style="1" customWidth="1"/>
    <col min="13057" max="13057" width="3" style="1" customWidth="1"/>
    <col min="13058" max="13058" width="35" style="1" customWidth="1"/>
    <col min="13059" max="13059" width="13" style="1" customWidth="1"/>
    <col min="13060" max="13060" width="17" style="1" customWidth="1"/>
    <col min="13061" max="13062" width="13" style="1" customWidth="1"/>
    <col min="13063" max="13063" width="21" style="1" customWidth="1"/>
    <col min="13064" max="13064" width="13" style="1" customWidth="1"/>
    <col min="13065" max="13312" width="21.08984375" style="1" customWidth="1"/>
    <col min="13313" max="13313" width="3" style="1" customWidth="1"/>
    <col min="13314" max="13314" width="35" style="1" customWidth="1"/>
    <col min="13315" max="13315" width="13" style="1" customWidth="1"/>
    <col min="13316" max="13316" width="17" style="1" customWidth="1"/>
    <col min="13317" max="13318" width="13" style="1" customWidth="1"/>
    <col min="13319" max="13319" width="21" style="1" customWidth="1"/>
    <col min="13320" max="13320" width="13" style="1" customWidth="1"/>
    <col min="13321" max="13568" width="21.08984375" style="1" customWidth="1"/>
    <col min="13569" max="13569" width="3" style="1" customWidth="1"/>
    <col min="13570" max="13570" width="35" style="1" customWidth="1"/>
    <col min="13571" max="13571" width="13" style="1" customWidth="1"/>
    <col min="13572" max="13572" width="17" style="1" customWidth="1"/>
    <col min="13573" max="13574" width="13" style="1" customWidth="1"/>
    <col min="13575" max="13575" width="21" style="1" customWidth="1"/>
    <col min="13576" max="13576" width="13" style="1" customWidth="1"/>
    <col min="13577" max="13824" width="21.08984375" style="1" customWidth="1"/>
    <col min="13825" max="13825" width="3" style="1" customWidth="1"/>
    <col min="13826" max="13826" width="35" style="1" customWidth="1"/>
    <col min="13827" max="13827" width="13" style="1" customWidth="1"/>
    <col min="13828" max="13828" width="17" style="1" customWidth="1"/>
    <col min="13829" max="13830" width="13" style="1" customWidth="1"/>
    <col min="13831" max="13831" width="21" style="1" customWidth="1"/>
    <col min="13832" max="13832" width="13" style="1" customWidth="1"/>
    <col min="13833" max="14080" width="21.08984375" style="1" customWidth="1"/>
    <col min="14081" max="14081" width="3" style="1" customWidth="1"/>
    <col min="14082" max="14082" width="35" style="1" customWidth="1"/>
    <col min="14083" max="14083" width="13" style="1" customWidth="1"/>
    <col min="14084" max="14084" width="17" style="1" customWidth="1"/>
    <col min="14085" max="14086" width="13" style="1" customWidth="1"/>
    <col min="14087" max="14087" width="21" style="1" customWidth="1"/>
    <col min="14088" max="14088" width="13" style="1" customWidth="1"/>
    <col min="14089" max="14336" width="21.08984375" style="1" customWidth="1"/>
    <col min="14337" max="14337" width="3" style="1" customWidth="1"/>
    <col min="14338" max="14338" width="35" style="1" customWidth="1"/>
    <col min="14339" max="14339" width="13" style="1" customWidth="1"/>
    <col min="14340" max="14340" width="17" style="1" customWidth="1"/>
    <col min="14341" max="14342" width="13" style="1" customWidth="1"/>
    <col min="14343" max="14343" width="21" style="1" customWidth="1"/>
    <col min="14344" max="14344" width="13" style="1" customWidth="1"/>
    <col min="14345" max="14592" width="21.08984375" style="1" customWidth="1"/>
    <col min="14593" max="14593" width="3" style="1" customWidth="1"/>
    <col min="14594" max="14594" width="35" style="1" customWidth="1"/>
    <col min="14595" max="14595" width="13" style="1" customWidth="1"/>
    <col min="14596" max="14596" width="17" style="1" customWidth="1"/>
    <col min="14597" max="14598" width="13" style="1" customWidth="1"/>
    <col min="14599" max="14599" width="21" style="1" customWidth="1"/>
    <col min="14600" max="14600" width="13" style="1" customWidth="1"/>
    <col min="14601" max="14848" width="21.08984375" style="1" customWidth="1"/>
    <col min="14849" max="14849" width="3" style="1" customWidth="1"/>
    <col min="14850" max="14850" width="35" style="1" customWidth="1"/>
    <col min="14851" max="14851" width="13" style="1" customWidth="1"/>
    <col min="14852" max="14852" width="17" style="1" customWidth="1"/>
    <col min="14853" max="14854" width="13" style="1" customWidth="1"/>
    <col min="14855" max="14855" width="21" style="1" customWidth="1"/>
    <col min="14856" max="14856" width="13" style="1" customWidth="1"/>
    <col min="14857" max="15104" width="21.08984375" style="1" customWidth="1"/>
    <col min="15105" max="15105" width="3" style="1" customWidth="1"/>
    <col min="15106" max="15106" width="35" style="1" customWidth="1"/>
    <col min="15107" max="15107" width="13" style="1" customWidth="1"/>
    <col min="15108" max="15108" width="17" style="1" customWidth="1"/>
    <col min="15109" max="15110" width="13" style="1" customWidth="1"/>
    <col min="15111" max="15111" width="21" style="1" customWidth="1"/>
    <col min="15112" max="15112" width="13" style="1" customWidth="1"/>
    <col min="15113" max="15360" width="21.08984375" style="1" customWidth="1"/>
    <col min="15361" max="15361" width="3" style="1" customWidth="1"/>
    <col min="15362" max="15362" width="35" style="1" customWidth="1"/>
    <col min="15363" max="15363" width="13" style="1" customWidth="1"/>
    <col min="15364" max="15364" width="17" style="1" customWidth="1"/>
    <col min="15365" max="15366" width="13" style="1" customWidth="1"/>
    <col min="15367" max="15367" width="21" style="1" customWidth="1"/>
    <col min="15368" max="15368" width="13" style="1" customWidth="1"/>
    <col min="15369" max="15616" width="21.08984375" style="1" customWidth="1"/>
    <col min="15617" max="15617" width="3" style="1" customWidth="1"/>
    <col min="15618" max="15618" width="35" style="1" customWidth="1"/>
    <col min="15619" max="15619" width="13" style="1" customWidth="1"/>
    <col min="15620" max="15620" width="17" style="1" customWidth="1"/>
    <col min="15621" max="15622" width="13" style="1" customWidth="1"/>
    <col min="15623" max="15623" width="21" style="1" customWidth="1"/>
    <col min="15624" max="15624" width="13" style="1" customWidth="1"/>
    <col min="15625" max="15872" width="21.08984375" style="1" customWidth="1"/>
    <col min="15873" max="15873" width="3" style="1" customWidth="1"/>
    <col min="15874" max="15874" width="35" style="1" customWidth="1"/>
    <col min="15875" max="15875" width="13" style="1" customWidth="1"/>
    <col min="15876" max="15876" width="17" style="1" customWidth="1"/>
    <col min="15877" max="15878" width="13" style="1" customWidth="1"/>
    <col min="15879" max="15879" width="21" style="1" customWidth="1"/>
    <col min="15880" max="15880" width="13" style="1" customWidth="1"/>
    <col min="15881" max="16128" width="21.08984375" style="1" customWidth="1"/>
    <col min="16129" max="16129" width="3" style="1" customWidth="1"/>
    <col min="16130" max="16130" width="35" style="1" customWidth="1"/>
    <col min="16131" max="16131" width="13" style="1" customWidth="1"/>
    <col min="16132" max="16132" width="17" style="1" customWidth="1"/>
    <col min="16133" max="16134" width="13" style="1" customWidth="1"/>
    <col min="16135" max="16135" width="21" style="1" customWidth="1"/>
    <col min="16136" max="16136" width="13" style="1" customWidth="1"/>
    <col min="16137" max="16384" width="21.08984375" style="1" customWidth="1"/>
  </cols>
  <sheetData>
    <row r="1" spans="1:8" ht="13" x14ac:dyDescent="0.35">
      <c r="A1" s="39" t="s">
        <v>20</v>
      </c>
      <c r="B1" s="40"/>
      <c r="C1" s="40"/>
      <c r="D1" s="40"/>
      <c r="E1" s="40"/>
      <c r="F1" s="40"/>
      <c r="G1" s="40"/>
      <c r="H1" s="40"/>
    </row>
    <row r="2" spans="1:8" ht="13" x14ac:dyDescent="0.35">
      <c r="A2" s="39" t="s">
        <v>21</v>
      </c>
      <c r="B2" s="40"/>
      <c r="C2" s="40"/>
      <c r="D2" s="40"/>
      <c r="E2" s="40"/>
      <c r="F2" s="40"/>
      <c r="G2" s="40"/>
      <c r="H2" s="40"/>
    </row>
    <row r="3" spans="1:8" ht="13" x14ac:dyDescent="0.35">
      <c r="A3" s="39" t="s">
        <v>22</v>
      </c>
      <c r="B3" s="40"/>
      <c r="C3" s="40"/>
      <c r="D3" s="40"/>
      <c r="E3" s="40"/>
      <c r="F3" s="40"/>
      <c r="G3" s="40"/>
      <c r="H3" s="40"/>
    </row>
    <row r="4" spans="1:8" ht="13" x14ac:dyDescent="0.35">
      <c r="A4" s="39" t="s">
        <v>91</v>
      </c>
      <c r="B4" s="40"/>
      <c r="C4" s="40"/>
      <c r="D4" s="40"/>
      <c r="E4" s="40"/>
      <c r="F4" s="40"/>
      <c r="G4" s="40"/>
      <c r="H4" s="40"/>
    </row>
    <row r="5" spans="1:8" ht="13" x14ac:dyDescent="0.35">
      <c r="A5" s="39" t="s">
        <v>23</v>
      </c>
      <c r="B5" s="40"/>
      <c r="C5" s="40"/>
      <c r="D5" s="40"/>
      <c r="E5" s="40"/>
      <c r="F5" s="40"/>
      <c r="G5" s="40"/>
      <c r="H5" s="40"/>
    </row>
    <row r="6" spans="1:8" ht="13" x14ac:dyDescent="0.35">
      <c r="A6" s="39" t="s">
        <v>24</v>
      </c>
      <c r="B6" s="40"/>
      <c r="C6" s="40"/>
      <c r="D6" s="40"/>
      <c r="E6" s="40"/>
      <c r="F6" s="40"/>
      <c r="G6" s="40"/>
      <c r="H6" s="40"/>
    </row>
    <row r="7" spans="1:8" ht="13" x14ac:dyDescent="0.35">
      <c r="A7" s="39" t="s">
        <v>25</v>
      </c>
      <c r="B7" s="40"/>
      <c r="C7" s="40"/>
      <c r="D7" s="40"/>
      <c r="E7" s="40"/>
      <c r="F7" s="40"/>
      <c r="G7" s="40"/>
      <c r="H7" s="40"/>
    </row>
    <row r="8" spans="1:8" x14ac:dyDescent="0.35">
      <c r="A8" s="41" t="s">
        <v>26</v>
      </c>
      <c r="B8" s="40"/>
      <c r="C8" s="40"/>
      <c r="D8" s="40"/>
      <c r="E8" s="40"/>
      <c r="F8" s="40"/>
      <c r="G8" s="40"/>
      <c r="H8" s="40"/>
    </row>
    <row r="9" spans="1:8" ht="13" x14ac:dyDescent="0.35">
      <c r="A9" s="39" t="s">
        <v>21</v>
      </c>
      <c r="B9" s="40"/>
      <c r="C9" s="40"/>
      <c r="D9" s="40"/>
      <c r="E9" s="40"/>
      <c r="F9" s="40"/>
      <c r="G9" s="40"/>
      <c r="H9" s="40"/>
    </row>
    <row r="10" spans="1:8" x14ac:dyDescent="0.35">
      <c r="B10" s="1" t="s">
        <v>92</v>
      </c>
    </row>
    <row r="12" spans="1:8" x14ac:dyDescent="0.35">
      <c r="B12" s="42" t="s">
        <v>93</v>
      </c>
      <c r="C12" s="40" t="s">
        <v>21</v>
      </c>
    </row>
    <row r="14" spans="1:8" x14ac:dyDescent="0.35">
      <c r="B14" s="1" t="s">
        <v>21</v>
      </c>
      <c r="C14" s="1" t="s">
        <v>21</v>
      </c>
      <c r="D14" s="1" t="s">
        <v>27</v>
      </c>
      <c r="E14" s="1" t="s">
        <v>21</v>
      </c>
      <c r="F14" s="1" t="s">
        <v>21</v>
      </c>
      <c r="G14" s="1" t="s">
        <v>28</v>
      </c>
    </row>
    <row r="16" spans="1:8" x14ac:dyDescent="0.35">
      <c r="B16" s="1" t="s">
        <v>21</v>
      </c>
      <c r="C16" s="1" t="s">
        <v>21</v>
      </c>
      <c r="D16" s="1" t="s">
        <v>94</v>
      </c>
      <c r="E16" s="1" t="s">
        <v>21</v>
      </c>
      <c r="F16" s="1" t="s">
        <v>21</v>
      </c>
      <c r="G16" s="1" t="s">
        <v>94</v>
      </c>
    </row>
    <row r="17" spans="2:8" x14ac:dyDescent="0.35">
      <c r="B17" s="1" t="s">
        <v>21</v>
      </c>
      <c r="C17" s="1" t="s">
        <v>21</v>
      </c>
      <c r="D17" s="1" t="s">
        <v>95</v>
      </c>
      <c r="E17" s="1" t="s">
        <v>29</v>
      </c>
      <c r="F17" s="1" t="s">
        <v>21</v>
      </c>
      <c r="G17" s="1" t="s">
        <v>95</v>
      </c>
      <c r="H17" s="1" t="s">
        <v>29</v>
      </c>
    </row>
    <row r="18" spans="2:8" x14ac:dyDescent="0.35">
      <c r="B18" s="1" t="s">
        <v>96</v>
      </c>
      <c r="C18" s="1" t="s">
        <v>85</v>
      </c>
      <c r="D18" s="2">
        <v>-1</v>
      </c>
      <c r="E18" s="1" t="s">
        <v>72</v>
      </c>
      <c r="F18" s="1" t="s">
        <v>85</v>
      </c>
      <c r="G18" s="2">
        <v>-1</v>
      </c>
      <c r="H18" s="1" t="s">
        <v>72</v>
      </c>
    </row>
    <row r="19" spans="2:8" x14ac:dyDescent="0.35">
      <c r="B19" s="1" t="s">
        <v>21</v>
      </c>
      <c r="C19" s="1" t="s">
        <v>21</v>
      </c>
      <c r="D19" s="1" t="s">
        <v>21</v>
      </c>
      <c r="E19" s="1" t="s">
        <v>58</v>
      </c>
    </row>
    <row r="20" spans="2:8" x14ac:dyDescent="0.35">
      <c r="B20" s="1" t="s">
        <v>97</v>
      </c>
      <c r="C20" s="3">
        <v>411</v>
      </c>
      <c r="D20" s="3">
        <v>250</v>
      </c>
      <c r="E20" s="3">
        <v>661</v>
      </c>
      <c r="F20" s="3">
        <v>451</v>
      </c>
      <c r="G20" s="3">
        <v>167</v>
      </c>
      <c r="H20" s="3">
        <v>618</v>
      </c>
    </row>
    <row r="21" spans="2:8" x14ac:dyDescent="0.35">
      <c r="B21" s="1" t="s">
        <v>98</v>
      </c>
      <c r="C21" s="2">
        <v>130</v>
      </c>
      <c r="D21" s="2">
        <v>-1</v>
      </c>
      <c r="E21" s="2">
        <v>129</v>
      </c>
      <c r="F21" s="2">
        <v>93</v>
      </c>
      <c r="G21" s="2">
        <v>1</v>
      </c>
      <c r="H21" s="2">
        <v>94</v>
      </c>
    </row>
    <row r="22" spans="2:8" x14ac:dyDescent="0.35">
      <c r="B22" s="1" t="s">
        <v>9</v>
      </c>
      <c r="C22" s="3">
        <v>541</v>
      </c>
      <c r="D22" s="3">
        <v>249</v>
      </c>
      <c r="E22" s="3">
        <v>790</v>
      </c>
      <c r="F22" s="3">
        <v>544</v>
      </c>
      <c r="G22" s="3">
        <v>168</v>
      </c>
      <c r="H22" s="3">
        <v>712</v>
      </c>
    </row>
    <row r="25" spans="2:8" x14ac:dyDescent="0.35">
      <c r="B25" s="1" t="s">
        <v>99</v>
      </c>
    </row>
  </sheetData>
  <mergeCells count="10">
    <mergeCell ref="A7:H7"/>
    <mergeCell ref="A8:H8"/>
    <mergeCell ref="A9:H9"/>
    <mergeCell ref="B12:C12"/>
    <mergeCell ref="A1:H1"/>
    <mergeCell ref="A2:H2"/>
    <mergeCell ref="A3:H3"/>
    <mergeCell ref="A4:H4"/>
    <mergeCell ref="A5:H5"/>
    <mergeCell ref="A6:H6"/>
  </mergeCells>
  <hyperlinks>
    <hyperlink ref="A8" location="Table_Of_Contents!A1" display="Table Of Contents" xr:uid="{B103C4DF-4E3F-466A-BB68-F30612315E8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36F0-D1A2-4BDF-AC8C-E2CE71A46CBA}">
  <dimension ref="C2:C32"/>
  <sheetViews>
    <sheetView topLeftCell="A6" zoomScale="80" zoomScaleNormal="80" workbookViewId="0">
      <selection activeCell="C32" sqref="C32"/>
    </sheetView>
  </sheetViews>
  <sheetFormatPr defaultRowHeight="14.5" x14ac:dyDescent="0.35"/>
  <sheetData>
    <row r="2" spans="3:3" x14ac:dyDescent="0.35">
      <c r="C2" t="s">
        <v>100</v>
      </c>
    </row>
    <row r="3" spans="3:3" x14ac:dyDescent="0.35">
      <c r="C3" t="s">
        <v>101</v>
      </c>
    </row>
    <row r="4" spans="3:3" x14ac:dyDescent="0.35">
      <c r="C4" t="s">
        <v>102</v>
      </c>
    </row>
    <row r="5" spans="3:3" x14ac:dyDescent="0.35">
      <c r="C5" t="s">
        <v>103</v>
      </c>
    </row>
    <row r="6" spans="3:3" x14ac:dyDescent="0.35">
      <c r="C6" t="s">
        <v>104</v>
      </c>
    </row>
    <row r="7" spans="3:3" x14ac:dyDescent="0.35">
      <c r="C7" t="s">
        <v>105</v>
      </c>
    </row>
    <row r="8" spans="3:3" x14ac:dyDescent="0.35">
      <c r="C8" t="s">
        <v>106</v>
      </c>
    </row>
    <row r="9" spans="3:3" x14ac:dyDescent="0.35">
      <c r="C9" t="s">
        <v>107</v>
      </c>
    </row>
    <row r="10" spans="3:3" x14ac:dyDescent="0.35">
      <c r="C10" t="s">
        <v>108</v>
      </c>
    </row>
    <row r="11" spans="3:3" x14ac:dyDescent="0.35">
      <c r="C11" t="s">
        <v>109</v>
      </c>
    </row>
    <row r="12" spans="3:3" x14ac:dyDescent="0.35">
      <c r="C12" t="s">
        <v>110</v>
      </c>
    </row>
    <row r="13" spans="3:3" x14ac:dyDescent="0.35">
      <c r="C13" t="s">
        <v>111</v>
      </c>
    </row>
    <row r="14" spans="3:3" x14ac:dyDescent="0.35">
      <c r="C14" t="s">
        <v>112</v>
      </c>
    </row>
    <row r="15" spans="3:3" x14ac:dyDescent="0.35">
      <c r="C15" t="s">
        <v>113</v>
      </c>
    </row>
    <row r="16" spans="3:3" x14ac:dyDescent="0.35">
      <c r="C16" t="s">
        <v>114</v>
      </c>
    </row>
    <row r="17" spans="3:3" x14ac:dyDescent="0.35">
      <c r="C17" t="s">
        <v>115</v>
      </c>
    </row>
    <row r="18" spans="3:3" x14ac:dyDescent="0.35">
      <c r="C18" t="s">
        <v>116</v>
      </c>
    </row>
    <row r="19" spans="3:3" x14ac:dyDescent="0.35">
      <c r="C19" t="s">
        <v>117</v>
      </c>
    </row>
    <row r="20" spans="3:3" x14ac:dyDescent="0.35">
      <c r="C20" t="s">
        <v>118</v>
      </c>
    </row>
    <row r="21" spans="3:3" x14ac:dyDescent="0.35">
      <c r="C21" t="s">
        <v>119</v>
      </c>
    </row>
    <row r="22" spans="3:3" x14ac:dyDescent="0.35">
      <c r="C22" t="s">
        <v>120</v>
      </c>
    </row>
    <row r="23" spans="3:3" x14ac:dyDescent="0.35">
      <c r="C23" t="s">
        <v>121</v>
      </c>
    </row>
    <row r="27" spans="3:3" x14ac:dyDescent="0.35">
      <c r="C27" t="s">
        <v>222</v>
      </c>
    </row>
    <row r="28" spans="3:3" x14ac:dyDescent="0.35">
      <c r="C28" t="s">
        <v>223</v>
      </c>
    </row>
    <row r="29" spans="3:3" x14ac:dyDescent="0.35">
      <c r="C29" t="s">
        <v>224</v>
      </c>
    </row>
    <row r="30" spans="3:3" x14ac:dyDescent="0.35">
      <c r="C30" t="s">
        <v>225</v>
      </c>
    </row>
    <row r="31" spans="3:3" x14ac:dyDescent="0.35">
      <c r="C31" t="s">
        <v>226</v>
      </c>
    </row>
    <row r="32" spans="3:3" x14ac:dyDescent="0.35">
      <c r="C32"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allocation</vt:lpstr>
      <vt:lpstr>BALANCE_SHEET</vt:lpstr>
      <vt:lpstr>total</vt:lpstr>
      <vt:lpstr>maturity</vt:lpstr>
      <vt:lpstr>rating</vt:lpstr>
      <vt:lpstr>public equity</vt:lpstr>
      <vt:lpstr>alts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 Nozadze</dc:creator>
  <cp:lastModifiedBy>Giga Nozadze</cp:lastModifiedBy>
  <dcterms:created xsi:type="dcterms:W3CDTF">2025-09-07T15:41:34Z</dcterms:created>
  <dcterms:modified xsi:type="dcterms:W3CDTF">2025-10-07T18:11:38Z</dcterms:modified>
</cp:coreProperties>
</file>