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90561\Documents\final\"/>
    </mc:Choice>
  </mc:AlternateContent>
  <xr:revisionPtr revIDLastSave="0" documentId="13_ncr:1_{F1C87A6E-7AC9-46BE-90AF-A28B67559771}" xr6:coauthVersionLast="45" xr6:coauthVersionMax="45" xr10:uidLastSave="{00000000-0000-0000-0000-000000000000}"/>
  <bookViews>
    <workbookView xWindow="-120" yWindow="-120" windowWidth="20730" windowHeight="11160" xr2:uid="{06278F22-64DC-44A0-8041-AFC43CBB236B}"/>
  </bookViews>
  <sheets>
    <sheet name="SPK" sheetId="1" r:id="rId1"/>
    <sheet name="LeasingType" sheetId="6" r:id="rId2"/>
    <sheet name="TanggalSPK" sheetId="2" r:id="rId3"/>
    <sheet name="Sales" sheetId="4" r:id="rId4"/>
    <sheet name="Kendaraan" sheetId="5" r:id="rId5"/>
  </sheets>
  <definedNames>
    <definedName name="Kredit">LeasingType!$D$2:$D$199</definedName>
    <definedName name="LeasingType">LeasingType!$A$2:$A$3</definedName>
    <definedName name="Tunai">LeasingType!$H$2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2" i="1"/>
  <c r="E3" i="5" a="1"/>
  <c r="E3" i="5" s="1"/>
  <c r="E4" i="5" a="1"/>
  <c r="E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2" i="5" a="1"/>
  <c r="E2" i="5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2" i="4" a="1"/>
  <c r="G2" i="4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K101" i="1"/>
  <c r="F101" i="1"/>
  <c r="G101" i="1" s="1"/>
  <c r="H101" i="1" s="1"/>
  <c r="I101" i="1" s="1"/>
  <c r="K100" i="1"/>
  <c r="F100" i="1"/>
  <c r="G100" i="1" s="1"/>
  <c r="H100" i="1" s="1"/>
  <c r="I100" i="1" s="1"/>
  <c r="K99" i="1"/>
  <c r="F99" i="1"/>
  <c r="G99" i="1" s="1"/>
  <c r="H99" i="1" s="1"/>
  <c r="I99" i="1" s="1"/>
  <c r="K98" i="1"/>
  <c r="F98" i="1"/>
  <c r="G98" i="1" s="1"/>
  <c r="H98" i="1" s="1"/>
  <c r="I98" i="1" s="1"/>
  <c r="K97" i="1"/>
  <c r="F97" i="1"/>
  <c r="G97" i="1" s="1"/>
  <c r="H97" i="1" s="1"/>
  <c r="I97" i="1" s="1"/>
  <c r="K96" i="1"/>
  <c r="G96" i="1"/>
  <c r="H96" i="1" s="1"/>
  <c r="I96" i="1" s="1"/>
  <c r="F96" i="1"/>
  <c r="K95" i="1"/>
  <c r="G95" i="1"/>
  <c r="H95" i="1" s="1"/>
  <c r="I95" i="1" s="1"/>
  <c r="F95" i="1"/>
  <c r="K94" i="1"/>
  <c r="F94" i="1"/>
  <c r="G94" i="1" s="1"/>
  <c r="H94" i="1" s="1"/>
  <c r="I94" i="1" s="1"/>
  <c r="K93" i="1"/>
  <c r="F93" i="1"/>
  <c r="G93" i="1" s="1"/>
  <c r="H93" i="1" s="1"/>
  <c r="I93" i="1" s="1"/>
  <c r="K92" i="1"/>
  <c r="F92" i="1"/>
  <c r="G92" i="1" s="1"/>
  <c r="H92" i="1" s="1"/>
  <c r="I92" i="1" s="1"/>
  <c r="K91" i="1"/>
  <c r="F91" i="1"/>
  <c r="G91" i="1" s="1"/>
  <c r="H91" i="1" s="1"/>
  <c r="I91" i="1" s="1"/>
  <c r="K90" i="1"/>
  <c r="G90" i="1"/>
  <c r="H90" i="1" s="1"/>
  <c r="I90" i="1" s="1"/>
  <c r="F90" i="1"/>
  <c r="K89" i="1"/>
  <c r="F89" i="1"/>
  <c r="G89" i="1" s="1"/>
  <c r="H89" i="1" s="1"/>
  <c r="I89" i="1" s="1"/>
  <c r="K88" i="1"/>
  <c r="F88" i="1"/>
  <c r="G88" i="1" s="1"/>
  <c r="H88" i="1" s="1"/>
  <c r="I88" i="1" s="1"/>
  <c r="K87" i="1"/>
  <c r="F87" i="1"/>
  <c r="G87" i="1" s="1"/>
  <c r="H87" i="1" s="1"/>
  <c r="I87" i="1" s="1"/>
  <c r="K86" i="1"/>
  <c r="F86" i="1"/>
  <c r="G86" i="1" s="1"/>
  <c r="H86" i="1" s="1"/>
  <c r="I86" i="1" s="1"/>
  <c r="K85" i="1"/>
  <c r="F85" i="1"/>
  <c r="G85" i="1" s="1"/>
  <c r="H85" i="1" s="1"/>
  <c r="I85" i="1" s="1"/>
  <c r="K84" i="1"/>
  <c r="F84" i="1"/>
  <c r="G84" i="1" s="1"/>
  <c r="H84" i="1" s="1"/>
  <c r="I84" i="1" s="1"/>
  <c r="K83" i="1"/>
  <c r="F83" i="1"/>
  <c r="G83" i="1" s="1"/>
  <c r="H83" i="1" s="1"/>
  <c r="I83" i="1" s="1"/>
  <c r="K82" i="1"/>
  <c r="F82" i="1"/>
  <c r="G82" i="1" s="1"/>
  <c r="H82" i="1" s="1"/>
  <c r="I82" i="1" s="1"/>
  <c r="K81" i="1"/>
  <c r="F81" i="1"/>
  <c r="G81" i="1" s="1"/>
  <c r="H81" i="1" s="1"/>
  <c r="I81" i="1" s="1"/>
  <c r="K80" i="1"/>
  <c r="G80" i="1"/>
  <c r="H80" i="1" s="1"/>
  <c r="I80" i="1" s="1"/>
  <c r="F80" i="1"/>
  <c r="K79" i="1"/>
  <c r="F79" i="1"/>
  <c r="G79" i="1" s="1"/>
  <c r="H79" i="1" s="1"/>
  <c r="I79" i="1" s="1"/>
  <c r="K78" i="1"/>
  <c r="F78" i="1"/>
  <c r="G78" i="1" s="1"/>
  <c r="H78" i="1" s="1"/>
  <c r="I78" i="1" s="1"/>
  <c r="K77" i="1"/>
  <c r="F77" i="1"/>
  <c r="G77" i="1" s="1"/>
  <c r="H77" i="1" s="1"/>
  <c r="I77" i="1" s="1"/>
  <c r="K76" i="1"/>
  <c r="F76" i="1"/>
  <c r="G76" i="1" s="1"/>
  <c r="H76" i="1" s="1"/>
  <c r="I76" i="1" s="1"/>
  <c r="K75" i="1"/>
  <c r="F75" i="1"/>
  <c r="G75" i="1" s="1"/>
  <c r="H75" i="1" s="1"/>
  <c r="I75" i="1" s="1"/>
  <c r="K74" i="1"/>
  <c r="F74" i="1"/>
  <c r="G74" i="1" s="1"/>
  <c r="H74" i="1" s="1"/>
  <c r="I74" i="1" s="1"/>
  <c r="K73" i="1"/>
  <c r="F73" i="1"/>
  <c r="G73" i="1" s="1"/>
  <c r="H73" i="1" s="1"/>
  <c r="I73" i="1" s="1"/>
  <c r="K72" i="1"/>
  <c r="F72" i="1"/>
  <c r="G72" i="1" s="1"/>
  <c r="H72" i="1" s="1"/>
  <c r="I72" i="1" s="1"/>
  <c r="K71" i="1"/>
  <c r="G71" i="1"/>
  <c r="H71" i="1" s="1"/>
  <c r="I71" i="1" s="1"/>
  <c r="F71" i="1"/>
  <c r="K70" i="1"/>
  <c r="F70" i="1"/>
  <c r="G70" i="1" s="1"/>
  <c r="H70" i="1" s="1"/>
  <c r="I70" i="1" s="1"/>
  <c r="K69" i="1"/>
  <c r="F69" i="1"/>
  <c r="G69" i="1" s="1"/>
  <c r="H69" i="1" s="1"/>
  <c r="I69" i="1" s="1"/>
  <c r="K68" i="1"/>
  <c r="G68" i="1"/>
  <c r="H68" i="1" s="1"/>
  <c r="I68" i="1" s="1"/>
  <c r="F68" i="1"/>
  <c r="K67" i="1"/>
  <c r="G67" i="1"/>
  <c r="H67" i="1" s="1"/>
  <c r="I67" i="1" s="1"/>
  <c r="F67" i="1"/>
  <c r="K66" i="1"/>
  <c r="G66" i="1"/>
  <c r="H66" i="1" s="1"/>
  <c r="I66" i="1" s="1"/>
  <c r="F66" i="1"/>
  <c r="K65" i="1"/>
  <c r="F65" i="1"/>
  <c r="G65" i="1" s="1"/>
  <c r="H65" i="1" s="1"/>
  <c r="I65" i="1" s="1"/>
  <c r="K64" i="1"/>
  <c r="F64" i="1"/>
  <c r="G64" i="1" s="1"/>
  <c r="H64" i="1" s="1"/>
  <c r="I64" i="1" s="1"/>
  <c r="K63" i="1"/>
  <c r="F63" i="1"/>
  <c r="G63" i="1" s="1"/>
  <c r="H63" i="1" s="1"/>
  <c r="I63" i="1" s="1"/>
  <c r="K62" i="1"/>
  <c r="F62" i="1"/>
  <c r="G62" i="1" s="1"/>
  <c r="H62" i="1" s="1"/>
  <c r="I62" i="1" s="1"/>
  <c r="K61" i="1"/>
  <c r="G61" i="1"/>
  <c r="H61" i="1" s="1"/>
  <c r="I61" i="1" s="1"/>
  <c r="F61" i="1"/>
  <c r="K60" i="1"/>
  <c r="F60" i="1"/>
  <c r="G60" i="1" s="1"/>
  <c r="H60" i="1" s="1"/>
  <c r="I60" i="1" s="1"/>
  <c r="K59" i="1"/>
  <c r="F59" i="1"/>
  <c r="G59" i="1" s="1"/>
  <c r="H59" i="1" s="1"/>
  <c r="I59" i="1" s="1"/>
  <c r="K58" i="1"/>
  <c r="F58" i="1"/>
  <c r="G58" i="1" s="1"/>
  <c r="H58" i="1" s="1"/>
  <c r="I58" i="1" s="1"/>
  <c r="K57" i="1"/>
  <c r="F57" i="1"/>
  <c r="G57" i="1" s="1"/>
  <c r="H57" i="1" s="1"/>
  <c r="I57" i="1" s="1"/>
  <c r="K56" i="1"/>
  <c r="F56" i="1"/>
  <c r="G56" i="1" s="1"/>
  <c r="H56" i="1" s="1"/>
  <c r="I56" i="1" s="1"/>
  <c r="K55" i="1"/>
  <c r="F55" i="1"/>
  <c r="G55" i="1" s="1"/>
  <c r="H55" i="1" s="1"/>
  <c r="I55" i="1" s="1"/>
  <c r="K54" i="1"/>
  <c r="F54" i="1"/>
  <c r="G54" i="1" s="1"/>
  <c r="H54" i="1" s="1"/>
  <c r="I54" i="1" s="1"/>
  <c r="K53" i="1"/>
  <c r="F53" i="1"/>
  <c r="G53" i="1" s="1"/>
  <c r="H53" i="1" s="1"/>
  <c r="I53" i="1" s="1"/>
  <c r="K52" i="1"/>
  <c r="F52" i="1"/>
  <c r="G52" i="1" s="1"/>
  <c r="H52" i="1" s="1"/>
  <c r="I52" i="1" s="1"/>
  <c r="K51" i="1"/>
  <c r="G51" i="1"/>
  <c r="H51" i="1" s="1"/>
  <c r="I51" i="1" s="1"/>
  <c r="F51" i="1"/>
  <c r="K50" i="1"/>
  <c r="F50" i="1"/>
  <c r="G50" i="1" s="1"/>
  <c r="H50" i="1" s="1"/>
  <c r="I50" i="1" s="1"/>
  <c r="K49" i="1"/>
  <c r="F49" i="1"/>
  <c r="G49" i="1" s="1"/>
  <c r="H49" i="1" s="1"/>
  <c r="I49" i="1" s="1"/>
  <c r="K48" i="1"/>
  <c r="F48" i="1"/>
  <c r="G48" i="1" s="1"/>
  <c r="H48" i="1" s="1"/>
  <c r="I48" i="1" s="1"/>
  <c r="K47" i="1"/>
  <c r="F47" i="1"/>
  <c r="G47" i="1" s="1"/>
  <c r="H47" i="1" s="1"/>
  <c r="I47" i="1" s="1"/>
  <c r="K46" i="1"/>
  <c r="F46" i="1"/>
  <c r="G46" i="1" s="1"/>
  <c r="H46" i="1" s="1"/>
  <c r="I46" i="1" s="1"/>
  <c r="K45" i="1"/>
  <c r="G45" i="1"/>
  <c r="H45" i="1" s="1"/>
  <c r="I45" i="1" s="1"/>
  <c r="F45" i="1"/>
  <c r="K44" i="1"/>
  <c r="G44" i="1"/>
  <c r="H44" i="1" s="1"/>
  <c r="I44" i="1" s="1"/>
  <c r="F44" i="1"/>
  <c r="K43" i="1"/>
  <c r="F43" i="1"/>
  <c r="G43" i="1" s="1"/>
  <c r="H43" i="1" s="1"/>
  <c r="I43" i="1" s="1"/>
  <c r="K42" i="1"/>
  <c r="I42" i="1"/>
  <c r="G42" i="1"/>
  <c r="H42" i="1" s="1"/>
  <c r="F42" i="1"/>
  <c r="K41" i="1"/>
  <c r="F41" i="1"/>
  <c r="G41" i="1" s="1"/>
  <c r="H41" i="1" s="1"/>
  <c r="I41" i="1" s="1"/>
  <c r="K40" i="1"/>
  <c r="G40" i="1"/>
  <c r="H40" i="1" s="1"/>
  <c r="I40" i="1" s="1"/>
  <c r="F40" i="1"/>
  <c r="K39" i="1"/>
  <c r="G39" i="1"/>
  <c r="H39" i="1" s="1"/>
  <c r="I39" i="1" s="1"/>
  <c r="F39" i="1"/>
  <c r="K38" i="1"/>
  <c r="G38" i="1"/>
  <c r="H38" i="1" s="1"/>
  <c r="I38" i="1" s="1"/>
  <c r="F38" i="1"/>
  <c r="K37" i="1"/>
  <c r="F37" i="1"/>
  <c r="G37" i="1" s="1"/>
  <c r="H37" i="1" s="1"/>
  <c r="I37" i="1" s="1"/>
  <c r="K36" i="1"/>
  <c r="F36" i="1"/>
  <c r="G36" i="1" s="1"/>
  <c r="H36" i="1" s="1"/>
  <c r="I36" i="1" s="1"/>
  <c r="K35" i="1"/>
  <c r="G35" i="1"/>
  <c r="H35" i="1" s="1"/>
  <c r="I35" i="1" s="1"/>
  <c r="F35" i="1"/>
  <c r="K34" i="1"/>
  <c r="F34" i="1"/>
  <c r="G34" i="1" s="1"/>
  <c r="H34" i="1" s="1"/>
  <c r="I34" i="1" s="1"/>
  <c r="K33" i="1"/>
  <c r="F33" i="1"/>
  <c r="G33" i="1" s="1"/>
  <c r="H33" i="1" s="1"/>
  <c r="I33" i="1" s="1"/>
  <c r="K32" i="1"/>
  <c r="G32" i="1"/>
  <c r="H32" i="1" s="1"/>
  <c r="I32" i="1" s="1"/>
  <c r="F32" i="1"/>
  <c r="K31" i="1"/>
  <c r="G31" i="1"/>
  <c r="H31" i="1" s="1"/>
  <c r="I31" i="1" s="1"/>
  <c r="F31" i="1"/>
  <c r="K30" i="1"/>
  <c r="G30" i="1"/>
  <c r="H30" i="1" s="1"/>
  <c r="I30" i="1" s="1"/>
  <c r="F30" i="1"/>
  <c r="K29" i="1"/>
  <c r="F29" i="1"/>
  <c r="G29" i="1" s="1"/>
  <c r="H29" i="1" s="1"/>
  <c r="I29" i="1" s="1"/>
  <c r="K28" i="1"/>
  <c r="F28" i="1"/>
  <c r="G28" i="1" s="1"/>
  <c r="H28" i="1" s="1"/>
  <c r="I28" i="1" s="1"/>
  <c r="K27" i="1"/>
  <c r="G27" i="1"/>
  <c r="H27" i="1" s="1"/>
  <c r="I27" i="1" s="1"/>
  <c r="F27" i="1"/>
  <c r="K26" i="1"/>
  <c r="F26" i="1"/>
  <c r="G26" i="1" s="1"/>
  <c r="H26" i="1" s="1"/>
  <c r="I26" i="1" s="1"/>
  <c r="K25" i="1"/>
  <c r="F25" i="1"/>
  <c r="G25" i="1" s="1"/>
  <c r="H25" i="1" s="1"/>
  <c r="I25" i="1" s="1"/>
  <c r="K24" i="1"/>
  <c r="F24" i="1"/>
  <c r="G24" i="1" s="1"/>
  <c r="H24" i="1" s="1"/>
  <c r="I24" i="1" s="1"/>
  <c r="K23" i="1"/>
  <c r="F23" i="1"/>
  <c r="G23" i="1" s="1"/>
  <c r="H23" i="1" s="1"/>
  <c r="I23" i="1" s="1"/>
  <c r="K22" i="1"/>
  <c r="F22" i="1"/>
  <c r="G22" i="1" s="1"/>
  <c r="H22" i="1" s="1"/>
  <c r="I22" i="1" s="1"/>
  <c r="K21" i="1"/>
  <c r="F21" i="1"/>
  <c r="G21" i="1" s="1"/>
  <c r="H21" i="1" s="1"/>
  <c r="I21" i="1" s="1"/>
  <c r="K20" i="1"/>
  <c r="F20" i="1"/>
  <c r="G20" i="1" s="1"/>
  <c r="H20" i="1" s="1"/>
  <c r="I20" i="1" s="1"/>
  <c r="K19" i="1"/>
  <c r="G19" i="1"/>
  <c r="H19" i="1" s="1"/>
  <c r="I19" i="1" s="1"/>
  <c r="F19" i="1"/>
  <c r="K18" i="1"/>
  <c r="F18" i="1"/>
  <c r="G18" i="1" s="1"/>
  <c r="H18" i="1" s="1"/>
  <c r="I18" i="1" s="1"/>
  <c r="K17" i="1"/>
  <c r="F17" i="1"/>
  <c r="G17" i="1" s="1"/>
  <c r="H17" i="1" s="1"/>
  <c r="I17" i="1" s="1"/>
  <c r="K16" i="1"/>
  <c r="G16" i="1"/>
  <c r="H16" i="1" s="1"/>
  <c r="I16" i="1" s="1"/>
  <c r="F16" i="1"/>
  <c r="K15" i="1"/>
  <c r="F15" i="1"/>
  <c r="G15" i="1" s="1"/>
  <c r="H15" i="1" s="1"/>
  <c r="I15" i="1" s="1"/>
  <c r="K14" i="1"/>
  <c r="F14" i="1"/>
  <c r="G14" i="1" s="1"/>
  <c r="H14" i="1" s="1"/>
  <c r="I14" i="1" s="1"/>
  <c r="K13" i="1"/>
  <c r="F13" i="1"/>
  <c r="G13" i="1" s="1"/>
  <c r="H13" i="1" s="1"/>
  <c r="I13" i="1" s="1"/>
  <c r="K12" i="1"/>
  <c r="F12" i="1"/>
  <c r="G12" i="1" s="1"/>
  <c r="H12" i="1" s="1"/>
  <c r="I12" i="1" s="1"/>
  <c r="K11" i="1"/>
  <c r="F11" i="1"/>
  <c r="G11" i="1" s="1"/>
  <c r="H11" i="1" s="1"/>
  <c r="I11" i="1" s="1"/>
  <c r="K10" i="1"/>
  <c r="F10" i="1"/>
  <c r="G10" i="1" s="1"/>
  <c r="H10" i="1" s="1"/>
  <c r="I10" i="1" s="1"/>
  <c r="K9" i="1"/>
  <c r="G9" i="1"/>
  <c r="H9" i="1" s="1"/>
  <c r="I9" i="1" s="1"/>
  <c r="F9" i="1"/>
  <c r="K8" i="1"/>
  <c r="F8" i="1"/>
  <c r="G8" i="1" s="1"/>
  <c r="H8" i="1" s="1"/>
  <c r="I8" i="1" s="1"/>
  <c r="K7" i="1"/>
  <c r="F7" i="1"/>
  <c r="G7" i="1" s="1"/>
  <c r="H7" i="1" s="1"/>
  <c r="I7" i="1" s="1"/>
  <c r="K6" i="1"/>
  <c r="F6" i="1"/>
  <c r="G6" i="1" s="1"/>
  <c r="H6" i="1" s="1"/>
  <c r="I6" i="1" s="1"/>
  <c r="K5" i="1"/>
  <c r="F5" i="1"/>
  <c r="G5" i="1" s="1"/>
  <c r="H5" i="1" s="1"/>
  <c r="I5" i="1" s="1"/>
  <c r="K4" i="1"/>
  <c r="F4" i="1"/>
  <c r="G4" i="1" s="1"/>
  <c r="H4" i="1" s="1"/>
  <c r="I4" i="1" s="1"/>
  <c r="K3" i="1"/>
  <c r="F3" i="1"/>
  <c r="G3" i="1" s="1"/>
  <c r="H3" i="1" s="1"/>
  <c r="I3" i="1" s="1"/>
  <c r="Q2" i="1"/>
  <c r="K2" i="1"/>
  <c r="F2" i="1"/>
  <c r="G2" i="1" s="1"/>
  <c r="H2" i="1" s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<sst xmlns="http://schemas.openxmlformats.org/spreadsheetml/2006/main" count="53" uniqueCount="45">
  <si>
    <t>No</t>
  </si>
  <si>
    <t>No SPK</t>
  </si>
  <si>
    <t>Tanggal SPK (YYYYMMDD)</t>
  </si>
  <si>
    <t>Nama Konsumen</t>
  </si>
  <si>
    <t>Nama Sales</t>
  </si>
  <si>
    <t>Kode Sales</t>
  </si>
  <si>
    <t>Salesman ID</t>
  </si>
  <si>
    <t>Dealer ID</t>
  </si>
  <si>
    <t>Dealer Name</t>
  </si>
  <si>
    <t>Nama Kendaraan</t>
  </si>
  <si>
    <t>Warna Kendaraan ID</t>
  </si>
  <si>
    <t>Tahun Produksi (YYYY)</t>
  </si>
  <si>
    <t>Qty</t>
  </si>
  <si>
    <t>Tanda Jadi (hanya angka)</t>
  </si>
  <si>
    <t>Type Pembiayaan</t>
  </si>
  <si>
    <t>Lembaga Pembiayaan</t>
  </si>
  <si>
    <t>Lembaga Pembiayaan ID</t>
  </si>
  <si>
    <t>Remark</t>
  </si>
  <si>
    <t>NationalEventID</t>
  </si>
  <si>
    <t>Kredit</t>
  </si>
  <si>
    <t>LeasingType</t>
  </si>
  <si>
    <t>ID</t>
  </si>
  <si>
    <t>LeasingID</t>
  </si>
  <si>
    <t>Tunai</t>
  </si>
  <si>
    <t>10000</t>
  </si>
  <si>
    <t>PT PT. BANK RAKYAT INDONESIA (PERSERO) TBK</t>
  </si>
  <si>
    <t>PT PT. BANK SYARIAH MANDIRI KCP AMPEL</t>
  </si>
  <si>
    <t>TanggalSPK</t>
  </si>
  <si>
    <t>20210517</t>
  </si>
  <si>
    <t>40</t>
  </si>
  <si>
    <t>20210519</t>
  </si>
  <si>
    <t>SalesmanName</t>
  </si>
  <si>
    <t>SalesmanCode</t>
  </si>
  <si>
    <t>SalesmanID</t>
  </si>
  <si>
    <t>DealerID</t>
  </si>
  <si>
    <t>SearchTerm1</t>
  </si>
  <si>
    <t>ARIE WARDHANI S-101767</t>
  </si>
  <si>
    <t>S-101767</t>
  </si>
  <si>
    <t>DIPO-SSNG.MANGARAJA</t>
  </si>
  <si>
    <t>Kendaraan</t>
  </si>
  <si>
    <t>WarnaKendaraanID</t>
  </si>
  <si>
    <t>STRADA TRITON L200 2.5 PICK UP SILVER METALIK 1344</t>
  </si>
  <si>
    <t>Shift Sales
(Hanya Angka)</t>
  </si>
  <si>
    <t>asdasd</t>
  </si>
  <si>
    <t>JAMES 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</si>
</sst>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1" fillId="4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2A8288-16C2-4EE7-B912-0AFFA0973AC2}" name="Table5" displayName="Table5" ref="D1:E199" totalsRowShown="0" headerRowDxfId="3" dataDxfId="2">
  <autoFilter ref="D1:E199" xr:uid="{F42365D7-5135-476C-90E8-1693153E3EF6}"/>
  <tableColumns count="2">
    <tableColumn id="1" xr3:uid="{E2721357-4FAC-4453-9C5A-14109A354E22}" name="Kredit" dataDxfId="1"/>
    <tableColumn id="2" xr3:uid="{2F4578D9-BB73-4F3C-BBBD-099FF12C0A07}" name="LeasingID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F27A59-17A7-4898-A51D-781896373DD9}" name="Table4" displayName="Table4" ref="A1:A14" totalsRowShown="0">
  <autoFilter ref="A1:A14" xr:uid="{33845F6E-C5E7-40C6-9114-10E767F96B96}">
    <filterColumn colId="0" hiddenButton="1"/>
  </autoFilter>
  <tableColumns count="1">
    <tableColumn id="1" xr3:uid="{DC4A7245-4C7D-4472-A2B7-29CFE5096E04}" name="TanggalSP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B374DF-9975-448A-9D80-555EAF6D79F0}" name="Table2" displayName="Table2" ref="A1:E360" totalsRowShown="0">
  <autoFilter ref="A1:E360" xr:uid="{F9B815CC-E98F-455C-9682-DCEE9989F2EB}"/>
  <tableColumns count="5">
    <tableColumn id="1" xr3:uid="{28D31281-778F-4E53-AFDC-A9A61BB91955}" name="SalesmanName"/>
    <tableColumn id="2" xr3:uid="{08D9B2BF-4F9F-4B78-9AAB-BC8E46BB0FE5}" name="SalesmanCode"/>
    <tableColumn id="3" xr3:uid="{D2407216-5AB9-403D-B62A-3E860EAAF9C2}" name="SalesmanID"/>
    <tableColumn id="4" xr3:uid="{0D66D0BE-112F-4A24-BC75-1D98BEAC0A80}" name="DealerID"/>
    <tableColumn id="5" xr3:uid="{C92E2396-6A62-4549-B9E6-A54CC0B16A4A}" name="SearchTerm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AD4E7C-490F-431E-8B2F-5FFFDD61910C}" name="Table3" displayName="Table3" ref="A1:B1177" totalsRowShown="0">
  <autoFilter ref="A1:B1177" xr:uid="{6EADEAFE-5097-4593-A34F-9340B965C366}">
    <filterColumn colId="0" hiddenButton="1"/>
    <filterColumn colId="1" hiddenButton="1"/>
  </autoFilter>
  <tableColumns count="2">
    <tableColumn id="1" xr3:uid="{99EC83F5-20E9-47B6-8F5F-9BC08B18280E}" name="Kendaraan"/>
    <tableColumn id="2" xr3:uid="{4DAF38BF-6C4D-45BF-8241-F7F0ED4B9DFA}" name="WarnaKendaraanI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E5E5-B893-4994-854C-0761CE3BC93E}">
  <dimension ref="A1:T101"/>
  <sheetViews>
    <sheetView tabSelected="1" topLeftCell="L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5.7109375" style="7" customWidth="1"/>
    <col min="2" max="2" width="25.5703125" style="7" customWidth="1"/>
    <col min="3" max="3" width="26.28515625" style="7" customWidth="1"/>
    <col min="4" max="4" width="18.140625" style="7" customWidth="1"/>
    <col min="5" max="5" width="39.85546875" style="7" bestFit="1" customWidth="1"/>
    <col min="6" max="6" width="15.42578125" style="7" bestFit="1" customWidth="1"/>
    <col min="7" max="8" width="15.42578125" style="7" customWidth="1"/>
    <col min="9" max="9" width="23.28515625" style="7" bestFit="1" customWidth="1"/>
    <col min="10" max="10" width="66.140625" style="7" customWidth="1"/>
    <col min="11" max="11" width="28" style="7" customWidth="1"/>
    <col min="12" max="12" width="23.140625" style="7" customWidth="1"/>
    <col min="13" max="13" width="6.28515625" style="7" customWidth="1"/>
    <col min="14" max="14" width="25" style="7" customWidth="1"/>
    <col min="15" max="15" width="21" style="7" customWidth="1"/>
    <col min="16" max="16" width="47.85546875" style="7" bestFit="1" customWidth="1"/>
    <col min="17" max="17" width="24.5703125" style="7" customWidth="1"/>
    <col min="18" max="18" width="9.85546875" style="7" customWidth="1"/>
    <col min="19" max="19" width="15.5703125" style="7" bestFit="1" customWidth="1"/>
    <col min="20" max="20" width="12.85546875" customWidth="1"/>
  </cols>
  <sheetData>
    <row r="1" spans="1:20" ht="45" x14ac:dyDescent="0.25">
      <c r="A1" s="1" t="s">
        <v>0</v>
      </c>
      <c r="B1" s="1" t="s">
        <v>1</v>
      </c>
      <c r="C1" s="6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4" t="s">
        <v>18</v>
      </c>
      <c r="T1" s="8" t="s">
        <v>42</v>
      </c>
    </row>
    <row r="2" spans="1:20" x14ac:dyDescent="0.25">
      <c r="A2" s="7">
        <v>1</v>
      </c>
      <c r="C2" s="7" t="s">
        <v>30</v>
      </c>
      <c r="D2" s="7" t="s">
        <v>44</v>
      </c>
      <c r="E2" s="7" t="s">
        <v>36</v>
      </c>
      <c r="F2" s="7" t="str">
        <f>_xlfn.XLOOKUP(E2,Table2[SalesmanName],Table2[SalesmanCode],"",0)</f>
        <v>S-101767</v>
      </c>
      <c r="G2" s="7">
        <f>_xlfn.XLOOKUP(F2,Table2[SalesmanCode],Table2[SalesmanID],"",0)</f>
        <v>1775</v>
      </c>
      <c r="H2" s="7">
        <f>_xlfn.XLOOKUP(G2,Table2[SalesmanID],Table2[DealerID],"",0)</f>
        <v>3</v>
      </c>
      <c r="I2" s="7" t="str">
        <f>_xlfn.XLOOKUP(H2,Table2[DealerID],Table2[SearchTerm1],"",0)</f>
        <v>DIPO-SSNG.MANGARAJA</v>
      </c>
      <c r="J2" s="7" t="s">
        <v>41</v>
      </c>
      <c r="K2" s="7">
        <f>_xlfn.XLOOKUP(J2,Table3[Kendaraan],Table3[WarnaKendaraanID],"",0)</f>
        <v>1344</v>
      </c>
      <c r="L2" s="7">
        <v>2020</v>
      </c>
      <c r="M2" s="7">
        <v>1</v>
      </c>
      <c r="N2" s="7">
        <v>17000000</v>
      </c>
      <c r="O2" s="7" t="s">
        <v>19</v>
      </c>
      <c r="P2" s="7" t="s">
        <v>26</v>
      </c>
      <c r="Q2" s="7" t="str">
        <f>_xlfn.XLOOKUP(P2,Table5[Kredit],Table5[LeasingID],"",0)</f>
        <v/>
      </c>
      <c r="R2" s="7" t="s">
        <v>43</v>
      </c>
      <c r="S2" s="7" t="str">
        <f>IF(ISBLANK(C2),"",TanggalSPK!$C$2)</f>
        <v>40</v>
      </c>
    </row>
    <row r="3" spans="1:20" x14ac:dyDescent="0.25">
      <c r="F3" s="7" t="str">
        <f>_xlfn.XLOOKUP(E3,Table2[SalesmanName],Table2[SalesmanCode],"",0)</f>
        <v/>
      </c>
      <c r="G3" s="7" t="str">
        <f>_xlfn.XLOOKUP(F3,Table2[SalesmanCode],Table2[SalesmanID],"",0)</f>
        <v/>
      </c>
      <c r="H3" s="7" t="str">
        <f>_xlfn.XLOOKUP(G3,Table2[SalesmanID],Table2[DealerID],"",0)</f>
        <v/>
      </c>
      <c r="I3" s="7" t="str">
        <f>_xlfn.XLOOKUP(H3,Table2[DealerID],Table2[SearchTerm1],"",0)</f>
        <v/>
      </c>
      <c r="K3" s="7" t="str">
        <f>_xlfn.XLOOKUP(J3,Table3[Kendaraan],Table3[WarnaKendaraanID],"",0)</f>
        <v/>
      </c>
      <c r="Q3" s="7" t="str">
        <f>_xlfn.XLOOKUP(P3,Table5[Kredit],Table5[LeasingID],"",0)</f>
        <v/>
      </c>
      <c r="S3" s="7" t="str">
        <f>IF(ISBLANK(C3),"",TanggalSPK!$C$2)</f>
        <v/>
      </c>
    </row>
    <row r="4" spans="1:20" x14ac:dyDescent="0.25">
      <c r="F4" s="7" t="str">
        <f>_xlfn.XLOOKUP(E4,Table2[SalesmanName],Table2[SalesmanCode],"",0)</f>
        <v/>
      </c>
      <c r="G4" s="7" t="str">
        <f>_xlfn.XLOOKUP(F4,Table2[SalesmanCode],Table2[SalesmanID],"",0)</f>
        <v/>
      </c>
      <c r="H4" s="7" t="str">
        <f>_xlfn.XLOOKUP(G4,Table2[SalesmanID],Table2[DealerID],"",0)</f>
        <v/>
      </c>
      <c r="I4" s="7" t="str">
        <f>_xlfn.XLOOKUP(H4,Table2[DealerID],Table2[SearchTerm1],"",0)</f>
        <v/>
      </c>
      <c r="K4" s="7" t="str">
        <f>_xlfn.XLOOKUP(J4,Table3[Kendaraan],Table3[WarnaKendaraanID],"",0)</f>
        <v/>
      </c>
      <c r="Q4" s="7" t="str">
        <f>_xlfn.XLOOKUP(P4,Table5[Kredit],Table5[LeasingID],"",0)</f>
        <v/>
      </c>
      <c r="S4" s="7" t="str">
        <f>IF(ISBLANK(C4),"",TanggalSPK!$C$2)</f>
        <v/>
      </c>
    </row>
    <row r="5" spans="1:20" x14ac:dyDescent="0.25">
      <c r="F5" s="7" t="str">
        <f>_xlfn.XLOOKUP(E5,Table2[SalesmanName],Table2[SalesmanCode],"",0)</f>
        <v/>
      </c>
      <c r="G5" s="7" t="str">
        <f>_xlfn.XLOOKUP(F5,Table2[SalesmanCode],Table2[SalesmanID],"",0)</f>
        <v/>
      </c>
      <c r="H5" s="7" t="str">
        <f>_xlfn.XLOOKUP(G5,Table2[SalesmanID],Table2[DealerID],"",0)</f>
        <v/>
      </c>
      <c r="I5" s="7" t="str">
        <f>_xlfn.XLOOKUP(H5,Table2[DealerID],Table2[SearchTerm1],"",0)</f>
        <v/>
      </c>
      <c r="K5" s="7" t="str">
        <f>_xlfn.XLOOKUP(J5,Table3[Kendaraan],Table3[WarnaKendaraanID],"",0)</f>
        <v/>
      </c>
      <c r="Q5" s="7" t="str">
        <f>_xlfn.XLOOKUP(P5,Table5[Kredit],Table5[LeasingID],"",0)</f>
        <v/>
      </c>
      <c r="S5" s="7" t="str">
        <f>IF(ISBLANK(C5),"",TanggalSPK!$C$2)</f>
        <v/>
      </c>
    </row>
    <row r="6" spans="1:20" x14ac:dyDescent="0.25">
      <c r="F6" s="7" t="str">
        <f>_xlfn.XLOOKUP(E6,Table2[SalesmanName],Table2[SalesmanCode],"",0)</f>
        <v/>
      </c>
      <c r="G6" s="7" t="str">
        <f>_xlfn.XLOOKUP(F6,Table2[SalesmanCode],Table2[SalesmanID],"",0)</f>
        <v/>
      </c>
      <c r="H6" s="7" t="str">
        <f>_xlfn.XLOOKUP(G6,Table2[SalesmanID],Table2[DealerID],"",0)</f>
        <v/>
      </c>
      <c r="I6" s="7" t="str">
        <f>_xlfn.XLOOKUP(H6,Table2[DealerID],Table2[SearchTerm1],"",0)</f>
        <v/>
      </c>
      <c r="K6" s="7" t="str">
        <f>_xlfn.XLOOKUP(J6,Table3[Kendaraan],Table3[WarnaKendaraanID],"",0)</f>
        <v/>
      </c>
      <c r="Q6" s="7" t="str">
        <f>_xlfn.XLOOKUP(P6,Table5[Kredit],Table5[LeasingID],"",0)</f>
        <v/>
      </c>
      <c r="S6" s="7" t="str">
        <f>IF(ISBLANK(C6),"",TanggalSPK!$C$2)</f>
        <v/>
      </c>
    </row>
    <row r="7" spans="1:20" x14ac:dyDescent="0.25">
      <c r="F7" s="7" t="str">
        <f>_xlfn.XLOOKUP(E7,Table2[SalesmanName],Table2[SalesmanCode],"",0)</f>
        <v/>
      </c>
      <c r="G7" s="7" t="str">
        <f>_xlfn.XLOOKUP(F7,Table2[SalesmanCode],Table2[SalesmanID],"",0)</f>
        <v/>
      </c>
      <c r="H7" s="7" t="str">
        <f>_xlfn.XLOOKUP(G7,Table2[SalesmanID],Table2[DealerID],"",0)</f>
        <v/>
      </c>
      <c r="I7" s="7" t="str">
        <f>_xlfn.XLOOKUP(H7,Table2[DealerID],Table2[SearchTerm1],"",0)</f>
        <v/>
      </c>
      <c r="K7" s="7" t="str">
        <f>_xlfn.XLOOKUP(J7,Table3[Kendaraan],Table3[WarnaKendaraanID],"",0)</f>
        <v/>
      </c>
      <c r="Q7" s="7" t="str">
        <f>_xlfn.XLOOKUP(P7,Table5[Kredit],Table5[LeasingID],"",0)</f>
        <v/>
      </c>
      <c r="S7" s="7" t="str">
        <f>IF(ISBLANK(C7),"",TanggalSPK!$C$2)</f>
        <v/>
      </c>
    </row>
    <row r="8" spans="1:20" x14ac:dyDescent="0.25">
      <c r="F8" s="7" t="str">
        <f>_xlfn.XLOOKUP(E8,Table2[SalesmanName],Table2[SalesmanCode],"",0)</f>
        <v/>
      </c>
      <c r="G8" s="7" t="str">
        <f>_xlfn.XLOOKUP(F8,Table2[SalesmanCode],Table2[SalesmanID],"",0)</f>
        <v/>
      </c>
      <c r="H8" s="7" t="str">
        <f>_xlfn.XLOOKUP(G8,Table2[SalesmanID],Table2[DealerID],"",0)</f>
        <v/>
      </c>
      <c r="I8" s="7" t="str">
        <f>_xlfn.XLOOKUP(H8,Table2[DealerID],Table2[SearchTerm1],"",0)</f>
        <v/>
      </c>
      <c r="K8" s="7" t="str">
        <f>_xlfn.XLOOKUP(J8,Table3[Kendaraan],Table3[WarnaKendaraanID],"",0)</f>
        <v/>
      </c>
      <c r="Q8" s="7" t="str">
        <f>_xlfn.XLOOKUP(P8,Table5[Kredit],Table5[LeasingID],"",0)</f>
        <v/>
      </c>
      <c r="S8" s="7" t="str">
        <f>IF(ISBLANK(C8),"",TanggalSPK!$C$2)</f>
        <v/>
      </c>
    </row>
    <row r="9" spans="1:20" x14ac:dyDescent="0.25">
      <c r="F9" s="7" t="str">
        <f>_xlfn.XLOOKUP(E9,Table2[SalesmanName],Table2[SalesmanCode],"",0)</f>
        <v/>
      </c>
      <c r="G9" s="7" t="str">
        <f>_xlfn.XLOOKUP(F9,Table2[SalesmanCode],Table2[SalesmanID],"",0)</f>
        <v/>
      </c>
      <c r="H9" s="7" t="str">
        <f>_xlfn.XLOOKUP(G9,Table2[SalesmanID],Table2[DealerID],"",0)</f>
        <v/>
      </c>
      <c r="I9" s="7" t="str">
        <f>_xlfn.XLOOKUP(H9,Table2[DealerID],Table2[SearchTerm1],"",0)</f>
        <v/>
      </c>
      <c r="K9" s="7" t="str">
        <f>_xlfn.XLOOKUP(J9,Table3[Kendaraan],Table3[WarnaKendaraanID],"",0)</f>
        <v/>
      </c>
      <c r="Q9" s="7" t="str">
        <f>_xlfn.XLOOKUP(P9,Table5[Kredit],Table5[LeasingID],"",0)</f>
        <v/>
      </c>
      <c r="S9" s="7" t="str">
        <f>IF(ISBLANK(C9),"",TanggalSPK!$C$2)</f>
        <v/>
      </c>
    </row>
    <row r="10" spans="1:20" x14ac:dyDescent="0.25">
      <c r="F10" s="7" t="str">
        <f>_xlfn.XLOOKUP(E10,Table2[SalesmanName],Table2[SalesmanCode],"",0)</f>
        <v/>
      </c>
      <c r="G10" s="7" t="str">
        <f>_xlfn.XLOOKUP(F10,Table2[SalesmanCode],Table2[SalesmanID],"",0)</f>
        <v/>
      </c>
      <c r="H10" s="7" t="str">
        <f>_xlfn.XLOOKUP(G10,Table2[SalesmanID],Table2[DealerID],"",0)</f>
        <v/>
      </c>
      <c r="I10" s="7" t="str">
        <f>_xlfn.XLOOKUP(H10,Table2[DealerID],Table2[SearchTerm1],"",0)</f>
        <v/>
      </c>
      <c r="K10" s="7" t="str">
        <f>_xlfn.XLOOKUP(J10,Table3[Kendaraan],Table3[WarnaKendaraanID],"",0)</f>
        <v/>
      </c>
      <c r="Q10" s="7" t="str">
        <f>_xlfn.XLOOKUP(P10,Table5[Kredit],Table5[LeasingID],"",0)</f>
        <v/>
      </c>
      <c r="S10" s="7" t="str">
        <f>IF(ISBLANK(C10),"",TanggalSPK!$C$2)</f>
        <v/>
      </c>
    </row>
    <row r="11" spans="1:20" x14ac:dyDescent="0.25">
      <c r="F11" s="7" t="str">
        <f>_xlfn.XLOOKUP(E11,Table2[SalesmanName],Table2[SalesmanCode],"",0)</f>
        <v/>
      </c>
      <c r="G11" s="7" t="str">
        <f>_xlfn.XLOOKUP(F11,Table2[SalesmanCode],Table2[SalesmanID],"",0)</f>
        <v/>
      </c>
      <c r="H11" s="7" t="str">
        <f>_xlfn.XLOOKUP(G11,Table2[SalesmanID],Table2[DealerID],"",0)</f>
        <v/>
      </c>
      <c r="I11" s="7" t="str">
        <f>_xlfn.XLOOKUP(H11,Table2[DealerID],Table2[SearchTerm1],"",0)</f>
        <v/>
      </c>
      <c r="K11" s="7" t="str">
        <f>_xlfn.XLOOKUP(J11,Table3[Kendaraan],Table3[WarnaKendaraanID],"",0)</f>
        <v/>
      </c>
      <c r="Q11" s="7" t="str">
        <f>_xlfn.XLOOKUP(P11,Table5[Kredit],Table5[LeasingID],"",0)</f>
        <v/>
      </c>
      <c r="S11" s="7" t="str">
        <f>IF(ISBLANK(C11),"",TanggalSPK!$C$2)</f>
        <v/>
      </c>
    </row>
    <row r="12" spans="1:20" x14ac:dyDescent="0.25">
      <c r="F12" s="7" t="str">
        <f>_xlfn.XLOOKUP(E12,Table2[SalesmanName],Table2[SalesmanCode],"",0)</f>
        <v/>
      </c>
      <c r="G12" s="7" t="str">
        <f>_xlfn.XLOOKUP(F12,Table2[SalesmanCode],Table2[SalesmanID],"",0)</f>
        <v/>
      </c>
      <c r="H12" s="7" t="str">
        <f>_xlfn.XLOOKUP(G12,Table2[SalesmanID],Table2[DealerID],"",0)</f>
        <v/>
      </c>
      <c r="I12" s="7" t="str">
        <f>_xlfn.XLOOKUP(H12,Table2[DealerID],Table2[SearchTerm1],"",0)</f>
        <v/>
      </c>
      <c r="K12" s="7" t="str">
        <f>_xlfn.XLOOKUP(J12,Table3[Kendaraan],Table3[WarnaKendaraanID],"",0)</f>
        <v/>
      </c>
      <c r="Q12" s="7" t="str">
        <f>_xlfn.XLOOKUP(P12,Table5[Kredit],Table5[LeasingID],"",0)</f>
        <v/>
      </c>
      <c r="S12" s="7" t="str">
        <f>IF(ISBLANK(C12),"",TanggalSPK!$C$2)</f>
        <v/>
      </c>
    </row>
    <row r="13" spans="1:20" x14ac:dyDescent="0.25">
      <c r="F13" s="7" t="str">
        <f>_xlfn.XLOOKUP(E13,Table2[SalesmanName],Table2[SalesmanCode],"",0)</f>
        <v/>
      </c>
      <c r="G13" s="7" t="str">
        <f>_xlfn.XLOOKUP(F13,Table2[SalesmanCode],Table2[SalesmanID],"",0)</f>
        <v/>
      </c>
      <c r="H13" s="7" t="str">
        <f>_xlfn.XLOOKUP(G13,Table2[SalesmanID],Table2[DealerID],"",0)</f>
        <v/>
      </c>
      <c r="I13" s="7" t="str">
        <f>_xlfn.XLOOKUP(H13,Table2[DealerID],Table2[SearchTerm1],"",0)</f>
        <v/>
      </c>
      <c r="K13" s="7" t="str">
        <f>_xlfn.XLOOKUP(J13,Table3[Kendaraan],Table3[WarnaKendaraanID],"",0)</f>
        <v/>
      </c>
      <c r="Q13" s="7" t="str">
        <f>_xlfn.XLOOKUP(P13,Table5[Kredit],Table5[LeasingID],"",0)</f>
        <v/>
      </c>
      <c r="S13" s="7" t="str">
        <f>IF(ISBLANK(C13),"",TanggalSPK!$C$2)</f>
        <v/>
      </c>
    </row>
    <row r="14" spans="1:20" x14ac:dyDescent="0.25">
      <c r="F14" s="7" t="str">
        <f>_xlfn.XLOOKUP(E14,Table2[SalesmanName],Table2[SalesmanCode],"",0)</f>
        <v/>
      </c>
      <c r="G14" s="7" t="str">
        <f>_xlfn.XLOOKUP(F14,Table2[SalesmanCode],Table2[SalesmanID],"",0)</f>
        <v/>
      </c>
      <c r="H14" s="7" t="str">
        <f>_xlfn.XLOOKUP(G14,Table2[SalesmanID],Table2[DealerID],"",0)</f>
        <v/>
      </c>
      <c r="I14" s="7" t="str">
        <f>_xlfn.XLOOKUP(H14,Table2[DealerID],Table2[SearchTerm1],"",0)</f>
        <v/>
      </c>
      <c r="K14" s="7" t="str">
        <f>_xlfn.XLOOKUP(J14,Table3[Kendaraan],Table3[WarnaKendaraanID],"",0)</f>
        <v/>
      </c>
      <c r="Q14" s="7" t="str">
        <f>_xlfn.XLOOKUP(P14,Table5[Kredit],Table5[LeasingID],"",0)</f>
        <v/>
      </c>
      <c r="S14" s="7" t="str">
        <f>IF(ISBLANK(C14),"",TanggalSPK!$C$2)</f>
        <v/>
      </c>
    </row>
    <row r="15" spans="1:20" x14ac:dyDescent="0.25">
      <c r="F15" s="7" t="str">
        <f>_xlfn.XLOOKUP(E15,Table2[SalesmanName],Table2[SalesmanCode],"",0)</f>
        <v/>
      </c>
      <c r="G15" s="7" t="str">
        <f>_xlfn.XLOOKUP(F15,Table2[SalesmanCode],Table2[SalesmanID],"",0)</f>
        <v/>
      </c>
      <c r="H15" s="7" t="str">
        <f>_xlfn.XLOOKUP(G15,Table2[SalesmanID],Table2[DealerID],"",0)</f>
        <v/>
      </c>
      <c r="I15" s="7" t="str">
        <f>_xlfn.XLOOKUP(H15,Table2[DealerID],Table2[SearchTerm1],"",0)</f>
        <v/>
      </c>
      <c r="K15" s="7" t="str">
        <f>_xlfn.XLOOKUP(J15,Table3[Kendaraan],Table3[WarnaKendaraanID],"",0)</f>
        <v/>
      </c>
      <c r="Q15" s="7" t="str">
        <f>_xlfn.XLOOKUP(P15,Table5[Kredit],Table5[LeasingID],"",0)</f>
        <v/>
      </c>
      <c r="S15" s="7" t="str">
        <f>IF(ISBLANK(C15),"",TanggalSPK!$C$2)</f>
        <v/>
      </c>
    </row>
    <row r="16" spans="1:20" x14ac:dyDescent="0.25">
      <c r="F16" s="7" t="str">
        <f>_xlfn.XLOOKUP(E16,Table2[SalesmanName],Table2[SalesmanCode],"",0)</f>
        <v/>
      </c>
      <c r="G16" s="7" t="str">
        <f>_xlfn.XLOOKUP(F16,Table2[SalesmanCode],Table2[SalesmanID],"",0)</f>
        <v/>
      </c>
      <c r="H16" s="7" t="str">
        <f>_xlfn.XLOOKUP(G16,Table2[SalesmanID],Table2[DealerID],"",0)</f>
        <v/>
      </c>
      <c r="I16" s="7" t="str">
        <f>_xlfn.XLOOKUP(H16,Table2[DealerID],Table2[SearchTerm1],"",0)</f>
        <v/>
      </c>
      <c r="K16" s="7" t="str">
        <f>_xlfn.XLOOKUP(J16,Table3[Kendaraan],Table3[WarnaKendaraanID],"",0)</f>
        <v/>
      </c>
      <c r="Q16" s="7" t="str">
        <f>_xlfn.XLOOKUP(P16,Table5[Kredit],Table5[LeasingID],"",0)</f>
        <v/>
      </c>
      <c r="S16" s="7" t="str">
        <f>IF(ISBLANK(C16),"",TanggalSPK!$C$2)</f>
        <v/>
      </c>
    </row>
    <row r="17" spans="6:19" x14ac:dyDescent="0.25">
      <c r="F17" s="7" t="str">
        <f>_xlfn.XLOOKUP(E17,Table2[SalesmanName],Table2[SalesmanCode],"",0)</f>
        <v/>
      </c>
      <c r="G17" s="7" t="str">
        <f>_xlfn.XLOOKUP(F17,Table2[SalesmanCode],Table2[SalesmanID],"",0)</f>
        <v/>
      </c>
      <c r="H17" s="7" t="str">
        <f>_xlfn.XLOOKUP(G17,Table2[SalesmanID],Table2[DealerID],"",0)</f>
        <v/>
      </c>
      <c r="I17" s="7" t="str">
        <f>_xlfn.XLOOKUP(H17,Table2[DealerID],Table2[SearchTerm1],"",0)</f>
        <v/>
      </c>
      <c r="K17" s="7" t="str">
        <f>_xlfn.XLOOKUP(J17,Table3[Kendaraan],Table3[WarnaKendaraanID],"",0)</f>
        <v/>
      </c>
      <c r="Q17" s="7" t="str">
        <f>_xlfn.XLOOKUP(P17,Table5[Kredit],Table5[LeasingID],"",0)</f>
        <v/>
      </c>
      <c r="S17" s="7" t="str">
        <f>IF(ISBLANK(C17),"",TanggalSPK!$C$2)</f>
        <v/>
      </c>
    </row>
    <row r="18" spans="6:19" x14ac:dyDescent="0.25">
      <c r="F18" s="7" t="str">
        <f>_xlfn.XLOOKUP(E18,Table2[SalesmanName],Table2[SalesmanCode],"",0)</f>
        <v/>
      </c>
      <c r="G18" s="7" t="str">
        <f>_xlfn.XLOOKUP(F18,Table2[SalesmanCode],Table2[SalesmanID],"",0)</f>
        <v/>
      </c>
      <c r="H18" s="7" t="str">
        <f>_xlfn.XLOOKUP(G18,Table2[SalesmanID],Table2[DealerID],"",0)</f>
        <v/>
      </c>
      <c r="I18" s="7" t="str">
        <f>_xlfn.XLOOKUP(H18,Table2[DealerID],Table2[SearchTerm1],"",0)</f>
        <v/>
      </c>
      <c r="K18" s="7" t="str">
        <f>_xlfn.XLOOKUP(J18,Table3[Kendaraan],Table3[WarnaKendaraanID],"",0)</f>
        <v/>
      </c>
      <c r="Q18" s="7" t="str">
        <f>_xlfn.XLOOKUP(P18,Table5[Kredit],Table5[LeasingID],"",0)</f>
        <v/>
      </c>
      <c r="S18" s="7" t="str">
        <f>IF(ISBLANK(C18),"",TanggalSPK!$C$2)</f>
        <v/>
      </c>
    </row>
    <row r="19" spans="6:19" x14ac:dyDescent="0.25">
      <c r="F19" s="7" t="str">
        <f>_xlfn.XLOOKUP(E19,Table2[SalesmanName],Table2[SalesmanCode],"",0)</f>
        <v/>
      </c>
      <c r="G19" s="7" t="str">
        <f>_xlfn.XLOOKUP(F19,Table2[SalesmanCode],Table2[SalesmanID],"",0)</f>
        <v/>
      </c>
      <c r="H19" s="7" t="str">
        <f>_xlfn.XLOOKUP(G19,Table2[SalesmanID],Table2[DealerID],"",0)</f>
        <v/>
      </c>
      <c r="I19" s="7" t="str">
        <f>_xlfn.XLOOKUP(H19,Table2[DealerID],Table2[SearchTerm1],"",0)</f>
        <v/>
      </c>
      <c r="K19" s="7" t="str">
        <f>_xlfn.XLOOKUP(J19,Table3[Kendaraan],Table3[WarnaKendaraanID],"",0)</f>
        <v/>
      </c>
      <c r="Q19" s="7" t="str">
        <f>_xlfn.XLOOKUP(P19,Table5[Kredit],Table5[LeasingID],"",0)</f>
        <v/>
      </c>
      <c r="S19" s="7" t="str">
        <f>IF(ISBLANK(C19),"",TanggalSPK!$C$2)</f>
        <v/>
      </c>
    </row>
    <row r="20" spans="6:19" x14ac:dyDescent="0.25">
      <c r="F20" s="7" t="str">
        <f>_xlfn.XLOOKUP(E20,Table2[SalesmanName],Table2[SalesmanCode],"",0)</f>
        <v/>
      </c>
      <c r="G20" s="7" t="str">
        <f>_xlfn.XLOOKUP(F20,Table2[SalesmanCode],Table2[SalesmanID],"",0)</f>
        <v/>
      </c>
      <c r="H20" s="7" t="str">
        <f>_xlfn.XLOOKUP(G20,Table2[SalesmanID],Table2[DealerID],"",0)</f>
        <v/>
      </c>
      <c r="I20" s="7" t="str">
        <f>_xlfn.XLOOKUP(H20,Table2[DealerID],Table2[SearchTerm1],"",0)</f>
        <v/>
      </c>
      <c r="K20" s="7" t="str">
        <f>_xlfn.XLOOKUP(J20,Table3[Kendaraan],Table3[WarnaKendaraanID],"",0)</f>
        <v/>
      </c>
      <c r="Q20" s="7" t="str">
        <f>_xlfn.XLOOKUP(P20,Table5[Kredit],Table5[LeasingID],"",0)</f>
        <v/>
      </c>
      <c r="S20" s="7" t="str">
        <f>IF(ISBLANK(C20),"",TanggalSPK!$C$2)</f>
        <v/>
      </c>
    </row>
    <row r="21" spans="6:19" x14ac:dyDescent="0.25">
      <c r="F21" s="7" t="str">
        <f>_xlfn.XLOOKUP(E21,Table2[SalesmanName],Table2[SalesmanCode],"",0)</f>
        <v/>
      </c>
      <c r="G21" s="7" t="str">
        <f>_xlfn.XLOOKUP(F21,Table2[SalesmanCode],Table2[SalesmanID],"",0)</f>
        <v/>
      </c>
      <c r="H21" s="7" t="str">
        <f>_xlfn.XLOOKUP(G21,Table2[SalesmanID],Table2[DealerID],"",0)</f>
        <v/>
      </c>
      <c r="I21" s="7" t="str">
        <f>_xlfn.XLOOKUP(H21,Table2[DealerID],Table2[SearchTerm1],"",0)</f>
        <v/>
      </c>
      <c r="K21" s="7" t="str">
        <f>_xlfn.XLOOKUP(J21,Table3[Kendaraan],Table3[WarnaKendaraanID],"",0)</f>
        <v/>
      </c>
      <c r="Q21" s="7" t="str">
        <f>_xlfn.XLOOKUP(P21,Table5[Kredit],Table5[LeasingID],"",0)</f>
        <v/>
      </c>
      <c r="S21" s="7" t="str">
        <f>IF(ISBLANK(C21),"",TanggalSPK!$C$2)</f>
        <v/>
      </c>
    </row>
    <row r="22" spans="6:19" x14ac:dyDescent="0.25">
      <c r="F22" s="7" t="str">
        <f>_xlfn.XLOOKUP(E22,Table2[SalesmanName],Table2[SalesmanCode],"",0)</f>
        <v/>
      </c>
      <c r="G22" s="7" t="str">
        <f>_xlfn.XLOOKUP(F22,Table2[SalesmanCode],Table2[SalesmanID],"",0)</f>
        <v/>
      </c>
      <c r="H22" s="7" t="str">
        <f>_xlfn.XLOOKUP(G22,Table2[SalesmanID],Table2[DealerID],"",0)</f>
        <v/>
      </c>
      <c r="I22" s="7" t="str">
        <f>_xlfn.XLOOKUP(H22,Table2[DealerID],Table2[SearchTerm1],"",0)</f>
        <v/>
      </c>
      <c r="K22" s="7" t="str">
        <f>_xlfn.XLOOKUP(J22,Table3[Kendaraan],Table3[WarnaKendaraanID],"",0)</f>
        <v/>
      </c>
      <c r="Q22" s="7" t="str">
        <f>_xlfn.XLOOKUP(P22,Table5[Kredit],Table5[LeasingID],"",0)</f>
        <v/>
      </c>
      <c r="S22" s="7" t="str">
        <f>IF(ISBLANK(C22),"",TanggalSPK!$C$2)</f>
        <v/>
      </c>
    </row>
    <row r="23" spans="6:19" x14ac:dyDescent="0.25">
      <c r="F23" s="7" t="str">
        <f>_xlfn.XLOOKUP(E23,Table2[SalesmanName],Table2[SalesmanCode],"",0)</f>
        <v/>
      </c>
      <c r="G23" s="7" t="str">
        <f>_xlfn.XLOOKUP(F23,Table2[SalesmanCode],Table2[SalesmanID],"",0)</f>
        <v/>
      </c>
      <c r="H23" s="7" t="str">
        <f>_xlfn.XLOOKUP(G23,Table2[SalesmanID],Table2[DealerID],"",0)</f>
        <v/>
      </c>
      <c r="I23" s="7" t="str">
        <f>_xlfn.XLOOKUP(H23,Table2[DealerID],Table2[SearchTerm1],"",0)</f>
        <v/>
      </c>
      <c r="K23" s="7" t="str">
        <f>_xlfn.XLOOKUP(J23,Table3[Kendaraan],Table3[WarnaKendaraanID],"",0)</f>
        <v/>
      </c>
      <c r="Q23" s="7" t="str">
        <f>_xlfn.XLOOKUP(P23,Table5[Kredit],Table5[LeasingID],"",0)</f>
        <v/>
      </c>
      <c r="S23" s="7" t="str">
        <f>IF(ISBLANK(C23),"",TanggalSPK!$C$2)</f>
        <v/>
      </c>
    </row>
    <row r="24" spans="6:19" x14ac:dyDescent="0.25">
      <c r="F24" s="7" t="str">
        <f>_xlfn.XLOOKUP(E24,Table2[SalesmanName],Table2[SalesmanCode],"",0)</f>
        <v/>
      </c>
      <c r="G24" s="7" t="str">
        <f>_xlfn.XLOOKUP(F24,Table2[SalesmanCode],Table2[SalesmanID],"",0)</f>
        <v/>
      </c>
      <c r="H24" s="7" t="str">
        <f>_xlfn.XLOOKUP(G24,Table2[SalesmanID],Table2[DealerID],"",0)</f>
        <v/>
      </c>
      <c r="I24" s="7" t="str">
        <f>_xlfn.XLOOKUP(H24,Table2[DealerID],Table2[SearchTerm1],"",0)</f>
        <v/>
      </c>
      <c r="K24" s="7" t="str">
        <f>_xlfn.XLOOKUP(J24,Table3[Kendaraan],Table3[WarnaKendaraanID],"",0)</f>
        <v/>
      </c>
      <c r="Q24" s="7" t="str">
        <f>_xlfn.XLOOKUP(P24,Table5[Kredit],Table5[LeasingID],"",0)</f>
        <v/>
      </c>
      <c r="S24" s="7" t="str">
        <f>IF(ISBLANK(C24),"",TanggalSPK!$C$2)</f>
        <v/>
      </c>
    </row>
    <row r="25" spans="6:19" x14ac:dyDescent="0.25">
      <c r="F25" s="7" t="str">
        <f>_xlfn.XLOOKUP(E25,Table2[SalesmanName],Table2[SalesmanCode],"",0)</f>
        <v/>
      </c>
      <c r="G25" s="7" t="str">
        <f>_xlfn.XLOOKUP(F25,Table2[SalesmanCode],Table2[SalesmanID],"",0)</f>
        <v/>
      </c>
      <c r="H25" s="7" t="str">
        <f>_xlfn.XLOOKUP(G25,Table2[SalesmanID],Table2[DealerID],"",0)</f>
        <v/>
      </c>
      <c r="I25" s="7" t="str">
        <f>_xlfn.XLOOKUP(H25,Table2[DealerID],Table2[SearchTerm1],"",0)</f>
        <v/>
      </c>
      <c r="K25" s="7" t="str">
        <f>_xlfn.XLOOKUP(J25,Table3[Kendaraan],Table3[WarnaKendaraanID],"",0)</f>
        <v/>
      </c>
      <c r="Q25" s="7" t="str">
        <f>_xlfn.XLOOKUP(P25,Table5[Kredit],Table5[LeasingID],"",0)</f>
        <v/>
      </c>
      <c r="S25" s="7" t="str">
        <f>IF(ISBLANK(C25),"",TanggalSPK!$C$2)</f>
        <v/>
      </c>
    </row>
    <row r="26" spans="6:19" x14ac:dyDescent="0.25">
      <c r="F26" s="7" t="str">
        <f>_xlfn.XLOOKUP(E26,Table2[SalesmanName],Table2[SalesmanCode],"",0)</f>
        <v/>
      </c>
      <c r="G26" s="7" t="str">
        <f>_xlfn.XLOOKUP(F26,Table2[SalesmanCode],Table2[SalesmanID],"",0)</f>
        <v/>
      </c>
      <c r="H26" s="7" t="str">
        <f>_xlfn.XLOOKUP(G26,Table2[SalesmanID],Table2[DealerID],"",0)</f>
        <v/>
      </c>
      <c r="I26" s="7" t="str">
        <f>_xlfn.XLOOKUP(H26,Table2[DealerID],Table2[SearchTerm1],"",0)</f>
        <v/>
      </c>
      <c r="K26" s="7" t="str">
        <f>_xlfn.XLOOKUP(J26,Table3[Kendaraan],Table3[WarnaKendaraanID],"",0)</f>
        <v/>
      </c>
      <c r="Q26" s="7" t="str">
        <f>_xlfn.XLOOKUP(P26,Table5[Kredit],Table5[LeasingID],"",0)</f>
        <v/>
      </c>
      <c r="S26" s="7" t="str">
        <f>IF(ISBLANK(C26),"",TanggalSPK!$C$2)</f>
        <v/>
      </c>
    </row>
    <row r="27" spans="6:19" x14ac:dyDescent="0.25">
      <c r="F27" s="7" t="str">
        <f>_xlfn.XLOOKUP(E27,Table2[SalesmanName],Table2[SalesmanCode],"",0)</f>
        <v/>
      </c>
      <c r="G27" s="7" t="str">
        <f>_xlfn.XLOOKUP(F27,Table2[SalesmanCode],Table2[SalesmanID],"",0)</f>
        <v/>
      </c>
      <c r="H27" s="7" t="str">
        <f>_xlfn.XLOOKUP(G27,Table2[SalesmanID],Table2[DealerID],"",0)</f>
        <v/>
      </c>
      <c r="I27" s="7" t="str">
        <f>_xlfn.XLOOKUP(H27,Table2[DealerID],Table2[SearchTerm1],"",0)</f>
        <v/>
      </c>
      <c r="K27" s="7" t="str">
        <f>_xlfn.XLOOKUP(J27,Table3[Kendaraan],Table3[WarnaKendaraanID],"",0)</f>
        <v/>
      </c>
      <c r="Q27" s="7" t="str">
        <f>_xlfn.XLOOKUP(P27,Table5[Kredit],Table5[LeasingID],"",0)</f>
        <v/>
      </c>
      <c r="S27" s="7" t="str">
        <f>IF(ISBLANK(C27),"",TanggalSPK!$C$2)</f>
        <v/>
      </c>
    </row>
    <row r="28" spans="6:19" x14ac:dyDescent="0.25">
      <c r="F28" s="7" t="str">
        <f>_xlfn.XLOOKUP(E28,Table2[SalesmanName],Table2[SalesmanCode],"",0)</f>
        <v/>
      </c>
      <c r="G28" s="7" t="str">
        <f>_xlfn.XLOOKUP(F28,Table2[SalesmanCode],Table2[SalesmanID],"",0)</f>
        <v/>
      </c>
      <c r="H28" s="7" t="str">
        <f>_xlfn.XLOOKUP(G28,Table2[SalesmanID],Table2[DealerID],"",0)</f>
        <v/>
      </c>
      <c r="I28" s="7" t="str">
        <f>_xlfn.XLOOKUP(H28,Table2[DealerID],Table2[SearchTerm1],"",0)</f>
        <v/>
      </c>
      <c r="K28" s="7" t="str">
        <f>_xlfn.XLOOKUP(J28,Table3[Kendaraan],Table3[WarnaKendaraanID],"",0)</f>
        <v/>
      </c>
      <c r="Q28" s="7" t="str">
        <f>_xlfn.XLOOKUP(P28,Table5[Kredit],Table5[LeasingID],"",0)</f>
        <v/>
      </c>
      <c r="S28" s="7" t="str">
        <f>IF(ISBLANK(C28),"",TanggalSPK!$C$2)</f>
        <v/>
      </c>
    </row>
    <row r="29" spans="6:19" x14ac:dyDescent="0.25">
      <c r="F29" s="7" t="str">
        <f>_xlfn.XLOOKUP(E29,Table2[SalesmanName],Table2[SalesmanCode],"",0)</f>
        <v/>
      </c>
      <c r="G29" s="7" t="str">
        <f>_xlfn.XLOOKUP(F29,Table2[SalesmanCode],Table2[SalesmanID],"",0)</f>
        <v/>
      </c>
      <c r="H29" s="7" t="str">
        <f>_xlfn.XLOOKUP(G29,Table2[SalesmanID],Table2[DealerID],"",0)</f>
        <v/>
      </c>
      <c r="I29" s="7" t="str">
        <f>_xlfn.XLOOKUP(H29,Table2[DealerID],Table2[SearchTerm1],"",0)</f>
        <v/>
      </c>
      <c r="K29" s="7" t="str">
        <f>_xlfn.XLOOKUP(J29,Table3[Kendaraan],Table3[WarnaKendaraanID],"",0)</f>
        <v/>
      </c>
      <c r="Q29" s="7" t="str">
        <f>_xlfn.XLOOKUP(P29,Table5[Kredit],Table5[LeasingID],"",0)</f>
        <v/>
      </c>
      <c r="S29" s="7" t="str">
        <f>IF(ISBLANK(C29),"",TanggalSPK!$C$2)</f>
        <v/>
      </c>
    </row>
    <row r="30" spans="6:19" x14ac:dyDescent="0.25">
      <c r="F30" s="7" t="str">
        <f>_xlfn.XLOOKUP(E30,Table2[SalesmanName],Table2[SalesmanCode],"",0)</f>
        <v/>
      </c>
      <c r="G30" s="7" t="str">
        <f>_xlfn.XLOOKUP(F30,Table2[SalesmanCode],Table2[SalesmanID],"",0)</f>
        <v/>
      </c>
      <c r="H30" s="7" t="str">
        <f>_xlfn.XLOOKUP(G30,Table2[SalesmanID],Table2[DealerID],"",0)</f>
        <v/>
      </c>
      <c r="I30" s="7" t="str">
        <f>_xlfn.XLOOKUP(H30,Table2[DealerID],Table2[SearchTerm1],"",0)</f>
        <v/>
      </c>
      <c r="K30" s="7" t="str">
        <f>_xlfn.XLOOKUP(J30,Table3[Kendaraan],Table3[WarnaKendaraanID],"",0)</f>
        <v/>
      </c>
      <c r="Q30" s="7" t="str">
        <f>_xlfn.XLOOKUP(P30,Table5[Kredit],Table5[LeasingID],"",0)</f>
        <v/>
      </c>
      <c r="S30" s="7" t="str">
        <f>IF(ISBLANK(C30),"",TanggalSPK!$C$2)</f>
        <v/>
      </c>
    </row>
    <row r="31" spans="6:19" x14ac:dyDescent="0.25">
      <c r="F31" s="7" t="str">
        <f>_xlfn.XLOOKUP(E31,Table2[SalesmanName],Table2[SalesmanCode],"",0)</f>
        <v/>
      </c>
      <c r="G31" s="7" t="str">
        <f>_xlfn.XLOOKUP(F31,Table2[SalesmanCode],Table2[SalesmanID],"",0)</f>
        <v/>
      </c>
      <c r="H31" s="7" t="str">
        <f>_xlfn.XLOOKUP(G31,Table2[SalesmanID],Table2[DealerID],"",0)</f>
        <v/>
      </c>
      <c r="I31" s="7" t="str">
        <f>_xlfn.XLOOKUP(H31,Table2[DealerID],Table2[SearchTerm1],"",0)</f>
        <v/>
      </c>
      <c r="K31" s="7" t="str">
        <f>_xlfn.XLOOKUP(J31,Table3[Kendaraan],Table3[WarnaKendaraanID],"",0)</f>
        <v/>
      </c>
      <c r="Q31" s="7" t="str">
        <f>_xlfn.XLOOKUP(P31,Table5[Kredit],Table5[LeasingID],"",0)</f>
        <v/>
      </c>
      <c r="S31" s="7" t="str">
        <f>IF(ISBLANK(C31),"",TanggalSPK!$C$2)</f>
        <v/>
      </c>
    </row>
    <row r="32" spans="6:19" x14ac:dyDescent="0.25">
      <c r="F32" s="7" t="str">
        <f>_xlfn.XLOOKUP(E32,Table2[SalesmanName],Table2[SalesmanCode],"",0)</f>
        <v/>
      </c>
      <c r="G32" s="7" t="str">
        <f>_xlfn.XLOOKUP(F32,Table2[SalesmanCode],Table2[SalesmanID],"",0)</f>
        <v/>
      </c>
      <c r="H32" s="7" t="str">
        <f>_xlfn.XLOOKUP(G32,Table2[SalesmanID],Table2[DealerID],"",0)</f>
        <v/>
      </c>
      <c r="I32" s="7" t="str">
        <f>_xlfn.XLOOKUP(H32,Table2[DealerID],Table2[SearchTerm1],"",0)</f>
        <v/>
      </c>
      <c r="K32" s="7" t="str">
        <f>_xlfn.XLOOKUP(J32,Table3[Kendaraan],Table3[WarnaKendaraanID],"",0)</f>
        <v/>
      </c>
      <c r="Q32" s="7" t="str">
        <f>_xlfn.XLOOKUP(P32,Table5[Kredit],Table5[LeasingID],"",0)</f>
        <v/>
      </c>
      <c r="S32" s="7" t="str">
        <f>IF(ISBLANK(C32),"",TanggalSPK!$C$2)</f>
        <v/>
      </c>
    </row>
    <row r="33" spans="6:19" x14ac:dyDescent="0.25">
      <c r="F33" s="7" t="str">
        <f>_xlfn.XLOOKUP(E33,Table2[SalesmanName],Table2[SalesmanCode],"",0)</f>
        <v/>
      </c>
      <c r="G33" s="7" t="str">
        <f>_xlfn.XLOOKUP(F33,Table2[SalesmanCode],Table2[SalesmanID],"",0)</f>
        <v/>
      </c>
      <c r="H33" s="7" t="str">
        <f>_xlfn.XLOOKUP(G33,Table2[SalesmanID],Table2[DealerID],"",0)</f>
        <v/>
      </c>
      <c r="I33" s="7" t="str">
        <f>_xlfn.XLOOKUP(H33,Table2[DealerID],Table2[SearchTerm1],"",0)</f>
        <v/>
      </c>
      <c r="K33" s="7" t="str">
        <f>_xlfn.XLOOKUP(J33,Table3[Kendaraan],Table3[WarnaKendaraanID],"",0)</f>
        <v/>
      </c>
      <c r="Q33" s="7" t="str">
        <f>_xlfn.XLOOKUP(P33,Table5[Kredit],Table5[LeasingID],"",0)</f>
        <v/>
      </c>
      <c r="S33" s="7" t="str">
        <f>IF(ISBLANK(C33),"",TanggalSPK!$C$2)</f>
        <v/>
      </c>
    </row>
    <row r="34" spans="6:19" x14ac:dyDescent="0.25">
      <c r="F34" s="7" t="str">
        <f>_xlfn.XLOOKUP(E34,Table2[SalesmanName],Table2[SalesmanCode],"",0)</f>
        <v/>
      </c>
      <c r="G34" s="7" t="str">
        <f>_xlfn.XLOOKUP(F34,Table2[SalesmanCode],Table2[SalesmanID],"",0)</f>
        <v/>
      </c>
      <c r="H34" s="7" t="str">
        <f>_xlfn.XLOOKUP(G34,Table2[SalesmanID],Table2[DealerID],"",0)</f>
        <v/>
      </c>
      <c r="I34" s="7" t="str">
        <f>_xlfn.XLOOKUP(H34,Table2[DealerID],Table2[SearchTerm1],"",0)</f>
        <v/>
      </c>
      <c r="K34" s="7" t="str">
        <f>_xlfn.XLOOKUP(J34,Table3[Kendaraan],Table3[WarnaKendaraanID],"",0)</f>
        <v/>
      </c>
      <c r="Q34" s="7" t="str">
        <f>_xlfn.XLOOKUP(P34,Table5[Kredit],Table5[LeasingID],"",0)</f>
        <v/>
      </c>
      <c r="S34" s="7" t="str">
        <f>IF(ISBLANK(C34),"",TanggalSPK!$C$2)</f>
        <v/>
      </c>
    </row>
    <row r="35" spans="6:19" x14ac:dyDescent="0.25">
      <c r="F35" s="7" t="str">
        <f>_xlfn.XLOOKUP(E35,Table2[SalesmanName],Table2[SalesmanCode],"",0)</f>
        <v/>
      </c>
      <c r="G35" s="7" t="str">
        <f>_xlfn.XLOOKUP(F35,Table2[SalesmanCode],Table2[SalesmanID],"",0)</f>
        <v/>
      </c>
      <c r="H35" s="7" t="str">
        <f>_xlfn.XLOOKUP(G35,Table2[SalesmanID],Table2[DealerID],"",0)</f>
        <v/>
      </c>
      <c r="I35" s="7" t="str">
        <f>_xlfn.XLOOKUP(H35,Table2[DealerID],Table2[SearchTerm1],"",0)</f>
        <v/>
      </c>
      <c r="K35" s="7" t="str">
        <f>_xlfn.XLOOKUP(J35,Table3[Kendaraan],Table3[WarnaKendaraanID],"",0)</f>
        <v/>
      </c>
      <c r="Q35" s="7" t="str">
        <f>_xlfn.XLOOKUP(P35,Table5[Kredit],Table5[LeasingID],"",0)</f>
        <v/>
      </c>
      <c r="S35" s="7" t="str">
        <f>IF(ISBLANK(C35),"",TanggalSPK!$C$2)</f>
        <v/>
      </c>
    </row>
    <row r="36" spans="6:19" x14ac:dyDescent="0.25">
      <c r="F36" s="7" t="str">
        <f>_xlfn.XLOOKUP(E36,Table2[SalesmanName],Table2[SalesmanCode],"",0)</f>
        <v/>
      </c>
      <c r="G36" s="7" t="str">
        <f>_xlfn.XLOOKUP(F36,Table2[SalesmanCode],Table2[SalesmanID],"",0)</f>
        <v/>
      </c>
      <c r="H36" s="7" t="str">
        <f>_xlfn.XLOOKUP(G36,Table2[SalesmanID],Table2[DealerID],"",0)</f>
        <v/>
      </c>
      <c r="I36" s="7" t="str">
        <f>_xlfn.XLOOKUP(H36,Table2[DealerID],Table2[SearchTerm1],"",0)</f>
        <v/>
      </c>
      <c r="K36" s="7" t="str">
        <f>_xlfn.XLOOKUP(J36,Table3[Kendaraan],Table3[WarnaKendaraanID],"",0)</f>
        <v/>
      </c>
      <c r="Q36" s="7" t="str">
        <f>_xlfn.XLOOKUP(P36,Table5[Kredit],Table5[LeasingID],"",0)</f>
        <v/>
      </c>
      <c r="S36" s="7" t="str">
        <f>IF(ISBLANK(C36),"",TanggalSPK!$C$2)</f>
        <v/>
      </c>
    </row>
    <row r="37" spans="6:19" x14ac:dyDescent="0.25">
      <c r="F37" s="7" t="str">
        <f>_xlfn.XLOOKUP(E37,Table2[SalesmanName],Table2[SalesmanCode],"",0)</f>
        <v/>
      </c>
      <c r="G37" s="7" t="str">
        <f>_xlfn.XLOOKUP(F37,Table2[SalesmanCode],Table2[SalesmanID],"",0)</f>
        <v/>
      </c>
      <c r="H37" s="7" t="str">
        <f>_xlfn.XLOOKUP(G37,Table2[SalesmanID],Table2[DealerID],"",0)</f>
        <v/>
      </c>
      <c r="I37" s="7" t="str">
        <f>_xlfn.XLOOKUP(H37,Table2[DealerID],Table2[SearchTerm1],"",0)</f>
        <v/>
      </c>
      <c r="K37" s="7" t="str">
        <f>_xlfn.XLOOKUP(J37,Table3[Kendaraan],Table3[WarnaKendaraanID],"",0)</f>
        <v/>
      </c>
      <c r="Q37" s="7" t="str">
        <f>_xlfn.XLOOKUP(P37,Table5[Kredit],Table5[LeasingID],"",0)</f>
        <v/>
      </c>
      <c r="S37" s="7" t="str">
        <f>IF(ISBLANK(C37),"",TanggalSPK!$C$2)</f>
        <v/>
      </c>
    </row>
    <row r="38" spans="6:19" x14ac:dyDescent="0.25">
      <c r="F38" s="7" t="str">
        <f>_xlfn.XLOOKUP(E38,Table2[SalesmanName],Table2[SalesmanCode],"",0)</f>
        <v/>
      </c>
      <c r="G38" s="7" t="str">
        <f>_xlfn.XLOOKUP(F38,Table2[SalesmanCode],Table2[SalesmanID],"",0)</f>
        <v/>
      </c>
      <c r="H38" s="7" t="str">
        <f>_xlfn.XLOOKUP(G38,Table2[SalesmanID],Table2[DealerID],"",0)</f>
        <v/>
      </c>
      <c r="I38" s="7" t="str">
        <f>_xlfn.XLOOKUP(H38,Table2[DealerID],Table2[SearchTerm1],"",0)</f>
        <v/>
      </c>
      <c r="K38" s="7" t="str">
        <f>_xlfn.XLOOKUP(J38,Table3[Kendaraan],Table3[WarnaKendaraanID],"",0)</f>
        <v/>
      </c>
      <c r="Q38" s="7" t="str">
        <f>_xlfn.XLOOKUP(P38,Table5[Kredit],Table5[LeasingID],"",0)</f>
        <v/>
      </c>
      <c r="S38" s="7" t="str">
        <f>IF(ISBLANK(C38),"",TanggalSPK!$C$2)</f>
        <v/>
      </c>
    </row>
    <row r="39" spans="6:19" x14ac:dyDescent="0.25">
      <c r="F39" s="7" t="str">
        <f>_xlfn.XLOOKUP(E39,Table2[SalesmanName],Table2[SalesmanCode],"",0)</f>
        <v/>
      </c>
      <c r="G39" s="7" t="str">
        <f>_xlfn.XLOOKUP(F39,Table2[SalesmanCode],Table2[SalesmanID],"",0)</f>
        <v/>
      </c>
      <c r="H39" s="7" t="str">
        <f>_xlfn.XLOOKUP(G39,Table2[SalesmanID],Table2[DealerID],"",0)</f>
        <v/>
      </c>
      <c r="I39" s="7" t="str">
        <f>_xlfn.XLOOKUP(H39,Table2[DealerID],Table2[SearchTerm1],"",0)</f>
        <v/>
      </c>
      <c r="K39" s="7" t="str">
        <f>_xlfn.XLOOKUP(J39,Table3[Kendaraan],Table3[WarnaKendaraanID],"",0)</f>
        <v/>
      </c>
      <c r="Q39" s="7" t="str">
        <f>_xlfn.XLOOKUP(P39,Table5[Kredit],Table5[LeasingID],"",0)</f>
        <v/>
      </c>
      <c r="S39" s="7" t="str">
        <f>IF(ISBLANK(C39),"",TanggalSPK!$C$2)</f>
        <v/>
      </c>
    </row>
    <row r="40" spans="6:19" x14ac:dyDescent="0.25">
      <c r="F40" s="7" t="str">
        <f>_xlfn.XLOOKUP(E40,Table2[SalesmanName],Table2[SalesmanCode],"",0)</f>
        <v/>
      </c>
      <c r="G40" s="7" t="str">
        <f>_xlfn.XLOOKUP(F40,Table2[SalesmanCode],Table2[SalesmanID],"",0)</f>
        <v/>
      </c>
      <c r="H40" s="7" t="str">
        <f>_xlfn.XLOOKUP(G40,Table2[SalesmanID],Table2[DealerID],"",0)</f>
        <v/>
      </c>
      <c r="I40" s="7" t="str">
        <f>_xlfn.XLOOKUP(H40,Table2[DealerID],Table2[SearchTerm1],"",0)</f>
        <v/>
      </c>
      <c r="K40" s="7" t="str">
        <f>_xlfn.XLOOKUP(J40,Table3[Kendaraan],Table3[WarnaKendaraanID],"",0)</f>
        <v/>
      </c>
      <c r="Q40" s="7" t="str">
        <f>_xlfn.XLOOKUP(P40,Table5[Kredit],Table5[LeasingID],"",0)</f>
        <v/>
      </c>
      <c r="S40" s="7" t="str">
        <f>IF(ISBLANK(C40),"",TanggalSPK!$C$2)</f>
        <v/>
      </c>
    </row>
    <row r="41" spans="6:19" x14ac:dyDescent="0.25">
      <c r="F41" s="7" t="str">
        <f>_xlfn.XLOOKUP(E41,Table2[SalesmanName],Table2[SalesmanCode],"",0)</f>
        <v/>
      </c>
      <c r="G41" s="7" t="str">
        <f>_xlfn.XLOOKUP(F41,Table2[SalesmanCode],Table2[SalesmanID],"",0)</f>
        <v/>
      </c>
      <c r="H41" s="7" t="str">
        <f>_xlfn.XLOOKUP(G41,Table2[SalesmanID],Table2[DealerID],"",0)</f>
        <v/>
      </c>
      <c r="I41" s="7" t="str">
        <f>_xlfn.XLOOKUP(H41,Table2[DealerID],Table2[SearchTerm1],"",0)</f>
        <v/>
      </c>
      <c r="K41" s="7" t="str">
        <f>_xlfn.XLOOKUP(J41,Table3[Kendaraan],Table3[WarnaKendaraanID],"",0)</f>
        <v/>
      </c>
      <c r="Q41" s="7" t="str">
        <f>_xlfn.XLOOKUP(P41,Table5[Kredit],Table5[LeasingID],"",0)</f>
        <v/>
      </c>
      <c r="S41" s="7" t="str">
        <f>IF(ISBLANK(C41),"",TanggalSPK!$C$2)</f>
        <v/>
      </c>
    </row>
    <row r="42" spans="6:19" x14ac:dyDescent="0.25">
      <c r="F42" s="7" t="str">
        <f>_xlfn.XLOOKUP(E42,Table2[SalesmanName],Table2[SalesmanCode],"",0)</f>
        <v/>
      </c>
      <c r="G42" s="7" t="str">
        <f>_xlfn.XLOOKUP(F42,Table2[SalesmanCode],Table2[SalesmanID],"",0)</f>
        <v/>
      </c>
      <c r="H42" s="7" t="str">
        <f>_xlfn.XLOOKUP(G42,Table2[SalesmanID],Table2[DealerID],"",0)</f>
        <v/>
      </c>
      <c r="I42" s="7" t="str">
        <f>_xlfn.XLOOKUP(H42,Table2[DealerID],Table2[SearchTerm1],"",0)</f>
        <v/>
      </c>
      <c r="K42" s="7" t="str">
        <f>_xlfn.XLOOKUP(J42,Table3[Kendaraan],Table3[WarnaKendaraanID],"",0)</f>
        <v/>
      </c>
      <c r="Q42" s="7" t="str">
        <f>_xlfn.XLOOKUP(P42,Table5[Kredit],Table5[LeasingID],"",0)</f>
        <v/>
      </c>
      <c r="S42" s="7" t="str">
        <f>IF(ISBLANK(C42),"",TanggalSPK!$C$2)</f>
        <v/>
      </c>
    </row>
    <row r="43" spans="6:19" x14ac:dyDescent="0.25">
      <c r="F43" s="7" t="str">
        <f>_xlfn.XLOOKUP(E43,Table2[SalesmanName],Table2[SalesmanCode],"",0)</f>
        <v/>
      </c>
      <c r="G43" s="7" t="str">
        <f>_xlfn.XLOOKUP(F43,Table2[SalesmanCode],Table2[SalesmanID],"",0)</f>
        <v/>
      </c>
      <c r="H43" s="7" t="str">
        <f>_xlfn.XLOOKUP(G43,Table2[SalesmanID],Table2[DealerID],"",0)</f>
        <v/>
      </c>
      <c r="I43" s="7" t="str">
        <f>_xlfn.XLOOKUP(H43,Table2[DealerID],Table2[SearchTerm1],"",0)</f>
        <v/>
      </c>
      <c r="K43" s="7" t="str">
        <f>_xlfn.XLOOKUP(J43,Table3[Kendaraan],Table3[WarnaKendaraanID],"",0)</f>
        <v/>
      </c>
      <c r="Q43" s="7" t="str">
        <f>_xlfn.XLOOKUP(P43,Table5[Kredit],Table5[LeasingID],"",0)</f>
        <v/>
      </c>
      <c r="S43" s="7" t="str">
        <f>IF(ISBLANK(C43),"",TanggalSPK!$C$2)</f>
        <v/>
      </c>
    </row>
    <row r="44" spans="6:19" x14ac:dyDescent="0.25">
      <c r="F44" s="7" t="str">
        <f>_xlfn.XLOOKUP(E44,Table2[SalesmanName],Table2[SalesmanCode],"",0)</f>
        <v/>
      </c>
      <c r="G44" s="7" t="str">
        <f>_xlfn.XLOOKUP(F44,Table2[SalesmanCode],Table2[SalesmanID],"",0)</f>
        <v/>
      </c>
      <c r="H44" s="7" t="str">
        <f>_xlfn.XLOOKUP(G44,Table2[SalesmanID],Table2[DealerID],"",0)</f>
        <v/>
      </c>
      <c r="I44" s="7" t="str">
        <f>_xlfn.XLOOKUP(H44,Table2[DealerID],Table2[SearchTerm1],"",0)</f>
        <v/>
      </c>
      <c r="K44" s="7" t="str">
        <f>_xlfn.XLOOKUP(J44,Table3[Kendaraan],Table3[WarnaKendaraanID],"",0)</f>
        <v/>
      </c>
      <c r="Q44" s="7" t="str">
        <f>_xlfn.XLOOKUP(P44,Table5[Kredit],Table5[LeasingID],"",0)</f>
        <v/>
      </c>
      <c r="S44" s="7" t="str">
        <f>IF(ISBLANK(C44),"",TanggalSPK!$C$2)</f>
        <v/>
      </c>
    </row>
    <row r="45" spans="6:19" x14ac:dyDescent="0.25">
      <c r="F45" s="7" t="str">
        <f>_xlfn.XLOOKUP(E45,Table2[SalesmanName],Table2[SalesmanCode],"",0)</f>
        <v/>
      </c>
      <c r="G45" s="7" t="str">
        <f>_xlfn.XLOOKUP(F45,Table2[SalesmanCode],Table2[SalesmanID],"",0)</f>
        <v/>
      </c>
      <c r="H45" s="7" t="str">
        <f>_xlfn.XLOOKUP(G45,Table2[SalesmanID],Table2[DealerID],"",0)</f>
        <v/>
      </c>
      <c r="I45" s="7" t="str">
        <f>_xlfn.XLOOKUP(H45,Table2[DealerID],Table2[SearchTerm1],"",0)</f>
        <v/>
      </c>
      <c r="K45" s="7" t="str">
        <f>_xlfn.XLOOKUP(J45,Table3[Kendaraan],Table3[WarnaKendaraanID],"",0)</f>
        <v/>
      </c>
      <c r="Q45" s="7" t="str">
        <f>_xlfn.XLOOKUP(P45,Table5[Kredit],Table5[LeasingID],"",0)</f>
        <v/>
      </c>
      <c r="S45" s="7" t="str">
        <f>IF(ISBLANK(C45),"",TanggalSPK!$C$2)</f>
        <v/>
      </c>
    </row>
    <row r="46" spans="6:19" x14ac:dyDescent="0.25">
      <c r="F46" s="7" t="str">
        <f>_xlfn.XLOOKUP(E46,Table2[SalesmanName],Table2[SalesmanCode],"",0)</f>
        <v/>
      </c>
      <c r="G46" s="7" t="str">
        <f>_xlfn.XLOOKUP(F46,Table2[SalesmanCode],Table2[SalesmanID],"",0)</f>
        <v/>
      </c>
      <c r="H46" s="7" t="str">
        <f>_xlfn.XLOOKUP(G46,Table2[SalesmanID],Table2[DealerID],"",0)</f>
        <v/>
      </c>
      <c r="I46" s="7" t="str">
        <f>_xlfn.XLOOKUP(H46,Table2[DealerID],Table2[SearchTerm1],"",0)</f>
        <v/>
      </c>
      <c r="K46" s="7" t="str">
        <f>_xlfn.XLOOKUP(J46,Table3[Kendaraan],Table3[WarnaKendaraanID],"",0)</f>
        <v/>
      </c>
      <c r="Q46" s="7" t="str">
        <f>_xlfn.XLOOKUP(P46,Table5[Kredit],Table5[LeasingID],"",0)</f>
        <v/>
      </c>
      <c r="S46" s="7" t="str">
        <f>IF(ISBLANK(C46),"",TanggalSPK!$C$2)</f>
        <v/>
      </c>
    </row>
    <row r="47" spans="6:19" x14ac:dyDescent="0.25">
      <c r="F47" s="7" t="str">
        <f>_xlfn.XLOOKUP(E47,Table2[SalesmanName],Table2[SalesmanCode],"",0)</f>
        <v/>
      </c>
      <c r="G47" s="7" t="str">
        <f>_xlfn.XLOOKUP(F47,Table2[SalesmanCode],Table2[SalesmanID],"",0)</f>
        <v/>
      </c>
      <c r="H47" s="7" t="str">
        <f>_xlfn.XLOOKUP(G47,Table2[SalesmanID],Table2[DealerID],"",0)</f>
        <v/>
      </c>
      <c r="I47" s="7" t="str">
        <f>_xlfn.XLOOKUP(H47,Table2[DealerID],Table2[SearchTerm1],"",0)</f>
        <v/>
      </c>
      <c r="K47" s="7" t="str">
        <f>_xlfn.XLOOKUP(J47,Table3[Kendaraan],Table3[WarnaKendaraanID],"",0)</f>
        <v/>
      </c>
      <c r="Q47" s="7" t="str">
        <f>_xlfn.XLOOKUP(P47,Table5[Kredit],Table5[LeasingID],"",0)</f>
        <v/>
      </c>
      <c r="S47" s="7" t="str">
        <f>IF(ISBLANK(C47),"",TanggalSPK!$C$2)</f>
        <v/>
      </c>
    </row>
    <row r="48" spans="6:19" x14ac:dyDescent="0.25">
      <c r="F48" s="7" t="str">
        <f>_xlfn.XLOOKUP(E48,Table2[SalesmanName],Table2[SalesmanCode],"",0)</f>
        <v/>
      </c>
      <c r="G48" s="7" t="str">
        <f>_xlfn.XLOOKUP(F48,Table2[SalesmanCode],Table2[SalesmanID],"",0)</f>
        <v/>
      </c>
      <c r="H48" s="7" t="str">
        <f>_xlfn.XLOOKUP(G48,Table2[SalesmanID],Table2[DealerID],"",0)</f>
        <v/>
      </c>
      <c r="I48" s="7" t="str">
        <f>_xlfn.XLOOKUP(H48,Table2[DealerID],Table2[SearchTerm1],"",0)</f>
        <v/>
      </c>
      <c r="K48" s="7" t="str">
        <f>_xlfn.XLOOKUP(J48,Table3[Kendaraan],Table3[WarnaKendaraanID],"",0)</f>
        <v/>
      </c>
      <c r="Q48" s="7" t="str">
        <f>_xlfn.XLOOKUP(P48,Table5[Kredit],Table5[LeasingID],"",0)</f>
        <v/>
      </c>
      <c r="S48" s="7" t="str">
        <f>IF(ISBLANK(C48),"",TanggalSPK!$C$2)</f>
        <v/>
      </c>
    </row>
    <row r="49" spans="6:19" x14ac:dyDescent="0.25">
      <c r="F49" s="7" t="str">
        <f>_xlfn.XLOOKUP(E49,Table2[SalesmanName],Table2[SalesmanCode],"",0)</f>
        <v/>
      </c>
      <c r="G49" s="7" t="str">
        <f>_xlfn.XLOOKUP(F49,Table2[SalesmanCode],Table2[SalesmanID],"",0)</f>
        <v/>
      </c>
      <c r="H49" s="7" t="str">
        <f>_xlfn.XLOOKUP(G49,Table2[SalesmanID],Table2[DealerID],"",0)</f>
        <v/>
      </c>
      <c r="I49" s="7" t="str">
        <f>_xlfn.XLOOKUP(H49,Table2[DealerID],Table2[SearchTerm1],"",0)</f>
        <v/>
      </c>
      <c r="K49" s="7" t="str">
        <f>_xlfn.XLOOKUP(J49,Table3[Kendaraan],Table3[WarnaKendaraanID],"",0)</f>
        <v/>
      </c>
      <c r="Q49" s="7" t="str">
        <f>_xlfn.XLOOKUP(P49,Table5[Kredit],Table5[LeasingID],"",0)</f>
        <v/>
      </c>
      <c r="S49" s="7" t="str">
        <f>IF(ISBLANK(C49),"",TanggalSPK!$C$2)</f>
        <v/>
      </c>
    </row>
    <row r="50" spans="6:19" x14ac:dyDescent="0.25">
      <c r="F50" s="7" t="str">
        <f>_xlfn.XLOOKUP(E50,Table2[SalesmanName],Table2[SalesmanCode],"",0)</f>
        <v/>
      </c>
      <c r="G50" s="7" t="str">
        <f>_xlfn.XLOOKUP(F50,Table2[SalesmanCode],Table2[SalesmanID],"",0)</f>
        <v/>
      </c>
      <c r="H50" s="7" t="str">
        <f>_xlfn.XLOOKUP(G50,Table2[SalesmanID],Table2[DealerID],"",0)</f>
        <v/>
      </c>
      <c r="I50" s="7" t="str">
        <f>_xlfn.XLOOKUP(H50,Table2[DealerID],Table2[SearchTerm1],"",0)</f>
        <v/>
      </c>
      <c r="K50" s="7" t="str">
        <f>_xlfn.XLOOKUP(J50,Table3[Kendaraan],Table3[WarnaKendaraanID],"",0)</f>
        <v/>
      </c>
      <c r="Q50" s="7" t="str">
        <f>_xlfn.XLOOKUP(P50,Table5[Kredit],Table5[LeasingID],"",0)</f>
        <v/>
      </c>
      <c r="S50" s="7" t="str">
        <f>IF(ISBLANK(C50),"",TanggalSPK!$C$2)</f>
        <v/>
      </c>
    </row>
    <row r="51" spans="6:19" x14ac:dyDescent="0.25">
      <c r="F51" s="7" t="str">
        <f>_xlfn.XLOOKUP(E51,Table2[SalesmanName],Table2[SalesmanCode],"",0)</f>
        <v/>
      </c>
      <c r="G51" s="7" t="str">
        <f>_xlfn.XLOOKUP(F51,Table2[SalesmanCode],Table2[SalesmanID],"",0)</f>
        <v/>
      </c>
      <c r="H51" s="7" t="str">
        <f>_xlfn.XLOOKUP(G51,Table2[SalesmanID],Table2[DealerID],"",0)</f>
        <v/>
      </c>
      <c r="I51" s="7" t="str">
        <f>_xlfn.XLOOKUP(H51,Table2[DealerID],Table2[SearchTerm1],"",0)</f>
        <v/>
      </c>
      <c r="K51" s="7" t="str">
        <f>_xlfn.XLOOKUP(J51,Table3[Kendaraan],Table3[WarnaKendaraanID],"",0)</f>
        <v/>
      </c>
      <c r="Q51" s="7" t="str">
        <f>_xlfn.XLOOKUP(P51,Table5[Kredit],Table5[LeasingID],"",0)</f>
        <v/>
      </c>
      <c r="S51" s="7" t="str">
        <f>IF(ISBLANK(C51),"",TanggalSPK!$C$2)</f>
        <v/>
      </c>
    </row>
    <row r="52" spans="6:19" x14ac:dyDescent="0.25">
      <c r="F52" s="7" t="str">
        <f>_xlfn.XLOOKUP(E52,Table2[SalesmanName],Table2[SalesmanCode],"",0)</f>
        <v/>
      </c>
      <c r="G52" s="7" t="str">
        <f>_xlfn.XLOOKUP(F52,Table2[SalesmanCode],Table2[SalesmanID],"",0)</f>
        <v/>
      </c>
      <c r="H52" s="7" t="str">
        <f>_xlfn.XLOOKUP(G52,Table2[SalesmanID],Table2[DealerID],"",0)</f>
        <v/>
      </c>
      <c r="I52" s="7" t="str">
        <f>_xlfn.XLOOKUP(H52,Table2[DealerID],Table2[SearchTerm1],"",0)</f>
        <v/>
      </c>
      <c r="K52" s="7" t="str">
        <f>_xlfn.XLOOKUP(J52,Table3[Kendaraan],Table3[WarnaKendaraanID],"",0)</f>
        <v/>
      </c>
      <c r="Q52" s="7" t="str">
        <f>_xlfn.XLOOKUP(P52,Table5[Kredit],Table5[LeasingID],"",0)</f>
        <v/>
      </c>
      <c r="S52" s="7" t="str">
        <f>IF(ISBLANK(C52),"",TanggalSPK!$C$2)</f>
        <v/>
      </c>
    </row>
    <row r="53" spans="6:19" x14ac:dyDescent="0.25">
      <c r="F53" s="7" t="str">
        <f>_xlfn.XLOOKUP(E53,Table2[SalesmanName],Table2[SalesmanCode],"",0)</f>
        <v/>
      </c>
      <c r="G53" s="7" t="str">
        <f>_xlfn.XLOOKUP(F53,Table2[SalesmanCode],Table2[SalesmanID],"",0)</f>
        <v/>
      </c>
      <c r="H53" s="7" t="str">
        <f>_xlfn.XLOOKUP(G53,Table2[SalesmanID],Table2[DealerID],"",0)</f>
        <v/>
      </c>
      <c r="I53" s="7" t="str">
        <f>_xlfn.XLOOKUP(H53,Table2[DealerID],Table2[SearchTerm1],"",0)</f>
        <v/>
      </c>
      <c r="K53" s="7" t="str">
        <f>_xlfn.XLOOKUP(J53,Table3[Kendaraan],Table3[WarnaKendaraanID],"",0)</f>
        <v/>
      </c>
      <c r="Q53" s="7" t="str">
        <f>_xlfn.XLOOKUP(P53,Table5[Kredit],Table5[LeasingID],"",0)</f>
        <v/>
      </c>
      <c r="S53" s="7" t="str">
        <f>IF(ISBLANK(C53),"",TanggalSPK!$C$2)</f>
        <v/>
      </c>
    </row>
    <row r="54" spans="6:19" x14ac:dyDescent="0.25">
      <c r="F54" s="7" t="str">
        <f>_xlfn.XLOOKUP(E54,Table2[SalesmanName],Table2[SalesmanCode],"",0)</f>
        <v/>
      </c>
      <c r="G54" s="7" t="str">
        <f>_xlfn.XLOOKUP(F54,Table2[SalesmanCode],Table2[SalesmanID],"",0)</f>
        <v/>
      </c>
      <c r="H54" s="7" t="str">
        <f>_xlfn.XLOOKUP(G54,Table2[SalesmanID],Table2[DealerID],"",0)</f>
        <v/>
      </c>
      <c r="I54" s="7" t="str">
        <f>_xlfn.XLOOKUP(H54,Table2[DealerID],Table2[SearchTerm1],"",0)</f>
        <v/>
      </c>
      <c r="K54" s="7" t="str">
        <f>_xlfn.XLOOKUP(J54,Table3[Kendaraan],Table3[WarnaKendaraanID],"",0)</f>
        <v/>
      </c>
      <c r="Q54" s="7" t="str">
        <f>_xlfn.XLOOKUP(P54,Table5[Kredit],Table5[LeasingID],"",0)</f>
        <v/>
      </c>
      <c r="S54" s="7" t="str">
        <f>IF(ISBLANK(C54),"",TanggalSPK!$C$2)</f>
        <v/>
      </c>
    </row>
    <row r="55" spans="6:19" x14ac:dyDescent="0.25">
      <c r="F55" s="7" t="str">
        <f>_xlfn.XLOOKUP(E55,Table2[SalesmanName],Table2[SalesmanCode],"",0)</f>
        <v/>
      </c>
      <c r="G55" s="7" t="str">
        <f>_xlfn.XLOOKUP(F55,Table2[SalesmanCode],Table2[SalesmanID],"",0)</f>
        <v/>
      </c>
      <c r="H55" s="7" t="str">
        <f>_xlfn.XLOOKUP(G55,Table2[SalesmanID],Table2[DealerID],"",0)</f>
        <v/>
      </c>
      <c r="I55" s="7" t="str">
        <f>_xlfn.XLOOKUP(H55,Table2[DealerID],Table2[SearchTerm1],"",0)</f>
        <v/>
      </c>
      <c r="K55" s="7" t="str">
        <f>_xlfn.XLOOKUP(J55,Table3[Kendaraan],Table3[WarnaKendaraanID],"",0)</f>
        <v/>
      </c>
      <c r="Q55" s="7" t="str">
        <f>_xlfn.XLOOKUP(P55,Table5[Kredit],Table5[LeasingID],"",0)</f>
        <v/>
      </c>
      <c r="S55" s="7" t="str">
        <f>IF(ISBLANK(C55),"",TanggalSPK!$C$2)</f>
        <v/>
      </c>
    </row>
    <row r="56" spans="6:19" x14ac:dyDescent="0.25">
      <c r="F56" s="7" t="str">
        <f>_xlfn.XLOOKUP(E56,Table2[SalesmanName],Table2[SalesmanCode],"",0)</f>
        <v/>
      </c>
      <c r="G56" s="7" t="str">
        <f>_xlfn.XLOOKUP(F56,Table2[SalesmanCode],Table2[SalesmanID],"",0)</f>
        <v/>
      </c>
      <c r="H56" s="7" t="str">
        <f>_xlfn.XLOOKUP(G56,Table2[SalesmanID],Table2[DealerID],"",0)</f>
        <v/>
      </c>
      <c r="I56" s="7" t="str">
        <f>_xlfn.XLOOKUP(H56,Table2[DealerID],Table2[SearchTerm1],"",0)</f>
        <v/>
      </c>
      <c r="K56" s="7" t="str">
        <f>_xlfn.XLOOKUP(J56,Table3[Kendaraan],Table3[WarnaKendaraanID],"",0)</f>
        <v/>
      </c>
      <c r="Q56" s="7" t="str">
        <f>_xlfn.XLOOKUP(P56,Table5[Kredit],Table5[LeasingID],"",0)</f>
        <v/>
      </c>
      <c r="S56" s="7" t="str">
        <f>IF(ISBLANK(C56),"",TanggalSPK!$C$2)</f>
        <v/>
      </c>
    </row>
    <row r="57" spans="6:19" x14ac:dyDescent="0.25">
      <c r="F57" s="7" t="str">
        <f>_xlfn.XLOOKUP(E57,Table2[SalesmanName],Table2[SalesmanCode],"",0)</f>
        <v/>
      </c>
      <c r="G57" s="7" t="str">
        <f>_xlfn.XLOOKUP(F57,Table2[SalesmanCode],Table2[SalesmanID],"",0)</f>
        <v/>
      </c>
      <c r="H57" s="7" t="str">
        <f>_xlfn.XLOOKUP(G57,Table2[SalesmanID],Table2[DealerID],"",0)</f>
        <v/>
      </c>
      <c r="I57" s="7" t="str">
        <f>_xlfn.XLOOKUP(H57,Table2[DealerID],Table2[SearchTerm1],"",0)</f>
        <v/>
      </c>
      <c r="K57" s="7" t="str">
        <f>_xlfn.XLOOKUP(J57,Table3[Kendaraan],Table3[WarnaKendaraanID],"",0)</f>
        <v/>
      </c>
      <c r="Q57" s="7" t="str">
        <f>_xlfn.XLOOKUP(P57,Table5[Kredit],Table5[LeasingID],"",0)</f>
        <v/>
      </c>
      <c r="S57" s="7" t="str">
        <f>IF(ISBLANK(C57),"",TanggalSPK!$C$2)</f>
        <v/>
      </c>
    </row>
    <row r="58" spans="6:19" x14ac:dyDescent="0.25">
      <c r="F58" s="7" t="str">
        <f>_xlfn.XLOOKUP(E58,Table2[SalesmanName],Table2[SalesmanCode],"",0)</f>
        <v/>
      </c>
      <c r="G58" s="7" t="str">
        <f>_xlfn.XLOOKUP(F58,Table2[SalesmanCode],Table2[SalesmanID],"",0)</f>
        <v/>
      </c>
      <c r="H58" s="7" t="str">
        <f>_xlfn.XLOOKUP(G58,Table2[SalesmanID],Table2[DealerID],"",0)</f>
        <v/>
      </c>
      <c r="I58" s="7" t="str">
        <f>_xlfn.XLOOKUP(H58,Table2[DealerID],Table2[SearchTerm1],"",0)</f>
        <v/>
      </c>
      <c r="K58" s="7" t="str">
        <f>_xlfn.XLOOKUP(J58,Table3[Kendaraan],Table3[WarnaKendaraanID],"",0)</f>
        <v/>
      </c>
      <c r="Q58" s="7" t="str">
        <f>_xlfn.XLOOKUP(P58,Table5[Kredit],Table5[LeasingID],"",0)</f>
        <v/>
      </c>
      <c r="S58" s="7" t="str">
        <f>IF(ISBLANK(C58),"",TanggalSPK!$C$2)</f>
        <v/>
      </c>
    </row>
    <row r="59" spans="6:19" x14ac:dyDescent="0.25">
      <c r="F59" s="7" t="str">
        <f>_xlfn.XLOOKUP(E59,Table2[SalesmanName],Table2[SalesmanCode],"",0)</f>
        <v/>
      </c>
      <c r="G59" s="7" t="str">
        <f>_xlfn.XLOOKUP(F59,Table2[SalesmanCode],Table2[SalesmanID],"",0)</f>
        <v/>
      </c>
      <c r="H59" s="7" t="str">
        <f>_xlfn.XLOOKUP(G59,Table2[SalesmanID],Table2[DealerID],"",0)</f>
        <v/>
      </c>
      <c r="I59" s="7" t="str">
        <f>_xlfn.XLOOKUP(H59,Table2[DealerID],Table2[SearchTerm1],"",0)</f>
        <v/>
      </c>
      <c r="K59" s="7" t="str">
        <f>_xlfn.XLOOKUP(J59,Table3[Kendaraan],Table3[WarnaKendaraanID],"",0)</f>
        <v/>
      </c>
      <c r="Q59" s="7" t="str">
        <f>_xlfn.XLOOKUP(P59,Table5[Kredit],Table5[LeasingID],"",0)</f>
        <v/>
      </c>
      <c r="S59" s="7" t="str">
        <f>IF(ISBLANK(C59),"",TanggalSPK!$C$2)</f>
        <v/>
      </c>
    </row>
    <row r="60" spans="6:19" x14ac:dyDescent="0.25">
      <c r="F60" s="7" t="str">
        <f>_xlfn.XLOOKUP(E60,Table2[SalesmanName],Table2[SalesmanCode],"",0)</f>
        <v/>
      </c>
      <c r="G60" s="7" t="str">
        <f>_xlfn.XLOOKUP(F60,Table2[SalesmanCode],Table2[SalesmanID],"",0)</f>
        <v/>
      </c>
      <c r="H60" s="7" t="str">
        <f>_xlfn.XLOOKUP(G60,Table2[SalesmanID],Table2[DealerID],"",0)</f>
        <v/>
      </c>
      <c r="I60" s="7" t="str">
        <f>_xlfn.XLOOKUP(H60,Table2[DealerID],Table2[SearchTerm1],"",0)</f>
        <v/>
      </c>
      <c r="K60" s="7" t="str">
        <f>_xlfn.XLOOKUP(J60,Table3[Kendaraan],Table3[WarnaKendaraanID],"",0)</f>
        <v/>
      </c>
      <c r="Q60" s="7" t="str">
        <f>_xlfn.XLOOKUP(P60,Table5[Kredit],Table5[LeasingID],"",0)</f>
        <v/>
      </c>
      <c r="S60" s="7" t="str">
        <f>IF(ISBLANK(C60),"",TanggalSPK!$C$2)</f>
        <v/>
      </c>
    </row>
    <row r="61" spans="6:19" x14ac:dyDescent="0.25">
      <c r="F61" s="7" t="str">
        <f>_xlfn.XLOOKUP(E61,Table2[SalesmanName],Table2[SalesmanCode],"",0)</f>
        <v/>
      </c>
      <c r="G61" s="7" t="str">
        <f>_xlfn.XLOOKUP(F61,Table2[SalesmanCode],Table2[SalesmanID],"",0)</f>
        <v/>
      </c>
      <c r="H61" s="7" t="str">
        <f>_xlfn.XLOOKUP(G61,Table2[SalesmanID],Table2[DealerID],"",0)</f>
        <v/>
      </c>
      <c r="I61" s="7" t="str">
        <f>_xlfn.XLOOKUP(H61,Table2[DealerID],Table2[SearchTerm1],"",0)</f>
        <v/>
      </c>
      <c r="K61" s="7" t="str">
        <f>_xlfn.XLOOKUP(J61,Table3[Kendaraan],Table3[WarnaKendaraanID],"",0)</f>
        <v/>
      </c>
      <c r="Q61" s="7" t="str">
        <f>_xlfn.XLOOKUP(P61,Table5[Kredit],Table5[LeasingID],"",0)</f>
        <v/>
      </c>
      <c r="S61" s="7" t="str">
        <f>IF(ISBLANK(C61),"",TanggalSPK!$C$2)</f>
        <v/>
      </c>
    </row>
    <row r="62" spans="6:19" x14ac:dyDescent="0.25">
      <c r="F62" s="7" t="str">
        <f>_xlfn.XLOOKUP(E62,Table2[SalesmanName],Table2[SalesmanCode],"",0)</f>
        <v/>
      </c>
      <c r="G62" s="7" t="str">
        <f>_xlfn.XLOOKUP(F62,Table2[SalesmanCode],Table2[SalesmanID],"",0)</f>
        <v/>
      </c>
      <c r="H62" s="7" t="str">
        <f>_xlfn.XLOOKUP(G62,Table2[SalesmanID],Table2[DealerID],"",0)</f>
        <v/>
      </c>
      <c r="I62" s="7" t="str">
        <f>_xlfn.XLOOKUP(H62,Table2[DealerID],Table2[SearchTerm1],"",0)</f>
        <v/>
      </c>
      <c r="K62" s="7" t="str">
        <f>_xlfn.XLOOKUP(J62,Table3[Kendaraan],Table3[WarnaKendaraanID],"",0)</f>
        <v/>
      </c>
      <c r="Q62" s="7" t="str">
        <f>_xlfn.XLOOKUP(P62,Table5[Kredit],Table5[LeasingID],"",0)</f>
        <v/>
      </c>
      <c r="S62" s="7" t="str">
        <f>IF(ISBLANK(C62),"",TanggalSPK!$C$2)</f>
        <v/>
      </c>
    </row>
    <row r="63" spans="6:19" x14ac:dyDescent="0.25">
      <c r="F63" s="7" t="str">
        <f>_xlfn.XLOOKUP(E63,Table2[SalesmanName],Table2[SalesmanCode],"",0)</f>
        <v/>
      </c>
      <c r="G63" s="7" t="str">
        <f>_xlfn.XLOOKUP(F63,Table2[SalesmanCode],Table2[SalesmanID],"",0)</f>
        <v/>
      </c>
      <c r="H63" s="7" t="str">
        <f>_xlfn.XLOOKUP(G63,Table2[SalesmanID],Table2[DealerID],"",0)</f>
        <v/>
      </c>
      <c r="I63" s="7" t="str">
        <f>_xlfn.XLOOKUP(H63,Table2[DealerID],Table2[SearchTerm1],"",0)</f>
        <v/>
      </c>
      <c r="K63" s="7" t="str">
        <f>_xlfn.XLOOKUP(J63,Table3[Kendaraan],Table3[WarnaKendaraanID],"",0)</f>
        <v/>
      </c>
      <c r="Q63" s="7" t="str">
        <f>_xlfn.XLOOKUP(P63,Table5[Kredit],Table5[LeasingID],"",0)</f>
        <v/>
      </c>
      <c r="S63" s="7" t="str">
        <f>IF(ISBLANK(C63),"",TanggalSPK!$C$2)</f>
        <v/>
      </c>
    </row>
    <row r="64" spans="6:19" x14ac:dyDescent="0.25">
      <c r="F64" s="7" t="str">
        <f>_xlfn.XLOOKUP(E64,Table2[SalesmanName],Table2[SalesmanCode],"",0)</f>
        <v/>
      </c>
      <c r="G64" s="7" t="str">
        <f>_xlfn.XLOOKUP(F64,Table2[SalesmanCode],Table2[SalesmanID],"",0)</f>
        <v/>
      </c>
      <c r="H64" s="7" t="str">
        <f>_xlfn.XLOOKUP(G64,Table2[SalesmanID],Table2[DealerID],"",0)</f>
        <v/>
      </c>
      <c r="I64" s="7" t="str">
        <f>_xlfn.XLOOKUP(H64,Table2[DealerID],Table2[SearchTerm1],"",0)</f>
        <v/>
      </c>
      <c r="K64" s="7" t="str">
        <f>_xlfn.XLOOKUP(J64,Table3[Kendaraan],Table3[WarnaKendaraanID],"",0)</f>
        <v/>
      </c>
      <c r="Q64" s="7" t="str">
        <f>_xlfn.XLOOKUP(P64,Table5[Kredit],Table5[LeasingID],"",0)</f>
        <v/>
      </c>
      <c r="S64" s="7" t="str">
        <f>IF(ISBLANK(C64),"",TanggalSPK!$C$2)</f>
        <v/>
      </c>
    </row>
    <row r="65" spans="6:19" x14ac:dyDescent="0.25">
      <c r="F65" s="7" t="str">
        <f>_xlfn.XLOOKUP(E65,Table2[SalesmanName],Table2[SalesmanCode],"",0)</f>
        <v/>
      </c>
      <c r="G65" s="7" t="str">
        <f>_xlfn.XLOOKUP(F65,Table2[SalesmanCode],Table2[SalesmanID],"",0)</f>
        <v/>
      </c>
      <c r="H65" s="7" t="str">
        <f>_xlfn.XLOOKUP(G65,Table2[SalesmanID],Table2[DealerID],"",0)</f>
        <v/>
      </c>
      <c r="I65" s="7" t="str">
        <f>_xlfn.XLOOKUP(H65,Table2[DealerID],Table2[SearchTerm1],"",0)</f>
        <v/>
      </c>
      <c r="K65" s="7" t="str">
        <f>_xlfn.XLOOKUP(J65,Table3[Kendaraan],Table3[WarnaKendaraanID],"",0)</f>
        <v/>
      </c>
      <c r="Q65" s="7" t="str">
        <f>_xlfn.XLOOKUP(P65,Table5[Kredit],Table5[LeasingID],"",0)</f>
        <v/>
      </c>
      <c r="S65" s="7" t="str">
        <f>IF(ISBLANK(C65),"",TanggalSPK!$C$2)</f>
        <v/>
      </c>
    </row>
    <row r="66" spans="6:19" x14ac:dyDescent="0.25">
      <c r="F66" s="7" t="str">
        <f>_xlfn.XLOOKUP(E66,Table2[SalesmanName],Table2[SalesmanCode],"",0)</f>
        <v/>
      </c>
      <c r="G66" s="7" t="str">
        <f>_xlfn.XLOOKUP(F66,Table2[SalesmanCode],Table2[SalesmanID],"",0)</f>
        <v/>
      </c>
      <c r="H66" s="7" t="str">
        <f>_xlfn.XLOOKUP(G66,Table2[SalesmanID],Table2[DealerID],"",0)</f>
        <v/>
      </c>
      <c r="I66" s="7" t="str">
        <f>_xlfn.XLOOKUP(H66,Table2[DealerID],Table2[SearchTerm1],"",0)</f>
        <v/>
      </c>
      <c r="K66" s="7" t="str">
        <f>_xlfn.XLOOKUP(J66,Table3[Kendaraan],Table3[WarnaKendaraanID],"",0)</f>
        <v/>
      </c>
      <c r="Q66" s="7" t="str">
        <f>_xlfn.XLOOKUP(P66,Table5[Kredit],Table5[LeasingID],"",0)</f>
        <v/>
      </c>
      <c r="S66" s="7" t="str">
        <f>IF(ISBLANK(C66),"",TanggalSPK!$C$2)</f>
        <v/>
      </c>
    </row>
    <row r="67" spans="6:19" x14ac:dyDescent="0.25">
      <c r="F67" s="7" t="str">
        <f>_xlfn.XLOOKUP(E67,Table2[SalesmanName],Table2[SalesmanCode],"",0)</f>
        <v/>
      </c>
      <c r="G67" s="7" t="str">
        <f>_xlfn.XLOOKUP(F67,Table2[SalesmanCode],Table2[SalesmanID],"",0)</f>
        <v/>
      </c>
      <c r="H67" s="7" t="str">
        <f>_xlfn.XLOOKUP(G67,Table2[SalesmanID],Table2[DealerID],"",0)</f>
        <v/>
      </c>
      <c r="I67" s="7" t="str">
        <f>_xlfn.XLOOKUP(H67,Table2[DealerID],Table2[SearchTerm1],"",0)</f>
        <v/>
      </c>
      <c r="K67" s="7" t="str">
        <f>_xlfn.XLOOKUP(J67,Table3[Kendaraan],Table3[WarnaKendaraanID],"",0)</f>
        <v/>
      </c>
      <c r="Q67" s="7" t="str">
        <f>_xlfn.XLOOKUP(P67,Table5[Kredit],Table5[LeasingID],"",0)</f>
        <v/>
      </c>
      <c r="S67" s="7" t="str">
        <f>IF(ISBLANK(C67),"",TanggalSPK!$C$2)</f>
        <v/>
      </c>
    </row>
    <row r="68" spans="6:19" x14ac:dyDescent="0.25">
      <c r="F68" s="7" t="str">
        <f>_xlfn.XLOOKUP(E68,Table2[SalesmanName],Table2[SalesmanCode],"",0)</f>
        <v/>
      </c>
      <c r="G68" s="7" t="str">
        <f>_xlfn.XLOOKUP(F68,Table2[SalesmanCode],Table2[SalesmanID],"",0)</f>
        <v/>
      </c>
      <c r="H68" s="7" t="str">
        <f>_xlfn.XLOOKUP(G68,Table2[SalesmanID],Table2[DealerID],"",0)</f>
        <v/>
      </c>
      <c r="I68" s="7" t="str">
        <f>_xlfn.XLOOKUP(H68,Table2[DealerID],Table2[SearchTerm1],"",0)</f>
        <v/>
      </c>
      <c r="K68" s="7" t="str">
        <f>_xlfn.XLOOKUP(J68,Table3[Kendaraan],Table3[WarnaKendaraanID],"",0)</f>
        <v/>
      </c>
      <c r="Q68" s="7" t="str">
        <f>_xlfn.XLOOKUP(P68,Table5[Kredit],Table5[LeasingID],"",0)</f>
        <v/>
      </c>
      <c r="S68" s="7" t="str">
        <f>IF(ISBLANK(C68),"",TanggalSPK!$C$2)</f>
        <v/>
      </c>
    </row>
    <row r="69" spans="6:19" x14ac:dyDescent="0.25">
      <c r="F69" s="7" t="str">
        <f>_xlfn.XLOOKUP(E69,Table2[SalesmanName],Table2[SalesmanCode],"",0)</f>
        <v/>
      </c>
      <c r="G69" s="7" t="str">
        <f>_xlfn.XLOOKUP(F69,Table2[SalesmanCode],Table2[SalesmanID],"",0)</f>
        <v/>
      </c>
      <c r="H69" s="7" t="str">
        <f>_xlfn.XLOOKUP(G69,Table2[SalesmanID],Table2[DealerID],"",0)</f>
        <v/>
      </c>
      <c r="I69" s="7" t="str">
        <f>_xlfn.XLOOKUP(H69,Table2[DealerID],Table2[SearchTerm1],"",0)</f>
        <v/>
      </c>
      <c r="K69" s="7" t="str">
        <f>_xlfn.XLOOKUP(J69,Table3[Kendaraan],Table3[WarnaKendaraanID],"",0)</f>
        <v/>
      </c>
      <c r="Q69" s="7" t="str">
        <f>_xlfn.XLOOKUP(P69,Table5[Kredit],Table5[LeasingID],"",0)</f>
        <v/>
      </c>
      <c r="S69" s="7" t="str">
        <f>IF(ISBLANK(C69),"",TanggalSPK!$C$2)</f>
        <v/>
      </c>
    </row>
    <row r="70" spans="6:19" x14ac:dyDescent="0.25">
      <c r="F70" s="7" t="str">
        <f>_xlfn.XLOOKUP(E70,Table2[SalesmanName],Table2[SalesmanCode],"",0)</f>
        <v/>
      </c>
      <c r="G70" s="7" t="str">
        <f>_xlfn.XLOOKUP(F70,Table2[SalesmanCode],Table2[SalesmanID],"",0)</f>
        <v/>
      </c>
      <c r="H70" s="7" t="str">
        <f>_xlfn.XLOOKUP(G70,Table2[SalesmanID],Table2[DealerID],"",0)</f>
        <v/>
      </c>
      <c r="I70" s="7" t="str">
        <f>_xlfn.XLOOKUP(H70,Table2[DealerID],Table2[SearchTerm1],"",0)</f>
        <v/>
      </c>
      <c r="K70" s="7" t="str">
        <f>_xlfn.XLOOKUP(J70,Table3[Kendaraan],Table3[WarnaKendaraanID],"",0)</f>
        <v/>
      </c>
      <c r="Q70" s="7" t="str">
        <f>_xlfn.XLOOKUP(P70,Table5[Kredit],Table5[LeasingID],"",0)</f>
        <v/>
      </c>
      <c r="S70" s="7" t="str">
        <f>IF(ISBLANK(C70),"",TanggalSPK!$C$2)</f>
        <v/>
      </c>
    </row>
    <row r="71" spans="6:19" x14ac:dyDescent="0.25">
      <c r="F71" s="7" t="str">
        <f>_xlfn.XLOOKUP(E71,Table2[SalesmanName],Table2[SalesmanCode],"",0)</f>
        <v/>
      </c>
      <c r="G71" s="7" t="str">
        <f>_xlfn.XLOOKUP(F71,Table2[SalesmanCode],Table2[SalesmanID],"",0)</f>
        <v/>
      </c>
      <c r="H71" s="7" t="str">
        <f>_xlfn.XLOOKUP(G71,Table2[SalesmanID],Table2[DealerID],"",0)</f>
        <v/>
      </c>
      <c r="I71" s="7" t="str">
        <f>_xlfn.XLOOKUP(H71,Table2[DealerID],Table2[SearchTerm1],"",0)</f>
        <v/>
      </c>
      <c r="K71" s="7" t="str">
        <f>_xlfn.XLOOKUP(J71,Table3[Kendaraan],Table3[WarnaKendaraanID],"",0)</f>
        <v/>
      </c>
      <c r="Q71" s="7" t="str">
        <f>_xlfn.XLOOKUP(P71,Table5[Kredit],Table5[LeasingID],"",0)</f>
        <v/>
      </c>
      <c r="S71" s="7" t="str">
        <f>IF(ISBLANK(C71),"",TanggalSPK!$C$2)</f>
        <v/>
      </c>
    </row>
    <row r="72" spans="6:19" x14ac:dyDescent="0.25">
      <c r="F72" s="7" t="str">
        <f>_xlfn.XLOOKUP(E72,Table2[SalesmanName],Table2[SalesmanCode],"",0)</f>
        <v/>
      </c>
      <c r="G72" s="7" t="str">
        <f>_xlfn.XLOOKUP(F72,Table2[SalesmanCode],Table2[SalesmanID],"",0)</f>
        <v/>
      </c>
      <c r="H72" s="7" t="str">
        <f>_xlfn.XLOOKUP(G72,Table2[SalesmanID],Table2[DealerID],"",0)</f>
        <v/>
      </c>
      <c r="I72" s="7" t="str">
        <f>_xlfn.XLOOKUP(H72,Table2[DealerID],Table2[SearchTerm1],"",0)</f>
        <v/>
      </c>
      <c r="K72" s="7" t="str">
        <f>_xlfn.XLOOKUP(J72,Table3[Kendaraan],Table3[WarnaKendaraanID],"",0)</f>
        <v/>
      </c>
      <c r="Q72" s="7" t="str">
        <f>_xlfn.XLOOKUP(P72,Table5[Kredit],Table5[LeasingID],"",0)</f>
        <v/>
      </c>
      <c r="S72" s="7" t="str">
        <f>IF(ISBLANK(C72),"",TanggalSPK!$C$2)</f>
        <v/>
      </c>
    </row>
    <row r="73" spans="6:19" x14ac:dyDescent="0.25">
      <c r="F73" s="7" t="str">
        <f>_xlfn.XLOOKUP(E73,Table2[SalesmanName],Table2[SalesmanCode],"",0)</f>
        <v/>
      </c>
      <c r="G73" s="7" t="str">
        <f>_xlfn.XLOOKUP(F73,Table2[SalesmanCode],Table2[SalesmanID],"",0)</f>
        <v/>
      </c>
      <c r="H73" s="7" t="str">
        <f>_xlfn.XLOOKUP(G73,Table2[SalesmanID],Table2[DealerID],"",0)</f>
        <v/>
      </c>
      <c r="I73" s="7" t="str">
        <f>_xlfn.XLOOKUP(H73,Table2[DealerID],Table2[SearchTerm1],"",0)</f>
        <v/>
      </c>
      <c r="K73" s="7" t="str">
        <f>_xlfn.XLOOKUP(J73,Table3[Kendaraan],Table3[WarnaKendaraanID],"",0)</f>
        <v/>
      </c>
      <c r="Q73" s="7" t="str">
        <f>_xlfn.XLOOKUP(P73,Table5[Kredit],Table5[LeasingID],"",0)</f>
        <v/>
      </c>
      <c r="S73" s="7" t="str">
        <f>IF(ISBLANK(C73),"",TanggalSPK!$C$2)</f>
        <v/>
      </c>
    </row>
    <row r="74" spans="6:19" x14ac:dyDescent="0.25">
      <c r="F74" s="7" t="str">
        <f>_xlfn.XLOOKUP(E74,Table2[SalesmanName],Table2[SalesmanCode],"",0)</f>
        <v/>
      </c>
      <c r="G74" s="7" t="str">
        <f>_xlfn.XLOOKUP(F74,Table2[SalesmanCode],Table2[SalesmanID],"",0)</f>
        <v/>
      </c>
      <c r="H74" s="7" t="str">
        <f>_xlfn.XLOOKUP(G74,Table2[SalesmanID],Table2[DealerID],"",0)</f>
        <v/>
      </c>
      <c r="I74" s="7" t="str">
        <f>_xlfn.XLOOKUP(H74,Table2[DealerID],Table2[SearchTerm1],"",0)</f>
        <v/>
      </c>
      <c r="K74" s="7" t="str">
        <f>_xlfn.XLOOKUP(J74,Table3[Kendaraan],Table3[WarnaKendaraanID],"",0)</f>
        <v/>
      </c>
      <c r="Q74" s="7" t="str">
        <f>_xlfn.XLOOKUP(P74,Table5[Kredit],Table5[LeasingID],"",0)</f>
        <v/>
      </c>
      <c r="S74" s="7" t="str">
        <f>IF(ISBLANK(C74),"",TanggalSPK!$C$2)</f>
        <v/>
      </c>
    </row>
    <row r="75" spans="6:19" x14ac:dyDescent="0.25">
      <c r="F75" s="7" t="str">
        <f>_xlfn.XLOOKUP(E75,Table2[SalesmanName],Table2[SalesmanCode],"",0)</f>
        <v/>
      </c>
      <c r="G75" s="7" t="str">
        <f>_xlfn.XLOOKUP(F75,Table2[SalesmanCode],Table2[SalesmanID],"",0)</f>
        <v/>
      </c>
      <c r="H75" s="7" t="str">
        <f>_xlfn.XLOOKUP(G75,Table2[SalesmanID],Table2[DealerID],"",0)</f>
        <v/>
      </c>
      <c r="I75" s="7" t="str">
        <f>_xlfn.XLOOKUP(H75,Table2[DealerID],Table2[SearchTerm1],"",0)</f>
        <v/>
      </c>
      <c r="K75" s="7" t="str">
        <f>_xlfn.XLOOKUP(J75,Table3[Kendaraan],Table3[WarnaKendaraanID],"",0)</f>
        <v/>
      </c>
      <c r="Q75" s="7" t="str">
        <f>_xlfn.XLOOKUP(P75,Table5[Kredit],Table5[LeasingID],"",0)</f>
        <v/>
      </c>
      <c r="S75" s="7" t="str">
        <f>IF(ISBLANK(C75),"",TanggalSPK!$C$2)</f>
        <v/>
      </c>
    </row>
    <row r="76" spans="6:19" x14ac:dyDescent="0.25">
      <c r="F76" s="7" t="str">
        <f>_xlfn.XLOOKUP(E76,Table2[SalesmanName],Table2[SalesmanCode],"",0)</f>
        <v/>
      </c>
      <c r="G76" s="7" t="str">
        <f>_xlfn.XLOOKUP(F76,Table2[SalesmanCode],Table2[SalesmanID],"",0)</f>
        <v/>
      </c>
      <c r="H76" s="7" t="str">
        <f>_xlfn.XLOOKUP(G76,Table2[SalesmanID],Table2[DealerID],"",0)</f>
        <v/>
      </c>
      <c r="I76" s="7" t="str">
        <f>_xlfn.XLOOKUP(H76,Table2[DealerID],Table2[SearchTerm1],"",0)</f>
        <v/>
      </c>
      <c r="K76" s="7" t="str">
        <f>_xlfn.XLOOKUP(J76,Table3[Kendaraan],Table3[WarnaKendaraanID],"",0)</f>
        <v/>
      </c>
      <c r="Q76" s="7" t="str">
        <f>_xlfn.XLOOKUP(P76,Table5[Kredit],Table5[LeasingID],"",0)</f>
        <v/>
      </c>
      <c r="S76" s="7" t="str">
        <f>IF(ISBLANK(C76),"",TanggalSPK!$C$2)</f>
        <v/>
      </c>
    </row>
    <row r="77" spans="6:19" x14ac:dyDescent="0.25">
      <c r="F77" s="7" t="str">
        <f>_xlfn.XLOOKUP(E77,Table2[SalesmanName],Table2[SalesmanCode],"",0)</f>
        <v/>
      </c>
      <c r="G77" s="7" t="str">
        <f>_xlfn.XLOOKUP(F77,Table2[SalesmanCode],Table2[SalesmanID],"",0)</f>
        <v/>
      </c>
      <c r="H77" s="7" t="str">
        <f>_xlfn.XLOOKUP(G77,Table2[SalesmanID],Table2[DealerID],"",0)</f>
        <v/>
      </c>
      <c r="I77" s="7" t="str">
        <f>_xlfn.XLOOKUP(H77,Table2[DealerID],Table2[SearchTerm1],"",0)</f>
        <v/>
      </c>
      <c r="K77" s="7" t="str">
        <f>_xlfn.XLOOKUP(J77,Table3[Kendaraan],Table3[WarnaKendaraanID],"",0)</f>
        <v/>
      </c>
      <c r="Q77" s="7" t="str">
        <f>_xlfn.XLOOKUP(P77,Table5[Kredit],Table5[LeasingID],"",0)</f>
        <v/>
      </c>
      <c r="S77" s="7" t="str">
        <f>IF(ISBLANK(C77),"",TanggalSPK!$C$2)</f>
        <v/>
      </c>
    </row>
    <row r="78" spans="6:19" x14ac:dyDescent="0.25">
      <c r="F78" s="7" t="str">
        <f>_xlfn.XLOOKUP(E78,Table2[SalesmanName],Table2[SalesmanCode],"",0)</f>
        <v/>
      </c>
      <c r="G78" s="7" t="str">
        <f>_xlfn.XLOOKUP(F78,Table2[SalesmanCode],Table2[SalesmanID],"",0)</f>
        <v/>
      </c>
      <c r="H78" s="7" t="str">
        <f>_xlfn.XLOOKUP(G78,Table2[SalesmanID],Table2[DealerID],"",0)</f>
        <v/>
      </c>
      <c r="I78" s="7" t="str">
        <f>_xlfn.XLOOKUP(H78,Table2[DealerID],Table2[SearchTerm1],"",0)</f>
        <v/>
      </c>
      <c r="K78" s="7" t="str">
        <f>_xlfn.XLOOKUP(J78,Table3[Kendaraan],Table3[WarnaKendaraanID],"",0)</f>
        <v/>
      </c>
      <c r="Q78" s="7" t="str">
        <f>_xlfn.XLOOKUP(P78,Table5[Kredit],Table5[LeasingID],"",0)</f>
        <v/>
      </c>
      <c r="S78" s="7" t="str">
        <f>IF(ISBLANK(C78),"",TanggalSPK!$C$2)</f>
        <v/>
      </c>
    </row>
    <row r="79" spans="6:19" x14ac:dyDescent="0.25">
      <c r="F79" s="7" t="str">
        <f>_xlfn.XLOOKUP(E79,Table2[SalesmanName],Table2[SalesmanCode],"",0)</f>
        <v/>
      </c>
      <c r="G79" s="7" t="str">
        <f>_xlfn.XLOOKUP(F79,Table2[SalesmanCode],Table2[SalesmanID],"",0)</f>
        <v/>
      </c>
      <c r="H79" s="7" t="str">
        <f>_xlfn.XLOOKUP(G79,Table2[SalesmanID],Table2[DealerID],"",0)</f>
        <v/>
      </c>
      <c r="I79" s="7" t="str">
        <f>_xlfn.XLOOKUP(H79,Table2[DealerID],Table2[SearchTerm1],"",0)</f>
        <v/>
      </c>
      <c r="K79" s="7" t="str">
        <f>_xlfn.XLOOKUP(J79,Table3[Kendaraan],Table3[WarnaKendaraanID],"",0)</f>
        <v/>
      </c>
      <c r="Q79" s="7" t="str">
        <f>_xlfn.XLOOKUP(P79,Table5[Kredit],Table5[LeasingID],"",0)</f>
        <v/>
      </c>
      <c r="S79" s="7" t="str">
        <f>IF(ISBLANK(C79),"",TanggalSPK!$C$2)</f>
        <v/>
      </c>
    </row>
    <row r="80" spans="6:19" x14ac:dyDescent="0.25">
      <c r="F80" s="7" t="str">
        <f>_xlfn.XLOOKUP(E80,Table2[SalesmanName],Table2[SalesmanCode],"",0)</f>
        <v/>
      </c>
      <c r="G80" s="7" t="str">
        <f>_xlfn.XLOOKUP(F80,Table2[SalesmanCode],Table2[SalesmanID],"",0)</f>
        <v/>
      </c>
      <c r="H80" s="7" t="str">
        <f>_xlfn.XLOOKUP(G80,Table2[SalesmanID],Table2[DealerID],"",0)</f>
        <v/>
      </c>
      <c r="I80" s="7" t="str">
        <f>_xlfn.XLOOKUP(H80,Table2[DealerID],Table2[SearchTerm1],"",0)</f>
        <v/>
      </c>
      <c r="K80" s="7" t="str">
        <f>_xlfn.XLOOKUP(J80,Table3[Kendaraan],Table3[WarnaKendaraanID],"",0)</f>
        <v/>
      </c>
      <c r="Q80" s="7" t="str">
        <f>_xlfn.XLOOKUP(P80,Table5[Kredit],Table5[LeasingID],"",0)</f>
        <v/>
      </c>
      <c r="S80" s="7" t="str">
        <f>IF(ISBLANK(C80),"",TanggalSPK!$C$2)</f>
        <v/>
      </c>
    </row>
    <row r="81" spans="6:19" x14ac:dyDescent="0.25">
      <c r="F81" s="7" t="str">
        <f>_xlfn.XLOOKUP(E81,Table2[SalesmanName],Table2[SalesmanCode],"",0)</f>
        <v/>
      </c>
      <c r="G81" s="7" t="str">
        <f>_xlfn.XLOOKUP(F81,Table2[SalesmanCode],Table2[SalesmanID],"",0)</f>
        <v/>
      </c>
      <c r="H81" s="7" t="str">
        <f>_xlfn.XLOOKUP(G81,Table2[SalesmanID],Table2[DealerID],"",0)</f>
        <v/>
      </c>
      <c r="I81" s="7" t="str">
        <f>_xlfn.XLOOKUP(H81,Table2[DealerID],Table2[SearchTerm1],"",0)</f>
        <v/>
      </c>
      <c r="K81" s="7" t="str">
        <f>_xlfn.XLOOKUP(J81,Table3[Kendaraan],Table3[WarnaKendaraanID],"",0)</f>
        <v/>
      </c>
      <c r="Q81" s="7" t="str">
        <f>_xlfn.XLOOKUP(P81,Table5[Kredit],Table5[LeasingID],"",0)</f>
        <v/>
      </c>
      <c r="S81" s="7" t="str">
        <f>IF(ISBLANK(C81),"",TanggalSPK!$C$2)</f>
        <v/>
      </c>
    </row>
    <row r="82" spans="6:19" x14ac:dyDescent="0.25">
      <c r="F82" s="7" t="str">
        <f>_xlfn.XLOOKUP(E82,Table2[SalesmanName],Table2[SalesmanCode],"",0)</f>
        <v/>
      </c>
      <c r="G82" s="7" t="str">
        <f>_xlfn.XLOOKUP(F82,Table2[SalesmanCode],Table2[SalesmanID],"",0)</f>
        <v/>
      </c>
      <c r="H82" s="7" t="str">
        <f>_xlfn.XLOOKUP(G82,Table2[SalesmanID],Table2[DealerID],"",0)</f>
        <v/>
      </c>
      <c r="I82" s="7" t="str">
        <f>_xlfn.XLOOKUP(H82,Table2[DealerID],Table2[SearchTerm1],"",0)</f>
        <v/>
      </c>
      <c r="K82" s="7" t="str">
        <f>_xlfn.XLOOKUP(J82,Table3[Kendaraan],Table3[WarnaKendaraanID],"",0)</f>
        <v/>
      </c>
      <c r="Q82" s="7" t="str">
        <f>_xlfn.XLOOKUP(P82,Table5[Kredit],Table5[LeasingID],"",0)</f>
        <v/>
      </c>
      <c r="S82" s="7" t="str">
        <f>IF(ISBLANK(C82),"",TanggalSPK!$C$2)</f>
        <v/>
      </c>
    </row>
    <row r="83" spans="6:19" x14ac:dyDescent="0.25">
      <c r="F83" s="7" t="str">
        <f>_xlfn.XLOOKUP(E83,Table2[SalesmanName],Table2[SalesmanCode],"",0)</f>
        <v/>
      </c>
      <c r="G83" s="7" t="str">
        <f>_xlfn.XLOOKUP(F83,Table2[SalesmanCode],Table2[SalesmanID],"",0)</f>
        <v/>
      </c>
      <c r="H83" s="7" t="str">
        <f>_xlfn.XLOOKUP(G83,Table2[SalesmanID],Table2[DealerID],"",0)</f>
        <v/>
      </c>
      <c r="I83" s="7" t="str">
        <f>_xlfn.XLOOKUP(H83,Table2[DealerID],Table2[SearchTerm1],"",0)</f>
        <v/>
      </c>
      <c r="K83" s="7" t="str">
        <f>_xlfn.XLOOKUP(J83,Table3[Kendaraan],Table3[WarnaKendaraanID],"",0)</f>
        <v/>
      </c>
      <c r="Q83" s="7" t="str">
        <f>_xlfn.XLOOKUP(P83,Table5[Kredit],Table5[LeasingID],"",0)</f>
        <v/>
      </c>
      <c r="S83" s="7" t="str">
        <f>IF(ISBLANK(C83),"",TanggalSPK!$C$2)</f>
        <v/>
      </c>
    </row>
    <row r="84" spans="6:19" x14ac:dyDescent="0.25">
      <c r="F84" s="7" t="str">
        <f>_xlfn.XLOOKUP(E84,Table2[SalesmanName],Table2[SalesmanCode],"",0)</f>
        <v/>
      </c>
      <c r="G84" s="7" t="str">
        <f>_xlfn.XLOOKUP(F84,Table2[SalesmanCode],Table2[SalesmanID],"",0)</f>
        <v/>
      </c>
      <c r="H84" s="7" t="str">
        <f>_xlfn.XLOOKUP(G84,Table2[SalesmanID],Table2[DealerID],"",0)</f>
        <v/>
      </c>
      <c r="I84" s="7" t="str">
        <f>_xlfn.XLOOKUP(H84,Table2[DealerID],Table2[SearchTerm1],"",0)</f>
        <v/>
      </c>
      <c r="K84" s="7" t="str">
        <f>_xlfn.XLOOKUP(J84,Table3[Kendaraan],Table3[WarnaKendaraanID],"",0)</f>
        <v/>
      </c>
      <c r="Q84" s="7" t="str">
        <f>_xlfn.XLOOKUP(P84,Table5[Kredit],Table5[LeasingID],"",0)</f>
        <v/>
      </c>
      <c r="S84" s="7" t="str">
        <f>IF(ISBLANK(C84),"",TanggalSPK!$C$2)</f>
        <v/>
      </c>
    </row>
    <row r="85" spans="6:19" x14ac:dyDescent="0.25">
      <c r="F85" s="7" t="str">
        <f>_xlfn.XLOOKUP(E85,Table2[SalesmanName],Table2[SalesmanCode],"",0)</f>
        <v/>
      </c>
      <c r="G85" s="7" t="str">
        <f>_xlfn.XLOOKUP(F85,Table2[SalesmanCode],Table2[SalesmanID],"",0)</f>
        <v/>
      </c>
      <c r="H85" s="7" t="str">
        <f>_xlfn.XLOOKUP(G85,Table2[SalesmanID],Table2[DealerID],"",0)</f>
        <v/>
      </c>
      <c r="I85" s="7" t="str">
        <f>_xlfn.XLOOKUP(H85,Table2[DealerID],Table2[SearchTerm1],"",0)</f>
        <v/>
      </c>
      <c r="K85" s="7" t="str">
        <f>_xlfn.XLOOKUP(J85,Table3[Kendaraan],Table3[WarnaKendaraanID],"",0)</f>
        <v/>
      </c>
      <c r="Q85" s="7" t="str">
        <f>_xlfn.XLOOKUP(P85,Table5[Kredit],Table5[LeasingID],"",0)</f>
        <v/>
      </c>
      <c r="S85" s="7" t="str">
        <f>IF(ISBLANK(C85),"",TanggalSPK!$C$2)</f>
        <v/>
      </c>
    </row>
    <row r="86" spans="6:19" x14ac:dyDescent="0.25">
      <c r="F86" s="7" t="str">
        <f>_xlfn.XLOOKUP(E86,Table2[SalesmanName],Table2[SalesmanCode],"",0)</f>
        <v/>
      </c>
      <c r="G86" s="7" t="str">
        <f>_xlfn.XLOOKUP(F86,Table2[SalesmanCode],Table2[SalesmanID],"",0)</f>
        <v/>
      </c>
      <c r="H86" s="7" t="str">
        <f>_xlfn.XLOOKUP(G86,Table2[SalesmanID],Table2[DealerID],"",0)</f>
        <v/>
      </c>
      <c r="I86" s="7" t="str">
        <f>_xlfn.XLOOKUP(H86,Table2[DealerID],Table2[SearchTerm1],"",0)</f>
        <v/>
      </c>
      <c r="K86" s="7" t="str">
        <f>_xlfn.XLOOKUP(J86,Table3[Kendaraan],Table3[WarnaKendaraanID],"",0)</f>
        <v/>
      </c>
      <c r="Q86" s="7" t="str">
        <f>_xlfn.XLOOKUP(P86,Table5[Kredit],Table5[LeasingID],"",0)</f>
        <v/>
      </c>
      <c r="S86" s="7" t="str">
        <f>IF(ISBLANK(C86),"",TanggalSPK!$C$2)</f>
        <v/>
      </c>
    </row>
    <row r="87" spans="6:19" x14ac:dyDescent="0.25">
      <c r="F87" s="7" t="str">
        <f>_xlfn.XLOOKUP(E87,Table2[SalesmanName],Table2[SalesmanCode],"",0)</f>
        <v/>
      </c>
      <c r="G87" s="7" t="str">
        <f>_xlfn.XLOOKUP(F87,Table2[SalesmanCode],Table2[SalesmanID],"",0)</f>
        <v/>
      </c>
      <c r="H87" s="7" t="str">
        <f>_xlfn.XLOOKUP(G87,Table2[SalesmanID],Table2[DealerID],"",0)</f>
        <v/>
      </c>
      <c r="I87" s="7" t="str">
        <f>_xlfn.XLOOKUP(H87,Table2[DealerID],Table2[SearchTerm1],"",0)</f>
        <v/>
      </c>
      <c r="K87" s="7" t="str">
        <f>_xlfn.XLOOKUP(J87,Table3[Kendaraan],Table3[WarnaKendaraanID],"",0)</f>
        <v/>
      </c>
      <c r="Q87" s="7" t="str">
        <f>_xlfn.XLOOKUP(P87,Table5[Kredit],Table5[LeasingID],"",0)</f>
        <v/>
      </c>
      <c r="S87" s="7" t="str">
        <f>IF(ISBLANK(C87),"",TanggalSPK!$C$2)</f>
        <v/>
      </c>
    </row>
    <row r="88" spans="6:19" x14ac:dyDescent="0.25">
      <c r="F88" s="7" t="str">
        <f>_xlfn.XLOOKUP(E88,Table2[SalesmanName],Table2[SalesmanCode],"",0)</f>
        <v/>
      </c>
      <c r="G88" s="7" t="str">
        <f>_xlfn.XLOOKUP(F88,Table2[SalesmanCode],Table2[SalesmanID],"",0)</f>
        <v/>
      </c>
      <c r="H88" s="7" t="str">
        <f>_xlfn.XLOOKUP(G88,Table2[SalesmanID],Table2[DealerID],"",0)</f>
        <v/>
      </c>
      <c r="I88" s="7" t="str">
        <f>_xlfn.XLOOKUP(H88,Table2[DealerID],Table2[SearchTerm1],"",0)</f>
        <v/>
      </c>
      <c r="K88" s="7" t="str">
        <f>_xlfn.XLOOKUP(J88,Table3[Kendaraan],Table3[WarnaKendaraanID],"",0)</f>
        <v/>
      </c>
      <c r="Q88" s="7" t="str">
        <f>_xlfn.XLOOKUP(P88,Table5[Kredit],Table5[LeasingID],"",0)</f>
        <v/>
      </c>
      <c r="S88" s="7" t="str">
        <f>IF(ISBLANK(C88),"",TanggalSPK!$C$2)</f>
        <v/>
      </c>
    </row>
    <row r="89" spans="6:19" x14ac:dyDescent="0.25">
      <c r="F89" s="7" t="str">
        <f>_xlfn.XLOOKUP(E89,Table2[SalesmanName],Table2[SalesmanCode],"",0)</f>
        <v/>
      </c>
      <c r="G89" s="7" t="str">
        <f>_xlfn.XLOOKUP(F89,Table2[SalesmanCode],Table2[SalesmanID],"",0)</f>
        <v/>
      </c>
      <c r="H89" s="7" t="str">
        <f>_xlfn.XLOOKUP(G89,Table2[SalesmanID],Table2[DealerID],"",0)</f>
        <v/>
      </c>
      <c r="I89" s="7" t="str">
        <f>_xlfn.XLOOKUP(H89,Table2[DealerID],Table2[SearchTerm1],"",0)</f>
        <v/>
      </c>
      <c r="K89" s="7" t="str">
        <f>_xlfn.XLOOKUP(J89,Table3[Kendaraan],Table3[WarnaKendaraanID],"",0)</f>
        <v/>
      </c>
      <c r="Q89" s="7" t="str">
        <f>_xlfn.XLOOKUP(P89,Table5[Kredit],Table5[LeasingID],"",0)</f>
        <v/>
      </c>
      <c r="S89" s="7" t="str">
        <f>IF(ISBLANK(C89),"",TanggalSPK!$C$2)</f>
        <v/>
      </c>
    </row>
    <row r="90" spans="6:19" x14ac:dyDescent="0.25">
      <c r="F90" s="7" t="str">
        <f>_xlfn.XLOOKUP(E90,Table2[SalesmanName],Table2[SalesmanCode],"",0)</f>
        <v/>
      </c>
      <c r="G90" s="7" t="str">
        <f>_xlfn.XLOOKUP(F90,Table2[SalesmanCode],Table2[SalesmanID],"",0)</f>
        <v/>
      </c>
      <c r="H90" s="7" t="str">
        <f>_xlfn.XLOOKUP(G90,Table2[SalesmanID],Table2[DealerID],"",0)</f>
        <v/>
      </c>
      <c r="I90" s="7" t="str">
        <f>_xlfn.XLOOKUP(H90,Table2[DealerID],Table2[SearchTerm1],"",0)</f>
        <v/>
      </c>
      <c r="K90" s="7" t="str">
        <f>_xlfn.XLOOKUP(J90,Table3[Kendaraan],Table3[WarnaKendaraanID],"",0)</f>
        <v/>
      </c>
      <c r="Q90" s="7" t="str">
        <f>_xlfn.XLOOKUP(P90,Table5[Kredit],Table5[LeasingID],"",0)</f>
        <v/>
      </c>
      <c r="S90" s="7" t="str">
        <f>IF(ISBLANK(C90),"",TanggalSPK!$C$2)</f>
        <v/>
      </c>
    </row>
    <row r="91" spans="6:19" x14ac:dyDescent="0.25">
      <c r="F91" s="7" t="str">
        <f>_xlfn.XLOOKUP(E91,Table2[SalesmanName],Table2[SalesmanCode],"",0)</f>
        <v/>
      </c>
      <c r="G91" s="7" t="str">
        <f>_xlfn.XLOOKUP(F91,Table2[SalesmanCode],Table2[SalesmanID],"",0)</f>
        <v/>
      </c>
      <c r="H91" s="7" t="str">
        <f>_xlfn.XLOOKUP(G91,Table2[SalesmanID],Table2[DealerID],"",0)</f>
        <v/>
      </c>
      <c r="I91" s="7" t="str">
        <f>_xlfn.XLOOKUP(H91,Table2[DealerID],Table2[SearchTerm1],"",0)</f>
        <v/>
      </c>
      <c r="K91" s="7" t="str">
        <f>_xlfn.XLOOKUP(J91,Table3[Kendaraan],Table3[WarnaKendaraanID],"",0)</f>
        <v/>
      </c>
      <c r="Q91" s="7" t="str">
        <f>_xlfn.XLOOKUP(P91,Table5[Kredit],Table5[LeasingID],"",0)</f>
        <v/>
      </c>
      <c r="S91" s="7" t="str">
        <f>IF(ISBLANK(C91),"",TanggalSPK!$C$2)</f>
        <v/>
      </c>
    </row>
    <row r="92" spans="6:19" x14ac:dyDescent="0.25">
      <c r="F92" s="7" t="str">
        <f>_xlfn.XLOOKUP(E92,Table2[SalesmanName],Table2[SalesmanCode],"",0)</f>
        <v/>
      </c>
      <c r="G92" s="7" t="str">
        <f>_xlfn.XLOOKUP(F92,Table2[SalesmanCode],Table2[SalesmanID],"",0)</f>
        <v/>
      </c>
      <c r="H92" s="7" t="str">
        <f>_xlfn.XLOOKUP(G92,Table2[SalesmanID],Table2[DealerID],"",0)</f>
        <v/>
      </c>
      <c r="I92" s="7" t="str">
        <f>_xlfn.XLOOKUP(H92,Table2[DealerID],Table2[SearchTerm1],"",0)</f>
        <v/>
      </c>
      <c r="K92" s="7" t="str">
        <f>_xlfn.XLOOKUP(J92,Table3[Kendaraan],Table3[WarnaKendaraanID],"",0)</f>
        <v/>
      </c>
      <c r="Q92" s="7" t="str">
        <f>_xlfn.XLOOKUP(P92,Table5[Kredit],Table5[LeasingID],"",0)</f>
        <v/>
      </c>
      <c r="S92" s="7" t="str">
        <f>IF(ISBLANK(C92),"",TanggalSPK!$C$2)</f>
        <v/>
      </c>
    </row>
    <row r="93" spans="6:19" x14ac:dyDescent="0.25">
      <c r="F93" s="7" t="str">
        <f>_xlfn.XLOOKUP(E93,Table2[SalesmanName],Table2[SalesmanCode],"",0)</f>
        <v/>
      </c>
      <c r="G93" s="7" t="str">
        <f>_xlfn.XLOOKUP(F93,Table2[SalesmanCode],Table2[SalesmanID],"",0)</f>
        <v/>
      </c>
      <c r="H93" s="7" t="str">
        <f>_xlfn.XLOOKUP(G93,Table2[SalesmanID],Table2[DealerID],"",0)</f>
        <v/>
      </c>
      <c r="I93" s="7" t="str">
        <f>_xlfn.XLOOKUP(H93,Table2[DealerID],Table2[SearchTerm1],"",0)</f>
        <v/>
      </c>
      <c r="K93" s="7" t="str">
        <f>_xlfn.XLOOKUP(J93,Table3[Kendaraan],Table3[WarnaKendaraanID],"",0)</f>
        <v/>
      </c>
      <c r="Q93" s="7" t="str">
        <f>_xlfn.XLOOKUP(P93,Table5[Kredit],Table5[LeasingID],"",0)</f>
        <v/>
      </c>
      <c r="S93" s="7" t="str">
        <f>IF(ISBLANK(C93),"",TanggalSPK!$C$2)</f>
        <v/>
      </c>
    </row>
    <row r="94" spans="6:19" x14ac:dyDescent="0.25">
      <c r="F94" s="7" t="str">
        <f>_xlfn.XLOOKUP(E94,Table2[SalesmanName],Table2[SalesmanCode],"",0)</f>
        <v/>
      </c>
      <c r="G94" s="7" t="str">
        <f>_xlfn.XLOOKUP(F94,Table2[SalesmanCode],Table2[SalesmanID],"",0)</f>
        <v/>
      </c>
      <c r="H94" s="7" t="str">
        <f>_xlfn.XLOOKUP(G94,Table2[SalesmanID],Table2[DealerID],"",0)</f>
        <v/>
      </c>
      <c r="I94" s="7" t="str">
        <f>_xlfn.XLOOKUP(H94,Table2[DealerID],Table2[SearchTerm1],"",0)</f>
        <v/>
      </c>
      <c r="K94" s="7" t="str">
        <f>_xlfn.XLOOKUP(J94,Table3[Kendaraan],Table3[WarnaKendaraanID],"",0)</f>
        <v/>
      </c>
      <c r="Q94" s="7" t="str">
        <f>_xlfn.XLOOKUP(P94,Table5[Kredit],Table5[LeasingID],"",0)</f>
        <v/>
      </c>
      <c r="S94" s="7" t="str">
        <f>IF(ISBLANK(C94),"",TanggalSPK!$C$2)</f>
        <v/>
      </c>
    </row>
    <row r="95" spans="6:19" x14ac:dyDescent="0.25">
      <c r="F95" s="7" t="str">
        <f>_xlfn.XLOOKUP(E95,Table2[SalesmanName],Table2[SalesmanCode],"",0)</f>
        <v/>
      </c>
      <c r="G95" s="7" t="str">
        <f>_xlfn.XLOOKUP(F95,Table2[SalesmanCode],Table2[SalesmanID],"",0)</f>
        <v/>
      </c>
      <c r="H95" s="7" t="str">
        <f>_xlfn.XLOOKUP(G95,Table2[SalesmanID],Table2[DealerID],"",0)</f>
        <v/>
      </c>
      <c r="I95" s="7" t="str">
        <f>_xlfn.XLOOKUP(H95,Table2[DealerID],Table2[SearchTerm1],"",0)</f>
        <v/>
      </c>
      <c r="K95" s="7" t="str">
        <f>_xlfn.XLOOKUP(J95,Table3[Kendaraan],Table3[WarnaKendaraanID],"",0)</f>
        <v/>
      </c>
      <c r="Q95" s="7" t="str">
        <f>_xlfn.XLOOKUP(P95,Table5[Kredit],Table5[LeasingID],"",0)</f>
        <v/>
      </c>
      <c r="S95" s="7" t="str">
        <f>IF(ISBLANK(C95),"",TanggalSPK!$C$2)</f>
        <v/>
      </c>
    </row>
    <row r="96" spans="6:19" x14ac:dyDescent="0.25">
      <c r="F96" s="7" t="str">
        <f>_xlfn.XLOOKUP(E96,Table2[SalesmanName],Table2[SalesmanCode],"",0)</f>
        <v/>
      </c>
      <c r="G96" s="7" t="str">
        <f>_xlfn.XLOOKUP(F96,Table2[SalesmanCode],Table2[SalesmanID],"",0)</f>
        <v/>
      </c>
      <c r="H96" s="7" t="str">
        <f>_xlfn.XLOOKUP(G96,Table2[SalesmanID],Table2[DealerID],"",0)</f>
        <v/>
      </c>
      <c r="I96" s="7" t="str">
        <f>_xlfn.XLOOKUP(H96,Table2[DealerID],Table2[SearchTerm1],"",0)</f>
        <v/>
      </c>
      <c r="K96" s="7" t="str">
        <f>_xlfn.XLOOKUP(J96,Table3[Kendaraan],Table3[WarnaKendaraanID],"",0)</f>
        <v/>
      </c>
      <c r="Q96" s="7" t="str">
        <f>_xlfn.XLOOKUP(P96,Table5[Kredit],Table5[LeasingID],"",0)</f>
        <v/>
      </c>
      <c r="S96" s="7" t="str">
        <f>IF(ISBLANK(C96),"",TanggalSPK!$C$2)</f>
        <v/>
      </c>
    </row>
    <row r="97" spans="6:19" x14ac:dyDescent="0.25">
      <c r="F97" s="7" t="str">
        <f>_xlfn.XLOOKUP(E97,Table2[SalesmanName],Table2[SalesmanCode],"",0)</f>
        <v/>
      </c>
      <c r="G97" s="7" t="str">
        <f>_xlfn.XLOOKUP(F97,Table2[SalesmanCode],Table2[SalesmanID],"",0)</f>
        <v/>
      </c>
      <c r="H97" s="7" t="str">
        <f>_xlfn.XLOOKUP(G97,Table2[SalesmanID],Table2[DealerID],"",0)</f>
        <v/>
      </c>
      <c r="I97" s="7" t="str">
        <f>_xlfn.XLOOKUP(H97,Table2[DealerID],Table2[SearchTerm1],"",0)</f>
        <v/>
      </c>
      <c r="K97" s="7" t="str">
        <f>_xlfn.XLOOKUP(J97,Table3[Kendaraan],Table3[WarnaKendaraanID],"",0)</f>
        <v/>
      </c>
      <c r="Q97" s="7" t="str">
        <f>_xlfn.XLOOKUP(P97,Table5[Kredit],Table5[LeasingID],"",0)</f>
        <v/>
      </c>
      <c r="S97" s="7" t="str">
        <f>IF(ISBLANK(C97),"",TanggalSPK!$C$2)</f>
        <v/>
      </c>
    </row>
    <row r="98" spans="6:19" x14ac:dyDescent="0.25">
      <c r="F98" s="7" t="str">
        <f>_xlfn.XLOOKUP(E98,Table2[SalesmanName],Table2[SalesmanCode],"",0)</f>
        <v/>
      </c>
      <c r="G98" s="7" t="str">
        <f>_xlfn.XLOOKUP(F98,Table2[SalesmanCode],Table2[SalesmanID],"",0)</f>
        <v/>
      </c>
      <c r="H98" s="7" t="str">
        <f>_xlfn.XLOOKUP(G98,Table2[SalesmanID],Table2[DealerID],"",0)</f>
        <v/>
      </c>
      <c r="I98" s="7" t="str">
        <f>_xlfn.XLOOKUP(H98,Table2[DealerID],Table2[SearchTerm1],"",0)</f>
        <v/>
      </c>
      <c r="K98" s="7" t="str">
        <f>_xlfn.XLOOKUP(J98,Table3[Kendaraan],Table3[WarnaKendaraanID],"",0)</f>
        <v/>
      </c>
      <c r="Q98" s="7" t="str">
        <f>_xlfn.XLOOKUP(P98,Table5[Kredit],Table5[LeasingID],"",0)</f>
        <v/>
      </c>
      <c r="S98" s="7" t="str">
        <f>IF(ISBLANK(C98),"",TanggalSPK!$C$2)</f>
        <v/>
      </c>
    </row>
    <row r="99" spans="6:19" x14ac:dyDescent="0.25">
      <c r="F99" s="7" t="str">
        <f>_xlfn.XLOOKUP(E99,Table2[SalesmanName],Table2[SalesmanCode],"",0)</f>
        <v/>
      </c>
      <c r="G99" s="7" t="str">
        <f>_xlfn.XLOOKUP(F99,Table2[SalesmanCode],Table2[SalesmanID],"",0)</f>
        <v/>
      </c>
      <c r="H99" s="7" t="str">
        <f>_xlfn.XLOOKUP(G99,Table2[SalesmanID],Table2[DealerID],"",0)</f>
        <v/>
      </c>
      <c r="I99" s="7" t="str">
        <f>_xlfn.XLOOKUP(H99,Table2[DealerID],Table2[SearchTerm1],"",0)</f>
        <v/>
      </c>
      <c r="K99" s="7" t="str">
        <f>_xlfn.XLOOKUP(J99,Table3[Kendaraan],Table3[WarnaKendaraanID],"",0)</f>
        <v/>
      </c>
      <c r="Q99" s="7" t="str">
        <f>_xlfn.XLOOKUP(P99,Table5[Kredit],Table5[LeasingID],"",0)</f>
        <v/>
      </c>
      <c r="S99" s="7" t="str">
        <f>IF(ISBLANK(C99),"",TanggalSPK!$C$2)</f>
        <v/>
      </c>
    </row>
    <row r="100" spans="6:19" x14ac:dyDescent="0.25">
      <c r="F100" s="7" t="str">
        <f>_xlfn.XLOOKUP(E100,Table2[SalesmanName],Table2[SalesmanCode],"",0)</f>
        <v/>
      </c>
      <c r="G100" s="7" t="str">
        <f>_xlfn.XLOOKUP(F100,Table2[SalesmanCode],Table2[SalesmanID],"",0)</f>
        <v/>
      </c>
      <c r="H100" s="7" t="str">
        <f>_xlfn.XLOOKUP(G100,Table2[SalesmanID],Table2[DealerID],"",0)</f>
        <v/>
      </c>
      <c r="I100" s="7" t="str">
        <f>_xlfn.XLOOKUP(H100,Table2[DealerID],Table2[SearchTerm1],"",0)</f>
        <v/>
      </c>
      <c r="K100" s="7" t="str">
        <f>_xlfn.XLOOKUP(J100,Table3[Kendaraan],Table3[WarnaKendaraanID],"",0)</f>
        <v/>
      </c>
      <c r="Q100" s="7" t="str">
        <f>_xlfn.XLOOKUP(P100,Table5[Kredit],Table5[LeasingID],"",0)</f>
        <v/>
      </c>
      <c r="S100" s="7" t="str">
        <f>IF(ISBLANK(C100),"",TanggalSPK!$C$2)</f>
        <v/>
      </c>
    </row>
    <row r="101" spans="6:19" x14ac:dyDescent="0.25">
      <c r="F101" s="7" t="str">
        <f>_xlfn.XLOOKUP(E101,Table2[SalesmanName],Table2[SalesmanCode],"",0)</f>
        <v/>
      </c>
      <c r="G101" s="7" t="str">
        <f>_xlfn.XLOOKUP(F101,Table2[SalesmanCode],Table2[SalesmanID],"",0)</f>
        <v/>
      </c>
      <c r="H101" s="7" t="str">
        <f>_xlfn.XLOOKUP(G101,Table2[SalesmanID],Table2[DealerID],"",0)</f>
        <v/>
      </c>
      <c r="I101" s="7" t="str">
        <f>_xlfn.XLOOKUP(H101,Table2[DealerID],Table2[SearchTerm1],"",0)</f>
        <v/>
      </c>
      <c r="K101" s="7" t="str">
        <f>_xlfn.XLOOKUP(J101,Table3[Kendaraan],Table3[WarnaKendaraanID],"",0)</f>
        <v/>
      </c>
      <c r="Q101" s="7" t="str">
        <f>_xlfn.XLOOKUP(P101,Table5[Kredit],Table5[LeasingID],"",0)</f>
        <v/>
      </c>
      <c r="S101" s="7" t="str">
        <f>IF(ISBLANK(C101),"",TanggalSPK!$C$2)</f>
        <v/>
      </c>
    </row>
  </sheetData>
  <phoneticPr fontId="2" type="noConversion"/>
  <dataValidations count="3">
    <dataValidation type="list" allowBlank="1" showInputMessage="1" showErrorMessage="1" sqref="P2:P101" xr:uid="{C9231586-92B3-425B-A065-4A499827948C}">
      <formula1>INDIRECT(O2)</formula1>
    </dataValidation>
    <dataValidation type="list" allowBlank="1" showInputMessage="1" showErrorMessage="1" sqref="O2:O101" xr:uid="{975AFD89-3EF3-4A13-B3FB-BAED02A95E82}">
      <formula1>LeasingType</formula1>
    </dataValidation>
    <dataValidation type="list" allowBlank="1" showInputMessage="1" showErrorMessage="1" sqref="C2:C101" xr:uid="{CCEE463F-86C3-4CC5-A6F1-76F480D293BC}">
      <formula1>INDIRECT("Table4[TanggalSPK]")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A99D6ABA-4550-400D-957D-563329E0CDBF}">
          <x14:formula1>
            <xm:f>_xlfn.ANCHORARRAY(Kendaraan!$E2)</xm:f>
          </x14:formula1>
          <xm:sqref>J2:J101</xm:sqref>
        </x14:dataValidation>
        <x14:dataValidation type="list" allowBlank="1" showInputMessage="1" xr:uid="{B55586A4-2729-41D4-9D24-B14456FDB7C9}">
          <x14:formula1>
            <xm:f>_xlfn.ANCHORARRAY(Sales!$G2)</xm:f>
          </x14:formula1>
          <xm:sqref>E2:E101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8E19-D499-44AE-9E26-CAE741C56AA1}">
  <dimension ref="A1:H3"/>
  <sheetViews>
    <sheetView workbookViewId="0">
      <selection activeCell="F9" sqref="F9"/>
    </sheetView>
  </sheetViews>
  <sheetFormatPr defaultRowHeight="15" x14ac:dyDescent="0.25"/>
  <cols>
    <col min="1" max="1" width="11.85546875" bestFit="1" customWidth="1"/>
    <col min="2" max="2" width="2.85546875" bestFit="1" customWidth="1"/>
    <col min="4" max="4" width="51.7109375" style="5" bestFit="1" customWidth="1"/>
    <col min="5" max="5" width="11.5703125" style="5" customWidth="1"/>
  </cols>
  <sheetData>
    <row r="1" spans="1:8" x14ac:dyDescent="0.25">
      <c r="A1" t="s">
        <v>20</v>
      </c>
      <c r="B1" t="s">
        <v>21</v>
      </c>
      <c r="D1" s="5" t="s">
        <v>19</v>
      </c>
      <c r="E1" s="5" t="s">
        <v>22</v>
      </c>
      <c r="H1" s="5" t="s">
        <v>23</v>
      </c>
    </row>
    <row r="2" spans="1:8" x14ac:dyDescent="0.25">
      <c r="A2" t="s">
        <v>23</v>
      </c>
      <c r="B2">
        <v>1</v>
      </c>
      <c r="D2" s="5" t="s">
        <v>23</v>
      </c>
      <c r="E2" s="5" t="s">
        <v>24</v>
      </c>
      <c r="H2" s="5" t="s">
        <v>23</v>
      </c>
    </row>
    <row r="3" spans="1:8" x14ac:dyDescent="0.25">
      <c r="A3" t="s">
        <v>19</v>
      </c>
      <c r="B3">
        <v>2</v>
      </c>
      <c r="D3" s="5" t="s">
        <v>25</v>
      </c>
      <c r="E3" s="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E673-C502-47DA-819D-A39451D9BD33}">
  <dimension ref="A1:C2"/>
  <sheetViews>
    <sheetView workbookViewId="0">
      <selection activeCell="A3" sqref="A3:A14"/>
    </sheetView>
  </sheetViews>
  <sheetFormatPr defaultRowHeight="15" x14ac:dyDescent="0.25"/>
  <cols>
    <col min="1" max="1" width="18" bestFit="1" customWidth="1"/>
    <col min="2" max="2" width="13.140625" customWidth="1"/>
    <col min="3" max="3" width="15.5703125" bestFit="1" customWidth="1"/>
  </cols>
  <sheetData>
    <row r="1" spans="1:3" x14ac:dyDescent="0.25">
      <c r="A1" t="s">
        <v>27</v>
      </c>
      <c r="C1" t="s">
        <v>18</v>
      </c>
    </row>
    <row r="2" spans="1:3" x14ac:dyDescent="0.25">
      <c r="A2" t="s">
        <v>28</v>
      </c>
      <c r="C2" t="s">
        <v>29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0290-197E-4227-BFA6-9437A15919DD}">
  <dimension ref="A1:G101"/>
  <sheetViews>
    <sheetView workbookViewId="0">
      <selection activeCell="A2" sqref="A2"/>
    </sheetView>
  </sheetViews>
  <sheetFormatPr defaultRowHeight="15" x14ac:dyDescent="0.25"/>
  <cols>
    <col min="1" max="1" width="49.28515625" bestFit="1" customWidth="1"/>
    <col min="2" max="2" width="16.140625" customWidth="1"/>
    <col min="3" max="3" width="13.42578125" customWidth="1"/>
    <col min="4" max="4" width="10.85546875" customWidth="1"/>
    <col min="5" max="5" width="16.140625" bestFit="1" customWidth="1"/>
    <col min="7" max="7" width="22" customWidth="1"/>
  </cols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7" x14ac:dyDescent="0.25">
      <c r="A2" t="s">
        <v>36</v>
      </c>
      <c r="B2" t="s">
        <v>37</v>
      </c>
      <c r="C2">
        <v>1775</v>
      </c>
      <c r="D2">
        <v>3</v>
      </c>
      <c r="E2" t="s">
        <v>38</v>
      </c>
      <c r="G2" t="str" cm="1">
        <f t="array" ref="G2">TRANSPOSE(_xlfn._xlws.SORT(_xlfn._xlws.FILTER(Table2[SalesmanName],ISNUMBER(SEARCH(SPK!E2,Table2[SalesmanName])),"Not Found")))</f>
        <v>ARIE WARDHANI S-101767</v>
      </c>
    </row>
    <row r="3" spans="1:7" x14ac:dyDescent="0.25">
      <c r="G3" t="str" cm="1">
        <f t="array" ref="G3">TRANSPOSE(_xlfn._xlws.SORT(_xlfn._xlws.FILTER(Table2[SalesmanName],ISNUMBER(SEARCH(SPK!E3,Table2[SalesmanName])),"Not Found")))</f>
        <v>ARIE WARDHANI S-101767</v>
      </c>
    </row>
    <row r="4" spans="1:7" x14ac:dyDescent="0.25">
      <c r="G4" t="str" cm="1">
        <f t="array" ref="G4">TRANSPOSE(_xlfn._xlws.SORT(_xlfn._xlws.FILTER(Table2[SalesmanName],ISNUMBER(SEARCH(SPK!E4,Table2[SalesmanName])),"Not Found")))</f>
        <v>ARIE WARDHANI S-101767</v>
      </c>
    </row>
    <row r="5" spans="1:7" x14ac:dyDescent="0.25">
      <c r="G5" t="str" cm="1">
        <f t="array" ref="G5">TRANSPOSE(_xlfn._xlws.SORT(_xlfn._xlws.FILTER(Table2[SalesmanName],ISNUMBER(SEARCH(SPK!E5,Table2[SalesmanName])),"Not Found")))</f>
        <v>ARIE WARDHANI S-101767</v>
      </c>
    </row>
    <row r="6" spans="1:7" x14ac:dyDescent="0.25">
      <c r="G6" t="str" cm="1">
        <f t="array" ref="G6">TRANSPOSE(_xlfn._xlws.SORT(_xlfn._xlws.FILTER(Table2[SalesmanName],ISNUMBER(SEARCH(SPK!E6,Table2[SalesmanName])),"Not Found")))</f>
        <v>ARIE WARDHANI S-101767</v>
      </c>
    </row>
    <row r="7" spans="1:7" x14ac:dyDescent="0.25">
      <c r="G7" t="str" cm="1">
        <f t="array" ref="G7">TRANSPOSE(_xlfn._xlws.SORT(_xlfn._xlws.FILTER(Table2[SalesmanName],ISNUMBER(SEARCH(SPK!E7,Table2[SalesmanName])),"Not Found")))</f>
        <v>ARIE WARDHANI S-101767</v>
      </c>
    </row>
    <row r="8" spans="1:7" x14ac:dyDescent="0.25">
      <c r="G8" t="str" cm="1">
        <f t="array" ref="G8">TRANSPOSE(_xlfn._xlws.SORT(_xlfn._xlws.FILTER(Table2[SalesmanName],ISNUMBER(SEARCH(SPK!E8,Table2[SalesmanName])),"Not Found")))</f>
        <v>ARIE WARDHANI S-101767</v>
      </c>
    </row>
    <row r="9" spans="1:7" x14ac:dyDescent="0.25">
      <c r="G9" t="str" cm="1">
        <f t="array" ref="G9">TRANSPOSE(_xlfn._xlws.SORT(_xlfn._xlws.FILTER(Table2[SalesmanName],ISNUMBER(SEARCH(SPK!E9,Table2[SalesmanName])),"Not Found")))</f>
        <v>ARIE WARDHANI S-101767</v>
      </c>
    </row>
    <row r="10" spans="1:7" x14ac:dyDescent="0.25">
      <c r="G10" t="str" cm="1">
        <f t="array" ref="G10">TRANSPOSE(_xlfn._xlws.SORT(_xlfn._xlws.FILTER(Table2[SalesmanName],ISNUMBER(SEARCH(SPK!E10,Table2[SalesmanName])),"Not Found")))</f>
        <v>ARIE WARDHANI S-101767</v>
      </c>
    </row>
    <row r="11" spans="1:7" x14ac:dyDescent="0.25">
      <c r="G11" t="str" cm="1">
        <f t="array" ref="G11">TRANSPOSE(_xlfn._xlws.SORT(_xlfn._xlws.FILTER(Table2[SalesmanName],ISNUMBER(SEARCH(SPK!E11,Table2[SalesmanName])),"Not Found")))</f>
        <v>ARIE WARDHANI S-101767</v>
      </c>
    </row>
    <row r="12" spans="1:7" x14ac:dyDescent="0.25">
      <c r="G12" t="str" cm="1">
        <f t="array" ref="G12">TRANSPOSE(_xlfn._xlws.SORT(_xlfn._xlws.FILTER(Table2[SalesmanName],ISNUMBER(SEARCH(SPK!E12,Table2[SalesmanName])),"Not Found")))</f>
        <v>ARIE WARDHANI S-101767</v>
      </c>
    </row>
    <row r="13" spans="1:7" x14ac:dyDescent="0.25">
      <c r="G13" t="str" cm="1">
        <f t="array" ref="G13">TRANSPOSE(_xlfn._xlws.SORT(_xlfn._xlws.FILTER(Table2[SalesmanName],ISNUMBER(SEARCH(SPK!E13,Table2[SalesmanName])),"Not Found")))</f>
        <v>ARIE WARDHANI S-101767</v>
      </c>
    </row>
    <row r="14" spans="1:7" x14ac:dyDescent="0.25">
      <c r="G14" t="str" cm="1">
        <f t="array" ref="G14">TRANSPOSE(_xlfn._xlws.SORT(_xlfn._xlws.FILTER(Table2[SalesmanName],ISNUMBER(SEARCH(SPK!E14,Table2[SalesmanName])),"Not Found")))</f>
        <v>ARIE WARDHANI S-101767</v>
      </c>
    </row>
    <row r="15" spans="1:7" x14ac:dyDescent="0.25">
      <c r="G15" t="str" cm="1">
        <f t="array" ref="G15">TRANSPOSE(_xlfn._xlws.SORT(_xlfn._xlws.FILTER(Table2[SalesmanName],ISNUMBER(SEARCH(SPK!E15,Table2[SalesmanName])),"Not Found")))</f>
        <v>ARIE WARDHANI S-101767</v>
      </c>
    </row>
    <row r="16" spans="1:7" x14ac:dyDescent="0.25">
      <c r="G16" t="str" cm="1">
        <f t="array" ref="G16">TRANSPOSE(_xlfn._xlws.SORT(_xlfn._xlws.FILTER(Table2[SalesmanName],ISNUMBER(SEARCH(SPK!E16,Table2[SalesmanName])),"Not Found")))</f>
        <v>ARIE WARDHANI S-101767</v>
      </c>
    </row>
    <row r="17" spans="7:7" x14ac:dyDescent="0.25">
      <c r="G17" t="str" cm="1">
        <f t="array" ref="G17">TRANSPOSE(_xlfn._xlws.SORT(_xlfn._xlws.FILTER(Table2[SalesmanName],ISNUMBER(SEARCH(SPK!E17,Table2[SalesmanName])),"Not Found")))</f>
        <v>ARIE WARDHANI S-101767</v>
      </c>
    </row>
    <row r="18" spans="7:7" x14ac:dyDescent="0.25">
      <c r="G18" t="str" cm="1">
        <f t="array" ref="G18">TRANSPOSE(_xlfn._xlws.SORT(_xlfn._xlws.FILTER(Table2[SalesmanName],ISNUMBER(SEARCH(SPK!E18,Table2[SalesmanName])),"Not Found")))</f>
        <v>ARIE WARDHANI S-101767</v>
      </c>
    </row>
    <row r="19" spans="7:7" x14ac:dyDescent="0.25">
      <c r="G19" t="str" cm="1">
        <f t="array" ref="G19">TRANSPOSE(_xlfn._xlws.SORT(_xlfn._xlws.FILTER(Table2[SalesmanName],ISNUMBER(SEARCH(SPK!E19,Table2[SalesmanName])),"Not Found")))</f>
        <v>ARIE WARDHANI S-101767</v>
      </c>
    </row>
    <row r="20" spans="7:7" x14ac:dyDescent="0.25">
      <c r="G20" t="str" cm="1">
        <f t="array" ref="G20">TRANSPOSE(_xlfn._xlws.SORT(_xlfn._xlws.FILTER(Table2[SalesmanName],ISNUMBER(SEARCH(SPK!E20,Table2[SalesmanName])),"Not Found")))</f>
        <v>ARIE WARDHANI S-101767</v>
      </c>
    </row>
    <row r="21" spans="7:7" x14ac:dyDescent="0.25">
      <c r="G21" t="str" cm="1">
        <f t="array" ref="G21">TRANSPOSE(_xlfn._xlws.SORT(_xlfn._xlws.FILTER(Table2[SalesmanName],ISNUMBER(SEARCH(SPK!E21,Table2[SalesmanName])),"Not Found")))</f>
        <v>ARIE WARDHANI S-101767</v>
      </c>
    </row>
    <row r="22" spans="7:7" x14ac:dyDescent="0.25">
      <c r="G22" t="str" cm="1">
        <f t="array" ref="G22">TRANSPOSE(_xlfn._xlws.SORT(_xlfn._xlws.FILTER(Table2[SalesmanName],ISNUMBER(SEARCH(SPK!E22,Table2[SalesmanName])),"Not Found")))</f>
        <v>ARIE WARDHANI S-101767</v>
      </c>
    </row>
    <row r="23" spans="7:7" x14ac:dyDescent="0.25">
      <c r="G23" t="str" cm="1">
        <f t="array" ref="G23">TRANSPOSE(_xlfn._xlws.SORT(_xlfn._xlws.FILTER(Table2[SalesmanName],ISNUMBER(SEARCH(SPK!E23,Table2[SalesmanName])),"Not Found")))</f>
        <v>ARIE WARDHANI S-101767</v>
      </c>
    </row>
    <row r="24" spans="7:7" x14ac:dyDescent="0.25">
      <c r="G24" t="str" cm="1">
        <f t="array" ref="G24">TRANSPOSE(_xlfn._xlws.SORT(_xlfn._xlws.FILTER(Table2[SalesmanName],ISNUMBER(SEARCH(SPK!E24,Table2[SalesmanName])),"Not Found")))</f>
        <v>ARIE WARDHANI S-101767</v>
      </c>
    </row>
    <row r="25" spans="7:7" x14ac:dyDescent="0.25">
      <c r="G25" t="str" cm="1">
        <f t="array" ref="G25">TRANSPOSE(_xlfn._xlws.SORT(_xlfn._xlws.FILTER(Table2[SalesmanName],ISNUMBER(SEARCH(SPK!E25,Table2[SalesmanName])),"Not Found")))</f>
        <v>ARIE WARDHANI S-101767</v>
      </c>
    </row>
    <row r="26" spans="7:7" x14ac:dyDescent="0.25">
      <c r="G26" t="str" cm="1">
        <f t="array" ref="G26">TRANSPOSE(_xlfn._xlws.SORT(_xlfn._xlws.FILTER(Table2[SalesmanName],ISNUMBER(SEARCH(SPK!E26,Table2[SalesmanName])),"Not Found")))</f>
        <v>ARIE WARDHANI S-101767</v>
      </c>
    </row>
    <row r="27" spans="7:7" x14ac:dyDescent="0.25">
      <c r="G27" t="str" cm="1">
        <f t="array" ref="G27">TRANSPOSE(_xlfn._xlws.SORT(_xlfn._xlws.FILTER(Table2[SalesmanName],ISNUMBER(SEARCH(SPK!E27,Table2[SalesmanName])),"Not Found")))</f>
        <v>ARIE WARDHANI S-101767</v>
      </c>
    </row>
    <row r="28" spans="7:7" x14ac:dyDescent="0.25">
      <c r="G28" t="str" cm="1">
        <f t="array" ref="G28">TRANSPOSE(_xlfn._xlws.SORT(_xlfn._xlws.FILTER(Table2[SalesmanName],ISNUMBER(SEARCH(SPK!E28,Table2[SalesmanName])),"Not Found")))</f>
        <v>ARIE WARDHANI S-101767</v>
      </c>
    </row>
    <row r="29" spans="7:7" x14ac:dyDescent="0.25">
      <c r="G29" t="str" cm="1">
        <f t="array" ref="G29">TRANSPOSE(_xlfn._xlws.SORT(_xlfn._xlws.FILTER(Table2[SalesmanName],ISNUMBER(SEARCH(SPK!E29,Table2[SalesmanName])),"Not Found")))</f>
        <v>ARIE WARDHANI S-101767</v>
      </c>
    </row>
    <row r="30" spans="7:7" x14ac:dyDescent="0.25">
      <c r="G30" t="str" cm="1">
        <f t="array" ref="G30">TRANSPOSE(_xlfn._xlws.SORT(_xlfn._xlws.FILTER(Table2[SalesmanName],ISNUMBER(SEARCH(SPK!E30,Table2[SalesmanName])),"Not Found")))</f>
        <v>ARIE WARDHANI S-101767</v>
      </c>
    </row>
    <row r="31" spans="7:7" x14ac:dyDescent="0.25">
      <c r="G31" t="str" cm="1">
        <f t="array" ref="G31">TRANSPOSE(_xlfn._xlws.SORT(_xlfn._xlws.FILTER(Table2[SalesmanName],ISNUMBER(SEARCH(SPK!E31,Table2[SalesmanName])),"Not Found")))</f>
        <v>ARIE WARDHANI S-101767</v>
      </c>
    </row>
    <row r="32" spans="7:7" x14ac:dyDescent="0.25">
      <c r="G32" t="str" cm="1">
        <f t="array" ref="G32">TRANSPOSE(_xlfn._xlws.SORT(_xlfn._xlws.FILTER(Table2[SalesmanName],ISNUMBER(SEARCH(SPK!E32,Table2[SalesmanName])),"Not Found")))</f>
        <v>ARIE WARDHANI S-101767</v>
      </c>
    </row>
    <row r="33" spans="7:7" x14ac:dyDescent="0.25">
      <c r="G33" t="str" cm="1">
        <f t="array" ref="G33">TRANSPOSE(_xlfn._xlws.SORT(_xlfn._xlws.FILTER(Table2[SalesmanName],ISNUMBER(SEARCH(SPK!E33,Table2[SalesmanName])),"Not Found")))</f>
        <v>ARIE WARDHANI S-101767</v>
      </c>
    </row>
    <row r="34" spans="7:7" x14ac:dyDescent="0.25">
      <c r="G34" t="str" cm="1">
        <f t="array" ref="G34">TRANSPOSE(_xlfn._xlws.SORT(_xlfn._xlws.FILTER(Table2[SalesmanName],ISNUMBER(SEARCH(SPK!E34,Table2[SalesmanName])),"Not Found")))</f>
        <v>ARIE WARDHANI S-101767</v>
      </c>
    </row>
    <row r="35" spans="7:7" x14ac:dyDescent="0.25">
      <c r="G35" t="str" cm="1">
        <f t="array" ref="G35">TRANSPOSE(_xlfn._xlws.SORT(_xlfn._xlws.FILTER(Table2[SalesmanName],ISNUMBER(SEARCH(SPK!E35,Table2[SalesmanName])),"Not Found")))</f>
        <v>ARIE WARDHANI S-101767</v>
      </c>
    </row>
    <row r="36" spans="7:7" x14ac:dyDescent="0.25">
      <c r="G36" t="str" cm="1">
        <f t="array" ref="G36">TRANSPOSE(_xlfn._xlws.SORT(_xlfn._xlws.FILTER(Table2[SalesmanName],ISNUMBER(SEARCH(SPK!E36,Table2[SalesmanName])),"Not Found")))</f>
        <v>ARIE WARDHANI S-101767</v>
      </c>
    </row>
    <row r="37" spans="7:7" x14ac:dyDescent="0.25">
      <c r="G37" t="str" cm="1">
        <f t="array" ref="G37">TRANSPOSE(_xlfn._xlws.SORT(_xlfn._xlws.FILTER(Table2[SalesmanName],ISNUMBER(SEARCH(SPK!E37,Table2[SalesmanName])),"Not Found")))</f>
        <v>ARIE WARDHANI S-101767</v>
      </c>
    </row>
    <row r="38" spans="7:7" x14ac:dyDescent="0.25">
      <c r="G38" t="str" cm="1">
        <f t="array" ref="G38">TRANSPOSE(_xlfn._xlws.SORT(_xlfn._xlws.FILTER(Table2[SalesmanName],ISNUMBER(SEARCH(SPK!E38,Table2[SalesmanName])),"Not Found")))</f>
        <v>ARIE WARDHANI S-101767</v>
      </c>
    </row>
    <row r="39" spans="7:7" x14ac:dyDescent="0.25">
      <c r="G39" t="str" cm="1">
        <f t="array" ref="G39">TRANSPOSE(_xlfn._xlws.SORT(_xlfn._xlws.FILTER(Table2[SalesmanName],ISNUMBER(SEARCH(SPK!E39,Table2[SalesmanName])),"Not Found")))</f>
        <v>ARIE WARDHANI S-101767</v>
      </c>
    </row>
    <row r="40" spans="7:7" x14ac:dyDescent="0.25">
      <c r="G40" t="str" cm="1">
        <f t="array" ref="G40">TRANSPOSE(_xlfn._xlws.SORT(_xlfn._xlws.FILTER(Table2[SalesmanName],ISNUMBER(SEARCH(SPK!E40,Table2[SalesmanName])),"Not Found")))</f>
        <v>ARIE WARDHANI S-101767</v>
      </c>
    </row>
    <row r="41" spans="7:7" x14ac:dyDescent="0.25">
      <c r="G41" t="str" cm="1">
        <f t="array" ref="G41">TRANSPOSE(_xlfn._xlws.SORT(_xlfn._xlws.FILTER(Table2[SalesmanName],ISNUMBER(SEARCH(SPK!E41,Table2[SalesmanName])),"Not Found")))</f>
        <v>ARIE WARDHANI S-101767</v>
      </c>
    </row>
    <row r="42" spans="7:7" x14ac:dyDescent="0.25">
      <c r="G42" t="str" cm="1">
        <f t="array" ref="G42">TRANSPOSE(_xlfn._xlws.SORT(_xlfn._xlws.FILTER(Table2[SalesmanName],ISNUMBER(SEARCH(SPK!E42,Table2[SalesmanName])),"Not Found")))</f>
        <v>ARIE WARDHANI S-101767</v>
      </c>
    </row>
    <row r="43" spans="7:7" x14ac:dyDescent="0.25">
      <c r="G43" t="str" cm="1">
        <f t="array" ref="G43">TRANSPOSE(_xlfn._xlws.SORT(_xlfn._xlws.FILTER(Table2[SalesmanName],ISNUMBER(SEARCH(SPK!E43,Table2[SalesmanName])),"Not Found")))</f>
        <v>ARIE WARDHANI S-101767</v>
      </c>
    </row>
    <row r="44" spans="7:7" x14ac:dyDescent="0.25">
      <c r="G44" t="str" cm="1">
        <f t="array" ref="G44">TRANSPOSE(_xlfn._xlws.SORT(_xlfn._xlws.FILTER(Table2[SalesmanName],ISNUMBER(SEARCH(SPK!E44,Table2[SalesmanName])),"Not Found")))</f>
        <v>ARIE WARDHANI S-101767</v>
      </c>
    </row>
    <row r="45" spans="7:7" x14ac:dyDescent="0.25">
      <c r="G45" t="str" cm="1">
        <f t="array" ref="G45">TRANSPOSE(_xlfn._xlws.SORT(_xlfn._xlws.FILTER(Table2[SalesmanName],ISNUMBER(SEARCH(SPK!E45,Table2[SalesmanName])),"Not Found")))</f>
        <v>ARIE WARDHANI S-101767</v>
      </c>
    </row>
    <row r="46" spans="7:7" x14ac:dyDescent="0.25">
      <c r="G46" t="str" cm="1">
        <f t="array" ref="G46">TRANSPOSE(_xlfn._xlws.SORT(_xlfn._xlws.FILTER(Table2[SalesmanName],ISNUMBER(SEARCH(SPK!E46,Table2[SalesmanName])),"Not Found")))</f>
        <v>ARIE WARDHANI S-101767</v>
      </c>
    </row>
    <row r="47" spans="7:7" x14ac:dyDescent="0.25">
      <c r="G47" t="str" cm="1">
        <f t="array" ref="G47">TRANSPOSE(_xlfn._xlws.SORT(_xlfn._xlws.FILTER(Table2[SalesmanName],ISNUMBER(SEARCH(SPK!E47,Table2[SalesmanName])),"Not Found")))</f>
        <v>ARIE WARDHANI S-101767</v>
      </c>
    </row>
    <row r="48" spans="7:7" x14ac:dyDescent="0.25">
      <c r="G48" t="str" cm="1">
        <f t="array" ref="G48">TRANSPOSE(_xlfn._xlws.SORT(_xlfn._xlws.FILTER(Table2[SalesmanName],ISNUMBER(SEARCH(SPK!E48,Table2[SalesmanName])),"Not Found")))</f>
        <v>ARIE WARDHANI S-101767</v>
      </c>
    </row>
    <row r="49" spans="7:7" x14ac:dyDescent="0.25">
      <c r="G49" t="str" cm="1">
        <f t="array" ref="G49">TRANSPOSE(_xlfn._xlws.SORT(_xlfn._xlws.FILTER(Table2[SalesmanName],ISNUMBER(SEARCH(SPK!E49,Table2[SalesmanName])),"Not Found")))</f>
        <v>ARIE WARDHANI S-101767</v>
      </c>
    </row>
    <row r="50" spans="7:7" x14ac:dyDescent="0.25">
      <c r="G50" t="str" cm="1">
        <f t="array" ref="G50">TRANSPOSE(_xlfn._xlws.SORT(_xlfn._xlws.FILTER(Table2[SalesmanName],ISNUMBER(SEARCH(SPK!E50,Table2[SalesmanName])),"Not Found")))</f>
        <v>ARIE WARDHANI S-101767</v>
      </c>
    </row>
    <row r="51" spans="7:7" x14ac:dyDescent="0.25">
      <c r="G51" t="str" cm="1">
        <f t="array" ref="G51">TRANSPOSE(_xlfn._xlws.SORT(_xlfn._xlws.FILTER(Table2[SalesmanName],ISNUMBER(SEARCH(SPK!E51,Table2[SalesmanName])),"Not Found")))</f>
        <v>ARIE WARDHANI S-101767</v>
      </c>
    </row>
    <row r="52" spans="7:7" x14ac:dyDescent="0.25">
      <c r="G52" t="str" cm="1">
        <f t="array" ref="G52">TRANSPOSE(_xlfn._xlws.SORT(_xlfn._xlws.FILTER(Table2[SalesmanName],ISNUMBER(SEARCH(SPK!E52,Table2[SalesmanName])),"Not Found")))</f>
        <v>ARIE WARDHANI S-101767</v>
      </c>
    </row>
    <row r="53" spans="7:7" x14ac:dyDescent="0.25">
      <c r="G53" t="str" cm="1">
        <f t="array" ref="G53">TRANSPOSE(_xlfn._xlws.SORT(_xlfn._xlws.FILTER(Table2[SalesmanName],ISNUMBER(SEARCH(SPK!E53,Table2[SalesmanName])),"Not Found")))</f>
        <v>ARIE WARDHANI S-101767</v>
      </c>
    </row>
    <row r="54" spans="7:7" x14ac:dyDescent="0.25">
      <c r="G54" t="str" cm="1">
        <f t="array" ref="G54">TRANSPOSE(_xlfn._xlws.SORT(_xlfn._xlws.FILTER(Table2[SalesmanName],ISNUMBER(SEARCH(SPK!E54,Table2[SalesmanName])),"Not Found")))</f>
        <v>ARIE WARDHANI S-101767</v>
      </c>
    </row>
    <row r="55" spans="7:7" x14ac:dyDescent="0.25">
      <c r="G55" t="str" cm="1">
        <f t="array" ref="G55">TRANSPOSE(_xlfn._xlws.SORT(_xlfn._xlws.FILTER(Table2[SalesmanName],ISNUMBER(SEARCH(SPK!E55,Table2[SalesmanName])),"Not Found")))</f>
        <v>ARIE WARDHANI S-101767</v>
      </c>
    </row>
    <row r="56" spans="7:7" x14ac:dyDescent="0.25">
      <c r="G56" t="str" cm="1">
        <f t="array" ref="G56">TRANSPOSE(_xlfn._xlws.SORT(_xlfn._xlws.FILTER(Table2[SalesmanName],ISNUMBER(SEARCH(SPK!E56,Table2[SalesmanName])),"Not Found")))</f>
        <v>ARIE WARDHANI S-101767</v>
      </c>
    </row>
    <row r="57" spans="7:7" x14ac:dyDescent="0.25">
      <c r="G57" t="str" cm="1">
        <f t="array" ref="G57">TRANSPOSE(_xlfn._xlws.SORT(_xlfn._xlws.FILTER(Table2[SalesmanName],ISNUMBER(SEARCH(SPK!E57,Table2[SalesmanName])),"Not Found")))</f>
        <v>ARIE WARDHANI S-101767</v>
      </c>
    </row>
    <row r="58" spans="7:7" x14ac:dyDescent="0.25">
      <c r="G58" t="str" cm="1">
        <f t="array" ref="G58">TRANSPOSE(_xlfn._xlws.SORT(_xlfn._xlws.FILTER(Table2[SalesmanName],ISNUMBER(SEARCH(SPK!E58,Table2[SalesmanName])),"Not Found")))</f>
        <v>ARIE WARDHANI S-101767</v>
      </c>
    </row>
    <row r="59" spans="7:7" x14ac:dyDescent="0.25">
      <c r="G59" t="str" cm="1">
        <f t="array" ref="G59">TRANSPOSE(_xlfn._xlws.SORT(_xlfn._xlws.FILTER(Table2[SalesmanName],ISNUMBER(SEARCH(SPK!E59,Table2[SalesmanName])),"Not Found")))</f>
        <v>ARIE WARDHANI S-101767</v>
      </c>
    </row>
    <row r="60" spans="7:7" x14ac:dyDescent="0.25">
      <c r="G60" t="str" cm="1">
        <f t="array" ref="G60">TRANSPOSE(_xlfn._xlws.SORT(_xlfn._xlws.FILTER(Table2[SalesmanName],ISNUMBER(SEARCH(SPK!E60,Table2[SalesmanName])),"Not Found")))</f>
        <v>ARIE WARDHANI S-101767</v>
      </c>
    </row>
    <row r="61" spans="7:7" x14ac:dyDescent="0.25">
      <c r="G61" t="str" cm="1">
        <f t="array" ref="G61">TRANSPOSE(_xlfn._xlws.SORT(_xlfn._xlws.FILTER(Table2[SalesmanName],ISNUMBER(SEARCH(SPK!E61,Table2[SalesmanName])),"Not Found")))</f>
        <v>ARIE WARDHANI S-101767</v>
      </c>
    </row>
    <row r="62" spans="7:7" x14ac:dyDescent="0.25">
      <c r="G62" t="str" cm="1">
        <f t="array" ref="G62">TRANSPOSE(_xlfn._xlws.SORT(_xlfn._xlws.FILTER(Table2[SalesmanName],ISNUMBER(SEARCH(SPK!E62,Table2[SalesmanName])),"Not Found")))</f>
        <v>ARIE WARDHANI S-101767</v>
      </c>
    </row>
    <row r="63" spans="7:7" x14ac:dyDescent="0.25">
      <c r="G63" t="str" cm="1">
        <f t="array" ref="G63">TRANSPOSE(_xlfn._xlws.SORT(_xlfn._xlws.FILTER(Table2[SalesmanName],ISNUMBER(SEARCH(SPK!E63,Table2[SalesmanName])),"Not Found")))</f>
        <v>ARIE WARDHANI S-101767</v>
      </c>
    </row>
    <row r="64" spans="7:7" x14ac:dyDescent="0.25">
      <c r="G64" t="str" cm="1">
        <f t="array" ref="G64">TRANSPOSE(_xlfn._xlws.SORT(_xlfn._xlws.FILTER(Table2[SalesmanName],ISNUMBER(SEARCH(SPK!E64,Table2[SalesmanName])),"Not Found")))</f>
        <v>ARIE WARDHANI S-101767</v>
      </c>
    </row>
    <row r="65" spans="7:7" x14ac:dyDescent="0.25">
      <c r="G65" t="str" cm="1">
        <f t="array" ref="G65">TRANSPOSE(_xlfn._xlws.SORT(_xlfn._xlws.FILTER(Table2[SalesmanName],ISNUMBER(SEARCH(SPK!E65,Table2[SalesmanName])),"Not Found")))</f>
        <v>ARIE WARDHANI S-101767</v>
      </c>
    </row>
    <row r="66" spans="7:7" x14ac:dyDescent="0.25">
      <c r="G66" t="str" cm="1">
        <f t="array" ref="G66">TRANSPOSE(_xlfn._xlws.SORT(_xlfn._xlws.FILTER(Table2[SalesmanName],ISNUMBER(SEARCH(SPK!E66,Table2[SalesmanName])),"Not Found")))</f>
        <v>ARIE WARDHANI S-101767</v>
      </c>
    </row>
    <row r="67" spans="7:7" x14ac:dyDescent="0.25">
      <c r="G67" t="str" cm="1">
        <f t="array" ref="G67">TRANSPOSE(_xlfn._xlws.SORT(_xlfn._xlws.FILTER(Table2[SalesmanName],ISNUMBER(SEARCH(SPK!E67,Table2[SalesmanName])),"Not Found")))</f>
        <v>ARIE WARDHANI S-101767</v>
      </c>
    </row>
    <row r="68" spans="7:7" x14ac:dyDescent="0.25">
      <c r="G68" t="str" cm="1">
        <f t="array" ref="G68">TRANSPOSE(_xlfn._xlws.SORT(_xlfn._xlws.FILTER(Table2[SalesmanName],ISNUMBER(SEARCH(SPK!E68,Table2[SalesmanName])),"Not Found")))</f>
        <v>ARIE WARDHANI S-101767</v>
      </c>
    </row>
    <row r="69" spans="7:7" x14ac:dyDescent="0.25">
      <c r="G69" t="str" cm="1">
        <f t="array" ref="G69">TRANSPOSE(_xlfn._xlws.SORT(_xlfn._xlws.FILTER(Table2[SalesmanName],ISNUMBER(SEARCH(SPK!E69,Table2[SalesmanName])),"Not Found")))</f>
        <v>ARIE WARDHANI S-101767</v>
      </c>
    </row>
    <row r="70" spans="7:7" x14ac:dyDescent="0.25">
      <c r="G70" t="str" cm="1">
        <f t="array" ref="G70">TRANSPOSE(_xlfn._xlws.SORT(_xlfn._xlws.FILTER(Table2[SalesmanName],ISNUMBER(SEARCH(SPK!E70,Table2[SalesmanName])),"Not Found")))</f>
        <v>ARIE WARDHANI S-101767</v>
      </c>
    </row>
    <row r="71" spans="7:7" x14ac:dyDescent="0.25">
      <c r="G71" t="str" cm="1">
        <f t="array" ref="G71">TRANSPOSE(_xlfn._xlws.SORT(_xlfn._xlws.FILTER(Table2[SalesmanName],ISNUMBER(SEARCH(SPK!E71,Table2[SalesmanName])),"Not Found")))</f>
        <v>ARIE WARDHANI S-101767</v>
      </c>
    </row>
    <row r="72" spans="7:7" x14ac:dyDescent="0.25">
      <c r="G72" t="str" cm="1">
        <f t="array" ref="G72">TRANSPOSE(_xlfn._xlws.SORT(_xlfn._xlws.FILTER(Table2[SalesmanName],ISNUMBER(SEARCH(SPK!E72,Table2[SalesmanName])),"Not Found")))</f>
        <v>ARIE WARDHANI S-101767</v>
      </c>
    </row>
    <row r="73" spans="7:7" x14ac:dyDescent="0.25">
      <c r="G73" t="str" cm="1">
        <f t="array" ref="G73">TRANSPOSE(_xlfn._xlws.SORT(_xlfn._xlws.FILTER(Table2[SalesmanName],ISNUMBER(SEARCH(SPK!E73,Table2[SalesmanName])),"Not Found")))</f>
        <v>ARIE WARDHANI S-101767</v>
      </c>
    </row>
    <row r="74" spans="7:7" x14ac:dyDescent="0.25">
      <c r="G74" t="str" cm="1">
        <f t="array" ref="G74">TRANSPOSE(_xlfn._xlws.SORT(_xlfn._xlws.FILTER(Table2[SalesmanName],ISNUMBER(SEARCH(SPK!E74,Table2[SalesmanName])),"Not Found")))</f>
        <v>ARIE WARDHANI S-101767</v>
      </c>
    </row>
    <row r="75" spans="7:7" x14ac:dyDescent="0.25">
      <c r="G75" t="str" cm="1">
        <f t="array" ref="G75">TRANSPOSE(_xlfn._xlws.SORT(_xlfn._xlws.FILTER(Table2[SalesmanName],ISNUMBER(SEARCH(SPK!E75,Table2[SalesmanName])),"Not Found")))</f>
        <v>ARIE WARDHANI S-101767</v>
      </c>
    </row>
    <row r="76" spans="7:7" x14ac:dyDescent="0.25">
      <c r="G76" t="str" cm="1">
        <f t="array" ref="G76">TRANSPOSE(_xlfn._xlws.SORT(_xlfn._xlws.FILTER(Table2[SalesmanName],ISNUMBER(SEARCH(SPK!E76,Table2[SalesmanName])),"Not Found")))</f>
        <v>ARIE WARDHANI S-101767</v>
      </c>
    </row>
    <row r="77" spans="7:7" x14ac:dyDescent="0.25">
      <c r="G77" t="str" cm="1">
        <f t="array" ref="G77">TRANSPOSE(_xlfn._xlws.SORT(_xlfn._xlws.FILTER(Table2[SalesmanName],ISNUMBER(SEARCH(SPK!E77,Table2[SalesmanName])),"Not Found")))</f>
        <v>ARIE WARDHANI S-101767</v>
      </c>
    </row>
    <row r="78" spans="7:7" x14ac:dyDescent="0.25">
      <c r="G78" t="str" cm="1">
        <f t="array" ref="G78">TRANSPOSE(_xlfn._xlws.SORT(_xlfn._xlws.FILTER(Table2[SalesmanName],ISNUMBER(SEARCH(SPK!E78,Table2[SalesmanName])),"Not Found")))</f>
        <v>ARIE WARDHANI S-101767</v>
      </c>
    </row>
    <row r="79" spans="7:7" x14ac:dyDescent="0.25">
      <c r="G79" t="str" cm="1">
        <f t="array" ref="G79">TRANSPOSE(_xlfn._xlws.SORT(_xlfn._xlws.FILTER(Table2[SalesmanName],ISNUMBER(SEARCH(SPK!E79,Table2[SalesmanName])),"Not Found")))</f>
        <v>ARIE WARDHANI S-101767</v>
      </c>
    </row>
    <row r="80" spans="7:7" x14ac:dyDescent="0.25">
      <c r="G80" t="str" cm="1">
        <f t="array" ref="G80">TRANSPOSE(_xlfn._xlws.SORT(_xlfn._xlws.FILTER(Table2[SalesmanName],ISNUMBER(SEARCH(SPK!E80,Table2[SalesmanName])),"Not Found")))</f>
        <v>ARIE WARDHANI S-101767</v>
      </c>
    </row>
    <row r="81" spans="7:7" x14ac:dyDescent="0.25">
      <c r="G81" t="str" cm="1">
        <f t="array" ref="G81">TRANSPOSE(_xlfn._xlws.SORT(_xlfn._xlws.FILTER(Table2[SalesmanName],ISNUMBER(SEARCH(SPK!E81,Table2[SalesmanName])),"Not Found")))</f>
        <v>ARIE WARDHANI S-101767</v>
      </c>
    </row>
    <row r="82" spans="7:7" x14ac:dyDescent="0.25">
      <c r="G82" t="str" cm="1">
        <f t="array" ref="G82">TRANSPOSE(_xlfn._xlws.SORT(_xlfn._xlws.FILTER(Table2[SalesmanName],ISNUMBER(SEARCH(SPK!E82,Table2[SalesmanName])),"Not Found")))</f>
        <v>ARIE WARDHANI S-101767</v>
      </c>
    </row>
    <row r="83" spans="7:7" x14ac:dyDescent="0.25">
      <c r="G83" t="str" cm="1">
        <f t="array" ref="G83">TRANSPOSE(_xlfn._xlws.SORT(_xlfn._xlws.FILTER(Table2[SalesmanName],ISNUMBER(SEARCH(SPK!E83,Table2[SalesmanName])),"Not Found")))</f>
        <v>ARIE WARDHANI S-101767</v>
      </c>
    </row>
    <row r="84" spans="7:7" x14ac:dyDescent="0.25">
      <c r="G84" t="str" cm="1">
        <f t="array" ref="G84">TRANSPOSE(_xlfn._xlws.SORT(_xlfn._xlws.FILTER(Table2[SalesmanName],ISNUMBER(SEARCH(SPK!E84,Table2[SalesmanName])),"Not Found")))</f>
        <v>ARIE WARDHANI S-101767</v>
      </c>
    </row>
    <row r="85" spans="7:7" x14ac:dyDescent="0.25">
      <c r="G85" t="str" cm="1">
        <f t="array" ref="G85">TRANSPOSE(_xlfn._xlws.SORT(_xlfn._xlws.FILTER(Table2[SalesmanName],ISNUMBER(SEARCH(SPK!E85,Table2[SalesmanName])),"Not Found")))</f>
        <v>ARIE WARDHANI S-101767</v>
      </c>
    </row>
    <row r="86" spans="7:7" x14ac:dyDescent="0.25">
      <c r="G86" t="str" cm="1">
        <f t="array" ref="G86">TRANSPOSE(_xlfn._xlws.SORT(_xlfn._xlws.FILTER(Table2[SalesmanName],ISNUMBER(SEARCH(SPK!E86,Table2[SalesmanName])),"Not Found")))</f>
        <v>ARIE WARDHANI S-101767</v>
      </c>
    </row>
    <row r="87" spans="7:7" x14ac:dyDescent="0.25">
      <c r="G87" t="str" cm="1">
        <f t="array" ref="G87">TRANSPOSE(_xlfn._xlws.SORT(_xlfn._xlws.FILTER(Table2[SalesmanName],ISNUMBER(SEARCH(SPK!E87,Table2[SalesmanName])),"Not Found")))</f>
        <v>ARIE WARDHANI S-101767</v>
      </c>
    </row>
    <row r="88" spans="7:7" x14ac:dyDescent="0.25">
      <c r="G88" t="str" cm="1">
        <f t="array" ref="G88">TRANSPOSE(_xlfn._xlws.SORT(_xlfn._xlws.FILTER(Table2[SalesmanName],ISNUMBER(SEARCH(SPK!E88,Table2[SalesmanName])),"Not Found")))</f>
        <v>ARIE WARDHANI S-101767</v>
      </c>
    </row>
    <row r="89" spans="7:7" x14ac:dyDescent="0.25">
      <c r="G89" t="str" cm="1">
        <f t="array" ref="G89">TRANSPOSE(_xlfn._xlws.SORT(_xlfn._xlws.FILTER(Table2[SalesmanName],ISNUMBER(SEARCH(SPK!E89,Table2[SalesmanName])),"Not Found")))</f>
        <v>ARIE WARDHANI S-101767</v>
      </c>
    </row>
    <row r="90" spans="7:7" x14ac:dyDescent="0.25">
      <c r="G90" t="str" cm="1">
        <f t="array" ref="G90">TRANSPOSE(_xlfn._xlws.SORT(_xlfn._xlws.FILTER(Table2[SalesmanName],ISNUMBER(SEARCH(SPK!E90,Table2[SalesmanName])),"Not Found")))</f>
        <v>ARIE WARDHANI S-101767</v>
      </c>
    </row>
    <row r="91" spans="7:7" x14ac:dyDescent="0.25">
      <c r="G91" t="str" cm="1">
        <f t="array" ref="G91">TRANSPOSE(_xlfn._xlws.SORT(_xlfn._xlws.FILTER(Table2[SalesmanName],ISNUMBER(SEARCH(SPK!E91,Table2[SalesmanName])),"Not Found")))</f>
        <v>ARIE WARDHANI S-101767</v>
      </c>
    </row>
    <row r="92" spans="7:7" x14ac:dyDescent="0.25">
      <c r="G92" t="str" cm="1">
        <f t="array" ref="G92">TRANSPOSE(_xlfn._xlws.SORT(_xlfn._xlws.FILTER(Table2[SalesmanName],ISNUMBER(SEARCH(SPK!E92,Table2[SalesmanName])),"Not Found")))</f>
        <v>ARIE WARDHANI S-101767</v>
      </c>
    </row>
    <row r="93" spans="7:7" x14ac:dyDescent="0.25">
      <c r="G93" t="str" cm="1">
        <f t="array" ref="G93">TRANSPOSE(_xlfn._xlws.SORT(_xlfn._xlws.FILTER(Table2[SalesmanName],ISNUMBER(SEARCH(SPK!E93,Table2[SalesmanName])),"Not Found")))</f>
        <v>ARIE WARDHANI S-101767</v>
      </c>
    </row>
    <row r="94" spans="7:7" x14ac:dyDescent="0.25">
      <c r="G94" t="str" cm="1">
        <f t="array" ref="G94">TRANSPOSE(_xlfn._xlws.SORT(_xlfn._xlws.FILTER(Table2[SalesmanName],ISNUMBER(SEARCH(SPK!E94,Table2[SalesmanName])),"Not Found")))</f>
        <v>ARIE WARDHANI S-101767</v>
      </c>
    </row>
    <row r="95" spans="7:7" x14ac:dyDescent="0.25">
      <c r="G95" t="str" cm="1">
        <f t="array" ref="G95">TRANSPOSE(_xlfn._xlws.SORT(_xlfn._xlws.FILTER(Table2[SalesmanName],ISNUMBER(SEARCH(SPK!E95,Table2[SalesmanName])),"Not Found")))</f>
        <v>ARIE WARDHANI S-101767</v>
      </c>
    </row>
    <row r="96" spans="7:7" x14ac:dyDescent="0.25">
      <c r="G96" t="str" cm="1">
        <f t="array" ref="G96">TRANSPOSE(_xlfn._xlws.SORT(_xlfn._xlws.FILTER(Table2[SalesmanName],ISNUMBER(SEARCH(SPK!E96,Table2[SalesmanName])),"Not Found")))</f>
        <v>ARIE WARDHANI S-101767</v>
      </c>
    </row>
    <row r="97" spans="7:7" x14ac:dyDescent="0.25">
      <c r="G97" t="str" cm="1">
        <f t="array" ref="G97">TRANSPOSE(_xlfn._xlws.SORT(_xlfn._xlws.FILTER(Table2[SalesmanName],ISNUMBER(SEARCH(SPK!E97,Table2[SalesmanName])),"Not Found")))</f>
        <v>ARIE WARDHANI S-101767</v>
      </c>
    </row>
    <row r="98" spans="7:7" x14ac:dyDescent="0.25">
      <c r="G98" t="str" cm="1">
        <f t="array" ref="G98">TRANSPOSE(_xlfn._xlws.SORT(_xlfn._xlws.FILTER(Table2[SalesmanName],ISNUMBER(SEARCH(SPK!E98,Table2[SalesmanName])),"Not Found")))</f>
        <v>ARIE WARDHANI S-101767</v>
      </c>
    </row>
    <row r="99" spans="7:7" x14ac:dyDescent="0.25">
      <c r="G99" t="str" cm="1">
        <f t="array" ref="G99">TRANSPOSE(_xlfn._xlws.SORT(_xlfn._xlws.FILTER(Table2[SalesmanName],ISNUMBER(SEARCH(SPK!E99,Table2[SalesmanName])),"Not Found")))</f>
        <v>ARIE WARDHANI S-101767</v>
      </c>
    </row>
    <row r="100" spans="7:7" x14ac:dyDescent="0.25">
      <c r="G100" t="str" cm="1">
        <f t="array" ref="G100">TRANSPOSE(_xlfn._xlws.SORT(_xlfn._xlws.FILTER(Table2[SalesmanName],ISNUMBER(SEARCH(SPK!E100,Table2[SalesmanName])),"Not Found")))</f>
        <v>ARIE WARDHANI S-101767</v>
      </c>
    </row>
    <row r="101" spans="7:7" x14ac:dyDescent="0.25">
      <c r="G101" t="str" cm="1">
        <f t="array" ref="G101">TRANSPOSE(_xlfn._xlws.SORT(_xlfn._xlws.FILTER(Table2[SalesmanName],ISNUMBER(SEARCH(SPK!E101,Table2[SalesmanName])),"Not Found")))</f>
        <v>ARIE WARDHANI S-101767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11C0-5C44-4E54-989E-B6A9414188B2}">
  <dimension ref="A1:E101"/>
  <sheetViews>
    <sheetView workbookViewId="0">
      <selection activeCell="A3" sqref="A3:B1177"/>
    </sheetView>
  </sheetViews>
  <sheetFormatPr defaultRowHeight="15" x14ac:dyDescent="0.25"/>
  <cols>
    <col min="1" max="1" width="74.140625" bestFit="1" customWidth="1"/>
    <col min="2" max="2" width="20.28515625" customWidth="1"/>
  </cols>
  <sheetData>
    <row r="1" spans="1:5" x14ac:dyDescent="0.25">
      <c r="A1" t="s">
        <v>39</v>
      </c>
      <c r="B1" t="s">
        <v>40</v>
      </c>
    </row>
    <row r="2" spans="1:5" x14ac:dyDescent="0.25">
      <c r="A2" t="s">
        <v>41</v>
      </c>
      <c r="B2">
        <v>1344</v>
      </c>
      <c r="E2" t="str" cm="1">
        <f t="array" ref="E2">TRANSPOSE(_xlfn._xlws.SORT(_xlfn._xlws.FILTER(Table3[Kendaraan],ISNUMBER(SEARCH(SPK!J2,Table3[Kendaraan])),"Not Found")))</f>
        <v>STRADA TRITON L200 2.5 PICK UP SILVER METALIK 1344</v>
      </c>
    </row>
    <row r="3" spans="1:5" x14ac:dyDescent="0.25">
      <c r="E3" t="str" cm="1">
        <f t="array" ref="E3">TRANSPOSE(_xlfn._xlws.SORT(_xlfn._xlws.FILTER(Table3[Kendaraan],ISNUMBER(SEARCH(SPK!J3,Table3[Kendaraan])),"Not Found")))</f>
        <v>STRADA TRITON L200 2.5 PICK UP SILVER METALIK 1344</v>
      </c>
    </row>
    <row r="4" spans="1:5" x14ac:dyDescent="0.25">
      <c r="E4" t="str" cm="1">
        <f t="array" ref="E4">TRANSPOSE(_xlfn._xlws.SORT(_xlfn._xlws.FILTER(Table3[Kendaraan],ISNUMBER(SEARCH(SPK!J4,Table3[Kendaraan])),"Not Found")))</f>
        <v>STRADA TRITON L200 2.5 PICK UP SILVER METALIK 1344</v>
      </c>
    </row>
    <row r="5" spans="1:5" x14ac:dyDescent="0.25">
      <c r="E5" t="str" cm="1">
        <f t="array" ref="E5">TRANSPOSE(_xlfn._xlws.SORT(_xlfn._xlws.FILTER(Table3[Kendaraan],ISNUMBER(SEARCH(SPK!J5,Table3[Kendaraan])),"Not Found")))</f>
        <v>STRADA TRITON L200 2.5 PICK UP SILVER METALIK 1344</v>
      </c>
    </row>
    <row r="6" spans="1:5" x14ac:dyDescent="0.25">
      <c r="E6" t="str" cm="1">
        <f t="array" ref="E6">TRANSPOSE(_xlfn._xlws.SORT(_xlfn._xlws.FILTER(Table3[Kendaraan],ISNUMBER(SEARCH(SPK!J6,Table3[Kendaraan])),"Not Found")))</f>
        <v>STRADA TRITON L200 2.5 PICK UP SILVER METALIK 1344</v>
      </c>
    </row>
    <row r="7" spans="1:5" x14ac:dyDescent="0.25">
      <c r="E7" t="str" cm="1">
        <f t="array" ref="E7">TRANSPOSE(_xlfn._xlws.SORT(_xlfn._xlws.FILTER(Table3[Kendaraan],ISNUMBER(SEARCH(SPK!J7,Table3[Kendaraan])),"Not Found")))</f>
        <v>STRADA TRITON L200 2.5 PICK UP SILVER METALIK 1344</v>
      </c>
    </row>
    <row r="8" spans="1:5" x14ac:dyDescent="0.25">
      <c r="E8" t="str" cm="1">
        <f t="array" ref="E8">TRANSPOSE(_xlfn._xlws.SORT(_xlfn._xlws.FILTER(Table3[Kendaraan],ISNUMBER(SEARCH(SPK!J8,Table3[Kendaraan])),"Not Found")))</f>
        <v>STRADA TRITON L200 2.5 PICK UP SILVER METALIK 1344</v>
      </c>
    </row>
    <row r="9" spans="1:5" x14ac:dyDescent="0.25">
      <c r="E9" t="str" cm="1">
        <f t="array" ref="E9">TRANSPOSE(_xlfn._xlws.SORT(_xlfn._xlws.FILTER(Table3[Kendaraan],ISNUMBER(SEARCH(SPK!J9,Table3[Kendaraan])),"Not Found")))</f>
        <v>STRADA TRITON L200 2.5 PICK UP SILVER METALIK 1344</v>
      </c>
    </row>
    <row r="10" spans="1:5" x14ac:dyDescent="0.25">
      <c r="E10" t="str" cm="1">
        <f t="array" ref="E10">TRANSPOSE(_xlfn._xlws.SORT(_xlfn._xlws.FILTER(Table3[Kendaraan],ISNUMBER(SEARCH(SPK!J10,Table3[Kendaraan])),"Not Found")))</f>
        <v>STRADA TRITON L200 2.5 PICK UP SILVER METALIK 1344</v>
      </c>
    </row>
    <row r="11" spans="1:5" x14ac:dyDescent="0.25">
      <c r="E11" t="str" cm="1">
        <f t="array" ref="E11">TRANSPOSE(_xlfn._xlws.SORT(_xlfn._xlws.FILTER(Table3[Kendaraan],ISNUMBER(SEARCH(SPK!J11,Table3[Kendaraan])),"Not Found")))</f>
        <v>STRADA TRITON L200 2.5 PICK UP SILVER METALIK 1344</v>
      </c>
    </row>
    <row r="12" spans="1:5" x14ac:dyDescent="0.25">
      <c r="E12" t="str" cm="1">
        <f t="array" ref="E12">TRANSPOSE(_xlfn._xlws.SORT(_xlfn._xlws.FILTER(Table3[Kendaraan],ISNUMBER(SEARCH(SPK!J12,Table3[Kendaraan])),"Not Found")))</f>
        <v>STRADA TRITON L200 2.5 PICK UP SILVER METALIK 1344</v>
      </c>
    </row>
    <row r="13" spans="1:5" x14ac:dyDescent="0.25">
      <c r="E13" t="str" cm="1">
        <f t="array" ref="E13">TRANSPOSE(_xlfn._xlws.SORT(_xlfn._xlws.FILTER(Table3[Kendaraan],ISNUMBER(SEARCH(SPK!J13,Table3[Kendaraan])),"Not Found")))</f>
        <v>STRADA TRITON L200 2.5 PICK UP SILVER METALIK 1344</v>
      </c>
    </row>
    <row r="14" spans="1:5" x14ac:dyDescent="0.25">
      <c r="E14" t="str" cm="1">
        <f t="array" ref="E14">TRANSPOSE(_xlfn._xlws.SORT(_xlfn._xlws.FILTER(Table3[Kendaraan],ISNUMBER(SEARCH(SPK!J14,Table3[Kendaraan])),"Not Found")))</f>
        <v>STRADA TRITON L200 2.5 PICK UP SILVER METALIK 1344</v>
      </c>
    </row>
    <row r="15" spans="1:5" x14ac:dyDescent="0.25">
      <c r="E15" t="str" cm="1">
        <f t="array" ref="E15">TRANSPOSE(_xlfn._xlws.SORT(_xlfn._xlws.FILTER(Table3[Kendaraan],ISNUMBER(SEARCH(SPK!J15,Table3[Kendaraan])),"Not Found")))</f>
        <v>STRADA TRITON L200 2.5 PICK UP SILVER METALIK 1344</v>
      </c>
    </row>
    <row r="16" spans="1:5" x14ac:dyDescent="0.25">
      <c r="E16" t="str" cm="1">
        <f t="array" ref="E16">TRANSPOSE(_xlfn._xlws.SORT(_xlfn._xlws.FILTER(Table3[Kendaraan],ISNUMBER(SEARCH(SPK!J16,Table3[Kendaraan])),"Not Found")))</f>
        <v>STRADA TRITON L200 2.5 PICK UP SILVER METALIK 1344</v>
      </c>
    </row>
    <row r="17" spans="5:5" x14ac:dyDescent="0.25">
      <c r="E17" t="str" cm="1">
        <f t="array" ref="E17">TRANSPOSE(_xlfn._xlws.SORT(_xlfn._xlws.FILTER(Table3[Kendaraan],ISNUMBER(SEARCH(SPK!J17,Table3[Kendaraan])),"Not Found")))</f>
        <v>STRADA TRITON L200 2.5 PICK UP SILVER METALIK 1344</v>
      </c>
    </row>
    <row r="18" spans="5:5" x14ac:dyDescent="0.25">
      <c r="E18" t="str" cm="1">
        <f t="array" ref="E18">TRANSPOSE(_xlfn._xlws.SORT(_xlfn._xlws.FILTER(Table3[Kendaraan],ISNUMBER(SEARCH(SPK!J18,Table3[Kendaraan])),"Not Found")))</f>
        <v>STRADA TRITON L200 2.5 PICK UP SILVER METALIK 1344</v>
      </c>
    </row>
    <row r="19" spans="5:5" x14ac:dyDescent="0.25">
      <c r="E19" t="str" cm="1">
        <f t="array" ref="E19">TRANSPOSE(_xlfn._xlws.SORT(_xlfn._xlws.FILTER(Table3[Kendaraan],ISNUMBER(SEARCH(SPK!J19,Table3[Kendaraan])),"Not Found")))</f>
        <v>STRADA TRITON L200 2.5 PICK UP SILVER METALIK 1344</v>
      </c>
    </row>
    <row r="20" spans="5:5" x14ac:dyDescent="0.25">
      <c r="E20" t="str" cm="1">
        <f t="array" ref="E20">TRANSPOSE(_xlfn._xlws.SORT(_xlfn._xlws.FILTER(Table3[Kendaraan],ISNUMBER(SEARCH(SPK!J20,Table3[Kendaraan])),"Not Found")))</f>
        <v>STRADA TRITON L200 2.5 PICK UP SILVER METALIK 1344</v>
      </c>
    </row>
    <row r="21" spans="5:5" x14ac:dyDescent="0.25">
      <c r="E21" t="str" cm="1">
        <f t="array" ref="E21">TRANSPOSE(_xlfn._xlws.SORT(_xlfn._xlws.FILTER(Table3[Kendaraan],ISNUMBER(SEARCH(SPK!J21,Table3[Kendaraan])),"Not Found")))</f>
        <v>STRADA TRITON L200 2.5 PICK UP SILVER METALIK 1344</v>
      </c>
    </row>
    <row r="22" spans="5:5" x14ac:dyDescent="0.25">
      <c r="E22" t="str" cm="1">
        <f t="array" ref="E22">TRANSPOSE(_xlfn._xlws.SORT(_xlfn._xlws.FILTER(Table3[Kendaraan],ISNUMBER(SEARCH(SPK!J22,Table3[Kendaraan])),"Not Found")))</f>
        <v>STRADA TRITON L200 2.5 PICK UP SILVER METALIK 1344</v>
      </c>
    </row>
    <row r="23" spans="5:5" x14ac:dyDescent="0.25">
      <c r="E23" t="str" cm="1">
        <f t="array" ref="E23">TRANSPOSE(_xlfn._xlws.SORT(_xlfn._xlws.FILTER(Table3[Kendaraan],ISNUMBER(SEARCH(SPK!J23,Table3[Kendaraan])),"Not Found")))</f>
        <v>STRADA TRITON L200 2.5 PICK UP SILVER METALIK 1344</v>
      </c>
    </row>
    <row r="24" spans="5:5" x14ac:dyDescent="0.25">
      <c r="E24" t="str" cm="1">
        <f t="array" ref="E24">TRANSPOSE(_xlfn._xlws.SORT(_xlfn._xlws.FILTER(Table3[Kendaraan],ISNUMBER(SEARCH(SPK!J24,Table3[Kendaraan])),"Not Found")))</f>
        <v>STRADA TRITON L200 2.5 PICK UP SILVER METALIK 1344</v>
      </c>
    </row>
    <row r="25" spans="5:5" x14ac:dyDescent="0.25">
      <c r="E25" t="str" cm="1">
        <f t="array" ref="E25">TRANSPOSE(_xlfn._xlws.SORT(_xlfn._xlws.FILTER(Table3[Kendaraan],ISNUMBER(SEARCH(SPK!J25,Table3[Kendaraan])),"Not Found")))</f>
        <v>STRADA TRITON L200 2.5 PICK UP SILVER METALIK 1344</v>
      </c>
    </row>
    <row r="26" spans="5:5" x14ac:dyDescent="0.25">
      <c r="E26" t="str" cm="1">
        <f t="array" ref="E26">TRANSPOSE(_xlfn._xlws.SORT(_xlfn._xlws.FILTER(Table3[Kendaraan],ISNUMBER(SEARCH(SPK!J26,Table3[Kendaraan])),"Not Found")))</f>
        <v>STRADA TRITON L200 2.5 PICK UP SILVER METALIK 1344</v>
      </c>
    </row>
    <row r="27" spans="5:5" x14ac:dyDescent="0.25">
      <c r="E27" t="str" cm="1">
        <f t="array" ref="E27">TRANSPOSE(_xlfn._xlws.SORT(_xlfn._xlws.FILTER(Table3[Kendaraan],ISNUMBER(SEARCH(SPK!J27,Table3[Kendaraan])),"Not Found")))</f>
        <v>STRADA TRITON L200 2.5 PICK UP SILVER METALIK 1344</v>
      </c>
    </row>
    <row r="28" spans="5:5" x14ac:dyDescent="0.25">
      <c r="E28" t="str" cm="1">
        <f t="array" ref="E28">TRANSPOSE(_xlfn._xlws.SORT(_xlfn._xlws.FILTER(Table3[Kendaraan],ISNUMBER(SEARCH(SPK!J28,Table3[Kendaraan])),"Not Found")))</f>
        <v>STRADA TRITON L200 2.5 PICK UP SILVER METALIK 1344</v>
      </c>
    </row>
    <row r="29" spans="5:5" x14ac:dyDescent="0.25">
      <c r="E29" t="str" cm="1">
        <f t="array" ref="E29">TRANSPOSE(_xlfn._xlws.SORT(_xlfn._xlws.FILTER(Table3[Kendaraan],ISNUMBER(SEARCH(SPK!J29,Table3[Kendaraan])),"Not Found")))</f>
        <v>STRADA TRITON L200 2.5 PICK UP SILVER METALIK 1344</v>
      </c>
    </row>
    <row r="30" spans="5:5" x14ac:dyDescent="0.25">
      <c r="E30" t="str" cm="1">
        <f t="array" ref="E30">TRANSPOSE(_xlfn._xlws.SORT(_xlfn._xlws.FILTER(Table3[Kendaraan],ISNUMBER(SEARCH(SPK!J30,Table3[Kendaraan])),"Not Found")))</f>
        <v>STRADA TRITON L200 2.5 PICK UP SILVER METALIK 1344</v>
      </c>
    </row>
    <row r="31" spans="5:5" x14ac:dyDescent="0.25">
      <c r="E31" t="str" cm="1">
        <f t="array" ref="E31">TRANSPOSE(_xlfn._xlws.SORT(_xlfn._xlws.FILTER(Table3[Kendaraan],ISNUMBER(SEARCH(SPK!J31,Table3[Kendaraan])),"Not Found")))</f>
        <v>STRADA TRITON L200 2.5 PICK UP SILVER METALIK 1344</v>
      </c>
    </row>
    <row r="32" spans="5:5" x14ac:dyDescent="0.25">
      <c r="E32" t="str" cm="1">
        <f t="array" ref="E32">TRANSPOSE(_xlfn._xlws.SORT(_xlfn._xlws.FILTER(Table3[Kendaraan],ISNUMBER(SEARCH(SPK!J32,Table3[Kendaraan])),"Not Found")))</f>
        <v>STRADA TRITON L200 2.5 PICK UP SILVER METALIK 1344</v>
      </c>
    </row>
    <row r="33" spans="5:5" x14ac:dyDescent="0.25">
      <c r="E33" t="str" cm="1">
        <f t="array" ref="E33">TRANSPOSE(_xlfn._xlws.SORT(_xlfn._xlws.FILTER(Table3[Kendaraan],ISNUMBER(SEARCH(SPK!J33,Table3[Kendaraan])),"Not Found")))</f>
        <v>STRADA TRITON L200 2.5 PICK UP SILVER METALIK 1344</v>
      </c>
    </row>
    <row r="34" spans="5:5" x14ac:dyDescent="0.25">
      <c r="E34" t="str" cm="1">
        <f t="array" ref="E34">TRANSPOSE(_xlfn._xlws.SORT(_xlfn._xlws.FILTER(Table3[Kendaraan],ISNUMBER(SEARCH(SPK!J34,Table3[Kendaraan])),"Not Found")))</f>
        <v>STRADA TRITON L200 2.5 PICK UP SILVER METALIK 1344</v>
      </c>
    </row>
    <row r="35" spans="5:5" x14ac:dyDescent="0.25">
      <c r="E35" t="str" cm="1">
        <f t="array" ref="E35">TRANSPOSE(_xlfn._xlws.SORT(_xlfn._xlws.FILTER(Table3[Kendaraan],ISNUMBER(SEARCH(SPK!J35,Table3[Kendaraan])),"Not Found")))</f>
        <v>STRADA TRITON L200 2.5 PICK UP SILVER METALIK 1344</v>
      </c>
    </row>
    <row r="36" spans="5:5" x14ac:dyDescent="0.25">
      <c r="E36" t="str" cm="1">
        <f t="array" ref="E36">TRANSPOSE(_xlfn._xlws.SORT(_xlfn._xlws.FILTER(Table3[Kendaraan],ISNUMBER(SEARCH(SPK!J36,Table3[Kendaraan])),"Not Found")))</f>
        <v>STRADA TRITON L200 2.5 PICK UP SILVER METALIK 1344</v>
      </c>
    </row>
    <row r="37" spans="5:5" x14ac:dyDescent="0.25">
      <c r="E37" t="str" cm="1">
        <f t="array" ref="E37">TRANSPOSE(_xlfn._xlws.SORT(_xlfn._xlws.FILTER(Table3[Kendaraan],ISNUMBER(SEARCH(SPK!J37,Table3[Kendaraan])),"Not Found")))</f>
        <v>STRADA TRITON L200 2.5 PICK UP SILVER METALIK 1344</v>
      </c>
    </row>
    <row r="38" spans="5:5" x14ac:dyDescent="0.25">
      <c r="E38" t="str" cm="1">
        <f t="array" ref="E38">TRANSPOSE(_xlfn._xlws.SORT(_xlfn._xlws.FILTER(Table3[Kendaraan],ISNUMBER(SEARCH(SPK!J38,Table3[Kendaraan])),"Not Found")))</f>
        <v>STRADA TRITON L200 2.5 PICK UP SILVER METALIK 1344</v>
      </c>
    </row>
    <row r="39" spans="5:5" x14ac:dyDescent="0.25">
      <c r="E39" t="str" cm="1">
        <f t="array" ref="E39">TRANSPOSE(_xlfn._xlws.SORT(_xlfn._xlws.FILTER(Table3[Kendaraan],ISNUMBER(SEARCH(SPK!J39,Table3[Kendaraan])),"Not Found")))</f>
        <v>STRADA TRITON L200 2.5 PICK UP SILVER METALIK 1344</v>
      </c>
    </row>
    <row r="40" spans="5:5" x14ac:dyDescent="0.25">
      <c r="E40" t="str" cm="1">
        <f t="array" ref="E40">TRANSPOSE(_xlfn._xlws.SORT(_xlfn._xlws.FILTER(Table3[Kendaraan],ISNUMBER(SEARCH(SPK!J40,Table3[Kendaraan])),"Not Found")))</f>
        <v>STRADA TRITON L200 2.5 PICK UP SILVER METALIK 1344</v>
      </c>
    </row>
    <row r="41" spans="5:5" x14ac:dyDescent="0.25">
      <c r="E41" t="str" cm="1">
        <f t="array" ref="E41">TRANSPOSE(_xlfn._xlws.SORT(_xlfn._xlws.FILTER(Table3[Kendaraan],ISNUMBER(SEARCH(SPK!J41,Table3[Kendaraan])),"Not Found")))</f>
        <v>STRADA TRITON L200 2.5 PICK UP SILVER METALIK 1344</v>
      </c>
    </row>
    <row r="42" spans="5:5" x14ac:dyDescent="0.25">
      <c r="E42" t="str" cm="1">
        <f t="array" ref="E42">TRANSPOSE(_xlfn._xlws.SORT(_xlfn._xlws.FILTER(Table3[Kendaraan],ISNUMBER(SEARCH(SPK!J42,Table3[Kendaraan])),"Not Found")))</f>
        <v>STRADA TRITON L200 2.5 PICK UP SILVER METALIK 1344</v>
      </c>
    </row>
    <row r="43" spans="5:5" x14ac:dyDescent="0.25">
      <c r="E43" t="str" cm="1">
        <f t="array" ref="E43">TRANSPOSE(_xlfn._xlws.SORT(_xlfn._xlws.FILTER(Table3[Kendaraan],ISNUMBER(SEARCH(SPK!J43,Table3[Kendaraan])),"Not Found")))</f>
        <v>STRADA TRITON L200 2.5 PICK UP SILVER METALIK 1344</v>
      </c>
    </row>
    <row r="44" spans="5:5" x14ac:dyDescent="0.25">
      <c r="E44" t="str" cm="1">
        <f t="array" ref="E44">TRANSPOSE(_xlfn._xlws.SORT(_xlfn._xlws.FILTER(Table3[Kendaraan],ISNUMBER(SEARCH(SPK!J44,Table3[Kendaraan])),"Not Found")))</f>
        <v>STRADA TRITON L200 2.5 PICK UP SILVER METALIK 1344</v>
      </c>
    </row>
    <row r="45" spans="5:5" x14ac:dyDescent="0.25">
      <c r="E45" t="str" cm="1">
        <f t="array" ref="E45">TRANSPOSE(_xlfn._xlws.SORT(_xlfn._xlws.FILTER(Table3[Kendaraan],ISNUMBER(SEARCH(SPK!J45,Table3[Kendaraan])),"Not Found")))</f>
        <v>STRADA TRITON L200 2.5 PICK UP SILVER METALIK 1344</v>
      </c>
    </row>
    <row r="46" spans="5:5" x14ac:dyDescent="0.25">
      <c r="E46" t="str" cm="1">
        <f t="array" ref="E46">TRANSPOSE(_xlfn._xlws.SORT(_xlfn._xlws.FILTER(Table3[Kendaraan],ISNUMBER(SEARCH(SPK!J46,Table3[Kendaraan])),"Not Found")))</f>
        <v>STRADA TRITON L200 2.5 PICK UP SILVER METALIK 1344</v>
      </c>
    </row>
    <row r="47" spans="5:5" x14ac:dyDescent="0.25">
      <c r="E47" t="str" cm="1">
        <f t="array" ref="E47">TRANSPOSE(_xlfn._xlws.SORT(_xlfn._xlws.FILTER(Table3[Kendaraan],ISNUMBER(SEARCH(SPK!J47,Table3[Kendaraan])),"Not Found")))</f>
        <v>STRADA TRITON L200 2.5 PICK UP SILVER METALIK 1344</v>
      </c>
    </row>
    <row r="48" spans="5:5" x14ac:dyDescent="0.25">
      <c r="E48" t="str" cm="1">
        <f t="array" ref="E48">TRANSPOSE(_xlfn._xlws.SORT(_xlfn._xlws.FILTER(Table3[Kendaraan],ISNUMBER(SEARCH(SPK!J48,Table3[Kendaraan])),"Not Found")))</f>
        <v>STRADA TRITON L200 2.5 PICK UP SILVER METALIK 1344</v>
      </c>
    </row>
    <row r="49" spans="5:5" x14ac:dyDescent="0.25">
      <c r="E49" t="str" cm="1">
        <f t="array" ref="E49">TRANSPOSE(_xlfn._xlws.SORT(_xlfn._xlws.FILTER(Table3[Kendaraan],ISNUMBER(SEARCH(SPK!J49,Table3[Kendaraan])),"Not Found")))</f>
        <v>STRADA TRITON L200 2.5 PICK UP SILVER METALIK 1344</v>
      </c>
    </row>
    <row r="50" spans="5:5" x14ac:dyDescent="0.25">
      <c r="E50" t="str" cm="1">
        <f t="array" ref="E50">TRANSPOSE(_xlfn._xlws.SORT(_xlfn._xlws.FILTER(Table3[Kendaraan],ISNUMBER(SEARCH(SPK!J50,Table3[Kendaraan])),"Not Found")))</f>
        <v>STRADA TRITON L200 2.5 PICK UP SILVER METALIK 1344</v>
      </c>
    </row>
    <row r="51" spans="5:5" x14ac:dyDescent="0.25">
      <c r="E51" t="str" cm="1">
        <f t="array" ref="E51">TRANSPOSE(_xlfn._xlws.SORT(_xlfn._xlws.FILTER(Table3[Kendaraan],ISNUMBER(SEARCH(SPK!J51,Table3[Kendaraan])),"Not Found")))</f>
        <v>STRADA TRITON L200 2.5 PICK UP SILVER METALIK 1344</v>
      </c>
    </row>
    <row r="52" spans="5:5" x14ac:dyDescent="0.25">
      <c r="E52" t="str" cm="1">
        <f t="array" ref="E52">TRANSPOSE(_xlfn._xlws.SORT(_xlfn._xlws.FILTER(Table3[Kendaraan],ISNUMBER(SEARCH(SPK!J52,Table3[Kendaraan])),"Not Found")))</f>
        <v>STRADA TRITON L200 2.5 PICK UP SILVER METALIK 1344</v>
      </c>
    </row>
    <row r="53" spans="5:5" x14ac:dyDescent="0.25">
      <c r="E53" t="str" cm="1">
        <f t="array" ref="E53">TRANSPOSE(_xlfn._xlws.SORT(_xlfn._xlws.FILTER(Table3[Kendaraan],ISNUMBER(SEARCH(SPK!J53,Table3[Kendaraan])),"Not Found")))</f>
        <v>STRADA TRITON L200 2.5 PICK UP SILVER METALIK 1344</v>
      </c>
    </row>
    <row r="54" spans="5:5" x14ac:dyDescent="0.25">
      <c r="E54" t="str" cm="1">
        <f t="array" ref="E54">TRANSPOSE(_xlfn._xlws.SORT(_xlfn._xlws.FILTER(Table3[Kendaraan],ISNUMBER(SEARCH(SPK!J54,Table3[Kendaraan])),"Not Found")))</f>
        <v>STRADA TRITON L200 2.5 PICK UP SILVER METALIK 1344</v>
      </c>
    </row>
    <row r="55" spans="5:5" x14ac:dyDescent="0.25">
      <c r="E55" t="str" cm="1">
        <f t="array" ref="E55">TRANSPOSE(_xlfn._xlws.SORT(_xlfn._xlws.FILTER(Table3[Kendaraan],ISNUMBER(SEARCH(SPK!J55,Table3[Kendaraan])),"Not Found")))</f>
        <v>STRADA TRITON L200 2.5 PICK UP SILVER METALIK 1344</v>
      </c>
    </row>
    <row r="56" spans="5:5" x14ac:dyDescent="0.25">
      <c r="E56" t="str" cm="1">
        <f t="array" ref="E56">TRANSPOSE(_xlfn._xlws.SORT(_xlfn._xlws.FILTER(Table3[Kendaraan],ISNUMBER(SEARCH(SPK!J56,Table3[Kendaraan])),"Not Found")))</f>
        <v>STRADA TRITON L200 2.5 PICK UP SILVER METALIK 1344</v>
      </c>
    </row>
    <row r="57" spans="5:5" x14ac:dyDescent="0.25">
      <c r="E57" t="str" cm="1">
        <f t="array" ref="E57">TRANSPOSE(_xlfn._xlws.SORT(_xlfn._xlws.FILTER(Table3[Kendaraan],ISNUMBER(SEARCH(SPK!J57,Table3[Kendaraan])),"Not Found")))</f>
        <v>STRADA TRITON L200 2.5 PICK UP SILVER METALIK 1344</v>
      </c>
    </row>
    <row r="58" spans="5:5" x14ac:dyDescent="0.25">
      <c r="E58" t="str" cm="1">
        <f t="array" ref="E58">TRANSPOSE(_xlfn._xlws.SORT(_xlfn._xlws.FILTER(Table3[Kendaraan],ISNUMBER(SEARCH(SPK!J58,Table3[Kendaraan])),"Not Found")))</f>
        <v>STRADA TRITON L200 2.5 PICK UP SILVER METALIK 1344</v>
      </c>
    </row>
    <row r="59" spans="5:5" x14ac:dyDescent="0.25">
      <c r="E59" t="str" cm="1">
        <f t="array" ref="E59">TRANSPOSE(_xlfn._xlws.SORT(_xlfn._xlws.FILTER(Table3[Kendaraan],ISNUMBER(SEARCH(SPK!J59,Table3[Kendaraan])),"Not Found")))</f>
        <v>STRADA TRITON L200 2.5 PICK UP SILVER METALIK 1344</v>
      </c>
    </row>
    <row r="60" spans="5:5" x14ac:dyDescent="0.25">
      <c r="E60" t="str" cm="1">
        <f t="array" ref="E60">TRANSPOSE(_xlfn._xlws.SORT(_xlfn._xlws.FILTER(Table3[Kendaraan],ISNUMBER(SEARCH(SPK!J60,Table3[Kendaraan])),"Not Found")))</f>
        <v>STRADA TRITON L200 2.5 PICK UP SILVER METALIK 1344</v>
      </c>
    </row>
    <row r="61" spans="5:5" x14ac:dyDescent="0.25">
      <c r="E61" t="str" cm="1">
        <f t="array" ref="E61">TRANSPOSE(_xlfn._xlws.SORT(_xlfn._xlws.FILTER(Table3[Kendaraan],ISNUMBER(SEARCH(SPK!J61,Table3[Kendaraan])),"Not Found")))</f>
        <v>STRADA TRITON L200 2.5 PICK UP SILVER METALIK 1344</v>
      </c>
    </row>
    <row r="62" spans="5:5" x14ac:dyDescent="0.25">
      <c r="E62" t="str" cm="1">
        <f t="array" ref="E62">TRANSPOSE(_xlfn._xlws.SORT(_xlfn._xlws.FILTER(Table3[Kendaraan],ISNUMBER(SEARCH(SPK!J62,Table3[Kendaraan])),"Not Found")))</f>
        <v>STRADA TRITON L200 2.5 PICK UP SILVER METALIK 1344</v>
      </c>
    </row>
    <row r="63" spans="5:5" x14ac:dyDescent="0.25">
      <c r="E63" t="str" cm="1">
        <f t="array" ref="E63">TRANSPOSE(_xlfn._xlws.SORT(_xlfn._xlws.FILTER(Table3[Kendaraan],ISNUMBER(SEARCH(SPK!J63,Table3[Kendaraan])),"Not Found")))</f>
        <v>STRADA TRITON L200 2.5 PICK UP SILVER METALIK 1344</v>
      </c>
    </row>
    <row r="64" spans="5:5" x14ac:dyDescent="0.25">
      <c r="E64" t="str" cm="1">
        <f t="array" ref="E64">TRANSPOSE(_xlfn._xlws.SORT(_xlfn._xlws.FILTER(Table3[Kendaraan],ISNUMBER(SEARCH(SPK!J64,Table3[Kendaraan])),"Not Found")))</f>
        <v>STRADA TRITON L200 2.5 PICK UP SILVER METALIK 1344</v>
      </c>
    </row>
    <row r="65" spans="5:5" x14ac:dyDescent="0.25">
      <c r="E65" t="str" cm="1">
        <f t="array" ref="E65">TRANSPOSE(_xlfn._xlws.SORT(_xlfn._xlws.FILTER(Table3[Kendaraan],ISNUMBER(SEARCH(SPK!J65,Table3[Kendaraan])),"Not Found")))</f>
        <v>STRADA TRITON L200 2.5 PICK UP SILVER METALIK 1344</v>
      </c>
    </row>
    <row r="66" spans="5:5" x14ac:dyDescent="0.25">
      <c r="E66" t="str" cm="1">
        <f t="array" ref="E66">TRANSPOSE(_xlfn._xlws.SORT(_xlfn._xlws.FILTER(Table3[Kendaraan],ISNUMBER(SEARCH(SPK!J66,Table3[Kendaraan])),"Not Found")))</f>
        <v>STRADA TRITON L200 2.5 PICK UP SILVER METALIK 1344</v>
      </c>
    </row>
    <row r="67" spans="5:5" x14ac:dyDescent="0.25">
      <c r="E67" t="str" cm="1">
        <f t="array" ref="E67">TRANSPOSE(_xlfn._xlws.SORT(_xlfn._xlws.FILTER(Table3[Kendaraan],ISNUMBER(SEARCH(SPK!J67,Table3[Kendaraan])),"Not Found")))</f>
        <v>STRADA TRITON L200 2.5 PICK UP SILVER METALIK 1344</v>
      </c>
    </row>
    <row r="68" spans="5:5" x14ac:dyDescent="0.25">
      <c r="E68" t="str" cm="1">
        <f t="array" ref="E68">TRANSPOSE(_xlfn._xlws.SORT(_xlfn._xlws.FILTER(Table3[Kendaraan],ISNUMBER(SEARCH(SPK!J68,Table3[Kendaraan])),"Not Found")))</f>
        <v>STRADA TRITON L200 2.5 PICK UP SILVER METALIK 1344</v>
      </c>
    </row>
    <row r="69" spans="5:5" x14ac:dyDescent="0.25">
      <c r="E69" t="str" cm="1">
        <f t="array" ref="E69">TRANSPOSE(_xlfn._xlws.SORT(_xlfn._xlws.FILTER(Table3[Kendaraan],ISNUMBER(SEARCH(SPK!J69,Table3[Kendaraan])),"Not Found")))</f>
        <v>STRADA TRITON L200 2.5 PICK UP SILVER METALIK 1344</v>
      </c>
    </row>
    <row r="70" spans="5:5" x14ac:dyDescent="0.25">
      <c r="E70" t="str" cm="1">
        <f t="array" ref="E70">TRANSPOSE(_xlfn._xlws.SORT(_xlfn._xlws.FILTER(Table3[Kendaraan],ISNUMBER(SEARCH(SPK!J70,Table3[Kendaraan])),"Not Found")))</f>
        <v>STRADA TRITON L200 2.5 PICK UP SILVER METALIK 1344</v>
      </c>
    </row>
    <row r="71" spans="5:5" x14ac:dyDescent="0.25">
      <c r="E71" t="str" cm="1">
        <f t="array" ref="E71">TRANSPOSE(_xlfn._xlws.SORT(_xlfn._xlws.FILTER(Table3[Kendaraan],ISNUMBER(SEARCH(SPK!J71,Table3[Kendaraan])),"Not Found")))</f>
        <v>STRADA TRITON L200 2.5 PICK UP SILVER METALIK 1344</v>
      </c>
    </row>
    <row r="72" spans="5:5" x14ac:dyDescent="0.25">
      <c r="E72" t="str" cm="1">
        <f t="array" ref="E72">TRANSPOSE(_xlfn._xlws.SORT(_xlfn._xlws.FILTER(Table3[Kendaraan],ISNUMBER(SEARCH(SPK!J72,Table3[Kendaraan])),"Not Found")))</f>
        <v>STRADA TRITON L200 2.5 PICK UP SILVER METALIK 1344</v>
      </c>
    </row>
    <row r="73" spans="5:5" x14ac:dyDescent="0.25">
      <c r="E73" t="str" cm="1">
        <f t="array" ref="E73">TRANSPOSE(_xlfn._xlws.SORT(_xlfn._xlws.FILTER(Table3[Kendaraan],ISNUMBER(SEARCH(SPK!J73,Table3[Kendaraan])),"Not Found")))</f>
        <v>STRADA TRITON L200 2.5 PICK UP SILVER METALIK 1344</v>
      </c>
    </row>
    <row r="74" spans="5:5" x14ac:dyDescent="0.25">
      <c r="E74" t="str" cm="1">
        <f t="array" ref="E74">TRANSPOSE(_xlfn._xlws.SORT(_xlfn._xlws.FILTER(Table3[Kendaraan],ISNUMBER(SEARCH(SPK!J74,Table3[Kendaraan])),"Not Found")))</f>
        <v>STRADA TRITON L200 2.5 PICK UP SILVER METALIK 1344</v>
      </c>
    </row>
    <row r="75" spans="5:5" x14ac:dyDescent="0.25">
      <c r="E75" t="str" cm="1">
        <f t="array" ref="E75">TRANSPOSE(_xlfn._xlws.SORT(_xlfn._xlws.FILTER(Table3[Kendaraan],ISNUMBER(SEARCH(SPK!J75,Table3[Kendaraan])),"Not Found")))</f>
        <v>STRADA TRITON L200 2.5 PICK UP SILVER METALIK 1344</v>
      </c>
    </row>
    <row r="76" spans="5:5" x14ac:dyDescent="0.25">
      <c r="E76" t="str" cm="1">
        <f t="array" ref="E76">TRANSPOSE(_xlfn._xlws.SORT(_xlfn._xlws.FILTER(Table3[Kendaraan],ISNUMBER(SEARCH(SPK!J76,Table3[Kendaraan])),"Not Found")))</f>
        <v>STRADA TRITON L200 2.5 PICK UP SILVER METALIK 1344</v>
      </c>
    </row>
    <row r="77" spans="5:5" x14ac:dyDescent="0.25">
      <c r="E77" t="str" cm="1">
        <f t="array" ref="E77">TRANSPOSE(_xlfn._xlws.SORT(_xlfn._xlws.FILTER(Table3[Kendaraan],ISNUMBER(SEARCH(SPK!J77,Table3[Kendaraan])),"Not Found")))</f>
        <v>STRADA TRITON L200 2.5 PICK UP SILVER METALIK 1344</v>
      </c>
    </row>
    <row r="78" spans="5:5" x14ac:dyDescent="0.25">
      <c r="E78" t="str" cm="1">
        <f t="array" ref="E78">TRANSPOSE(_xlfn._xlws.SORT(_xlfn._xlws.FILTER(Table3[Kendaraan],ISNUMBER(SEARCH(SPK!J78,Table3[Kendaraan])),"Not Found")))</f>
        <v>STRADA TRITON L200 2.5 PICK UP SILVER METALIK 1344</v>
      </c>
    </row>
    <row r="79" spans="5:5" x14ac:dyDescent="0.25">
      <c r="E79" t="str" cm="1">
        <f t="array" ref="E79">TRANSPOSE(_xlfn._xlws.SORT(_xlfn._xlws.FILTER(Table3[Kendaraan],ISNUMBER(SEARCH(SPK!J79,Table3[Kendaraan])),"Not Found")))</f>
        <v>STRADA TRITON L200 2.5 PICK UP SILVER METALIK 1344</v>
      </c>
    </row>
    <row r="80" spans="5:5" x14ac:dyDescent="0.25">
      <c r="E80" t="str" cm="1">
        <f t="array" ref="E80">TRANSPOSE(_xlfn._xlws.SORT(_xlfn._xlws.FILTER(Table3[Kendaraan],ISNUMBER(SEARCH(SPK!J80,Table3[Kendaraan])),"Not Found")))</f>
        <v>STRADA TRITON L200 2.5 PICK UP SILVER METALIK 1344</v>
      </c>
    </row>
    <row r="81" spans="5:5" x14ac:dyDescent="0.25">
      <c r="E81" t="str" cm="1">
        <f t="array" ref="E81">TRANSPOSE(_xlfn._xlws.SORT(_xlfn._xlws.FILTER(Table3[Kendaraan],ISNUMBER(SEARCH(SPK!J81,Table3[Kendaraan])),"Not Found")))</f>
        <v>STRADA TRITON L200 2.5 PICK UP SILVER METALIK 1344</v>
      </c>
    </row>
    <row r="82" spans="5:5" x14ac:dyDescent="0.25">
      <c r="E82" t="str" cm="1">
        <f t="array" ref="E82">TRANSPOSE(_xlfn._xlws.SORT(_xlfn._xlws.FILTER(Table3[Kendaraan],ISNUMBER(SEARCH(SPK!J82,Table3[Kendaraan])),"Not Found")))</f>
        <v>STRADA TRITON L200 2.5 PICK UP SILVER METALIK 1344</v>
      </c>
    </row>
    <row r="83" spans="5:5" x14ac:dyDescent="0.25">
      <c r="E83" t="str" cm="1">
        <f t="array" ref="E83">TRANSPOSE(_xlfn._xlws.SORT(_xlfn._xlws.FILTER(Table3[Kendaraan],ISNUMBER(SEARCH(SPK!J83,Table3[Kendaraan])),"Not Found")))</f>
        <v>STRADA TRITON L200 2.5 PICK UP SILVER METALIK 1344</v>
      </c>
    </row>
    <row r="84" spans="5:5" x14ac:dyDescent="0.25">
      <c r="E84" t="str" cm="1">
        <f t="array" ref="E84">TRANSPOSE(_xlfn._xlws.SORT(_xlfn._xlws.FILTER(Table3[Kendaraan],ISNUMBER(SEARCH(SPK!J84,Table3[Kendaraan])),"Not Found")))</f>
        <v>STRADA TRITON L200 2.5 PICK UP SILVER METALIK 1344</v>
      </c>
    </row>
    <row r="85" spans="5:5" x14ac:dyDescent="0.25">
      <c r="E85" t="str" cm="1">
        <f t="array" ref="E85">TRANSPOSE(_xlfn._xlws.SORT(_xlfn._xlws.FILTER(Table3[Kendaraan],ISNUMBER(SEARCH(SPK!J85,Table3[Kendaraan])),"Not Found")))</f>
        <v>STRADA TRITON L200 2.5 PICK UP SILVER METALIK 1344</v>
      </c>
    </row>
    <row r="86" spans="5:5" x14ac:dyDescent="0.25">
      <c r="E86" t="str" cm="1">
        <f t="array" ref="E86">TRANSPOSE(_xlfn._xlws.SORT(_xlfn._xlws.FILTER(Table3[Kendaraan],ISNUMBER(SEARCH(SPK!J86,Table3[Kendaraan])),"Not Found")))</f>
        <v>STRADA TRITON L200 2.5 PICK UP SILVER METALIK 1344</v>
      </c>
    </row>
    <row r="87" spans="5:5" x14ac:dyDescent="0.25">
      <c r="E87" t="str" cm="1">
        <f t="array" ref="E87">TRANSPOSE(_xlfn._xlws.SORT(_xlfn._xlws.FILTER(Table3[Kendaraan],ISNUMBER(SEARCH(SPK!J87,Table3[Kendaraan])),"Not Found")))</f>
        <v>STRADA TRITON L200 2.5 PICK UP SILVER METALIK 1344</v>
      </c>
    </row>
    <row r="88" spans="5:5" x14ac:dyDescent="0.25">
      <c r="E88" t="str" cm="1">
        <f t="array" ref="E88">TRANSPOSE(_xlfn._xlws.SORT(_xlfn._xlws.FILTER(Table3[Kendaraan],ISNUMBER(SEARCH(SPK!J88,Table3[Kendaraan])),"Not Found")))</f>
        <v>STRADA TRITON L200 2.5 PICK UP SILVER METALIK 1344</v>
      </c>
    </row>
    <row r="89" spans="5:5" x14ac:dyDescent="0.25">
      <c r="E89" t="str" cm="1">
        <f t="array" ref="E89">TRANSPOSE(_xlfn._xlws.SORT(_xlfn._xlws.FILTER(Table3[Kendaraan],ISNUMBER(SEARCH(SPK!J89,Table3[Kendaraan])),"Not Found")))</f>
        <v>STRADA TRITON L200 2.5 PICK UP SILVER METALIK 1344</v>
      </c>
    </row>
    <row r="90" spans="5:5" x14ac:dyDescent="0.25">
      <c r="E90" t="str" cm="1">
        <f t="array" ref="E90">TRANSPOSE(_xlfn._xlws.SORT(_xlfn._xlws.FILTER(Table3[Kendaraan],ISNUMBER(SEARCH(SPK!J90,Table3[Kendaraan])),"Not Found")))</f>
        <v>STRADA TRITON L200 2.5 PICK UP SILVER METALIK 1344</v>
      </c>
    </row>
    <row r="91" spans="5:5" x14ac:dyDescent="0.25">
      <c r="E91" t="str" cm="1">
        <f t="array" ref="E91">TRANSPOSE(_xlfn._xlws.SORT(_xlfn._xlws.FILTER(Table3[Kendaraan],ISNUMBER(SEARCH(SPK!J91,Table3[Kendaraan])),"Not Found")))</f>
        <v>STRADA TRITON L200 2.5 PICK UP SILVER METALIK 1344</v>
      </c>
    </row>
    <row r="92" spans="5:5" x14ac:dyDescent="0.25">
      <c r="E92" t="str" cm="1">
        <f t="array" ref="E92">TRANSPOSE(_xlfn._xlws.SORT(_xlfn._xlws.FILTER(Table3[Kendaraan],ISNUMBER(SEARCH(SPK!J92,Table3[Kendaraan])),"Not Found")))</f>
        <v>STRADA TRITON L200 2.5 PICK UP SILVER METALIK 1344</v>
      </c>
    </row>
    <row r="93" spans="5:5" x14ac:dyDescent="0.25">
      <c r="E93" t="str" cm="1">
        <f t="array" ref="E93">TRANSPOSE(_xlfn._xlws.SORT(_xlfn._xlws.FILTER(Table3[Kendaraan],ISNUMBER(SEARCH(SPK!J93,Table3[Kendaraan])),"Not Found")))</f>
        <v>STRADA TRITON L200 2.5 PICK UP SILVER METALIK 1344</v>
      </c>
    </row>
    <row r="94" spans="5:5" x14ac:dyDescent="0.25">
      <c r="E94" t="str" cm="1">
        <f t="array" ref="E94">TRANSPOSE(_xlfn._xlws.SORT(_xlfn._xlws.FILTER(Table3[Kendaraan],ISNUMBER(SEARCH(SPK!J94,Table3[Kendaraan])),"Not Found")))</f>
        <v>STRADA TRITON L200 2.5 PICK UP SILVER METALIK 1344</v>
      </c>
    </row>
    <row r="95" spans="5:5" x14ac:dyDescent="0.25">
      <c r="E95" t="str" cm="1">
        <f t="array" ref="E95">TRANSPOSE(_xlfn._xlws.SORT(_xlfn._xlws.FILTER(Table3[Kendaraan],ISNUMBER(SEARCH(SPK!J95,Table3[Kendaraan])),"Not Found")))</f>
        <v>STRADA TRITON L200 2.5 PICK UP SILVER METALIK 1344</v>
      </c>
    </row>
    <row r="96" spans="5:5" x14ac:dyDescent="0.25">
      <c r="E96" t="str" cm="1">
        <f t="array" ref="E96">TRANSPOSE(_xlfn._xlws.SORT(_xlfn._xlws.FILTER(Table3[Kendaraan],ISNUMBER(SEARCH(SPK!J96,Table3[Kendaraan])),"Not Found")))</f>
        <v>STRADA TRITON L200 2.5 PICK UP SILVER METALIK 1344</v>
      </c>
    </row>
    <row r="97" spans="5:5" x14ac:dyDescent="0.25">
      <c r="E97" t="str" cm="1">
        <f t="array" ref="E97">TRANSPOSE(_xlfn._xlws.SORT(_xlfn._xlws.FILTER(Table3[Kendaraan],ISNUMBER(SEARCH(SPK!J97,Table3[Kendaraan])),"Not Found")))</f>
        <v>STRADA TRITON L200 2.5 PICK UP SILVER METALIK 1344</v>
      </c>
    </row>
    <row r="98" spans="5:5" x14ac:dyDescent="0.25">
      <c r="E98" t="str" cm="1">
        <f t="array" ref="E98">TRANSPOSE(_xlfn._xlws.SORT(_xlfn._xlws.FILTER(Table3[Kendaraan],ISNUMBER(SEARCH(SPK!J98,Table3[Kendaraan])),"Not Found")))</f>
        <v>STRADA TRITON L200 2.5 PICK UP SILVER METALIK 1344</v>
      </c>
    </row>
    <row r="99" spans="5:5" x14ac:dyDescent="0.25">
      <c r="E99" t="str" cm="1">
        <f t="array" ref="E99">TRANSPOSE(_xlfn._xlws.SORT(_xlfn._xlws.FILTER(Table3[Kendaraan],ISNUMBER(SEARCH(SPK!J99,Table3[Kendaraan])),"Not Found")))</f>
        <v>STRADA TRITON L200 2.5 PICK UP SILVER METALIK 1344</v>
      </c>
    </row>
    <row r="100" spans="5:5" x14ac:dyDescent="0.25">
      <c r="E100" t="str" cm="1">
        <f t="array" ref="E100">TRANSPOSE(_xlfn._xlws.SORT(_xlfn._xlws.FILTER(Table3[Kendaraan],ISNUMBER(SEARCH(SPK!J100,Table3[Kendaraan])),"Not Found")))</f>
        <v>STRADA TRITON L200 2.5 PICK UP SILVER METALIK 1344</v>
      </c>
    </row>
    <row r="101" spans="5:5" x14ac:dyDescent="0.25">
      <c r="E101" t="str" cm="1">
        <f t="array" ref="E101">TRANSPOSE(_xlfn._xlws.SORT(_xlfn._xlws.FILTER(Table3[Kendaraan],ISNUMBER(SEARCH(SPK!J101,Table3[Kendaraan])),"Not Found")))</f>
        <v>STRADA TRITON L200 2.5 PICK UP SILVER METALIK 1344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SPK</vt:lpstr>
      <vt:lpstr>LeasingType</vt:lpstr>
      <vt:lpstr>TanggalSPK</vt:lpstr>
      <vt:lpstr>Sales</vt:lpstr>
      <vt:lpstr>Kendaraan</vt:lpstr>
      <vt:lpstr>Kredit</vt:lpstr>
      <vt:lpstr>LeasingType</vt:lpstr>
      <vt:lpstr>Tunai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Tabita Shalom Bianca</dc:creator>
  <cp:lastModifiedBy>Tabita Shalom Bianca</cp:lastModifiedBy>
  <dcterms:created xsi:type="dcterms:W3CDTF">2021-05-10T14:16:40Z</dcterms:created>
  <dcterms:modified xsi:type="dcterms:W3CDTF">2021-05-21T03:49:58Z</dcterms:modified>
</cp:coreProperties>
</file>