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nie\Desktop\SCM 651 -Business Analytics\"/>
    </mc:Choice>
  </mc:AlternateContent>
  <xr:revisionPtr revIDLastSave="0" documentId="8_{E75051F8-3977-4942-A016-5DD7A471F887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Question 1 -LogitAnalysis" sheetId="2" r:id="rId1"/>
    <sheet name="Question 1 - ProbitAnalysis" sheetId="5" r:id="rId2"/>
    <sheet name="Question 3- ModeratingEffects" sheetId="4" r:id="rId3"/>
    <sheet name="Question 4&amp;5- NeuralNetwork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" l="1"/>
  <c r="H17" i="2"/>
  <c r="H16" i="2"/>
  <c r="M6" i="6" l="1"/>
  <c r="H19" i="6"/>
  <c r="H17" i="6"/>
  <c r="G19" i="6"/>
  <c r="G18" i="6"/>
  <c r="H18" i="6" s="1"/>
  <c r="H6" i="6"/>
  <c r="G8" i="6"/>
  <c r="H8" i="6" s="1"/>
  <c r="G7" i="6"/>
  <c r="H7" i="6" s="1"/>
  <c r="H6" i="4"/>
  <c r="G8" i="4"/>
  <c r="H8" i="4" s="1"/>
  <c r="G7" i="4"/>
  <c r="H7" i="4" s="1"/>
  <c r="B9" i="4"/>
  <c r="G9" i="4" s="1"/>
  <c r="H9" i="4" s="1"/>
  <c r="H6" i="5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H6" i="2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H21" i="6" l="1"/>
  <c r="H22" i="6" s="1"/>
  <c r="H23" i="6" s="1"/>
  <c r="L8" i="6" s="1"/>
  <c r="M8" i="6" s="1"/>
  <c r="H10" i="6"/>
  <c r="H11" i="6" s="1"/>
  <c r="H12" i="6" s="1"/>
  <c r="L7" i="6" s="1"/>
  <c r="M7" i="6" s="1"/>
  <c r="H11" i="4"/>
  <c r="H12" i="4" s="1"/>
  <c r="H13" i="4" s="1"/>
  <c r="K7" i="4" s="1"/>
  <c r="H16" i="5"/>
  <c r="H17" i="5" s="1"/>
  <c r="M10" i="6" l="1"/>
  <c r="M11" i="6" s="1"/>
  <c r="M12" i="6" s="1"/>
  <c r="P7" i="6" s="1"/>
</calcChain>
</file>

<file path=xl/sharedStrings.xml><?xml version="1.0" encoding="utf-8"?>
<sst xmlns="http://schemas.openxmlformats.org/spreadsheetml/2006/main" count="151" uniqueCount="43">
  <si>
    <t>Hidden node 1:</t>
  </si>
  <si>
    <t>Intercept</t>
  </si>
  <si>
    <t>Coefficient</t>
  </si>
  <si>
    <t>Value</t>
  </si>
  <si>
    <t>Variable</t>
  </si>
  <si>
    <t>Coeff*Value</t>
  </si>
  <si>
    <t>Hidden node 2:</t>
  </si>
  <si>
    <t>sum</t>
  </si>
  <si>
    <t>Exp(sum)</t>
  </si>
  <si>
    <t>Probability</t>
  </si>
  <si>
    <t>Output:</t>
  </si>
  <si>
    <t>Hidden1</t>
  </si>
  <si>
    <t>Hidden2</t>
  </si>
  <si>
    <t>Neural Network</t>
  </si>
  <si>
    <t>Inputs</t>
  </si>
  <si>
    <t>Sensitivity Analysis</t>
  </si>
  <si>
    <t>Note: coefficients will vary with each neural network run</t>
  </si>
  <si>
    <t>interaction</t>
  </si>
  <si>
    <t>Logit Main Effects Only</t>
  </si>
  <si>
    <t>intercept</t>
  </si>
  <si>
    <t>Logit Main Moderating Effects (Interactions)</t>
  </si>
  <si>
    <t>Probit Main Effects Only</t>
  </si>
  <si>
    <t>CCAvg</t>
  </si>
  <si>
    <t>CDAccount</t>
  </si>
  <si>
    <t>CreditCard</t>
  </si>
  <si>
    <t>Education</t>
  </si>
  <si>
    <t>Family</t>
  </si>
  <si>
    <t>Income</t>
  </si>
  <si>
    <t>Online</t>
  </si>
  <si>
    <t>SecuritiesAccount</t>
  </si>
  <si>
    <t>Significant Variables</t>
  </si>
  <si>
    <t>average spending on credit cards per month ($000)</t>
  </si>
  <si>
    <t>does the customer have a certificate of deposit with the bank? (1=Yes, 0=No)</t>
  </si>
  <si>
    <t>does the customer use a credit card issued by Universal Bank? (1=Yes, 0=No)</t>
  </si>
  <si>
    <t>education level (1) undergraduate, (2) graduate, (3) advanced/professional</t>
  </si>
  <si>
    <t>family size of customer</t>
  </si>
  <si>
    <t>annual income of the customer ($000)</t>
  </si>
  <si>
    <t>does the customer use Internet banking facilities (1=Yes, 0=No)</t>
  </si>
  <si>
    <t>does the customer have a securities account with the bank? (1=Yes, 0=No)</t>
  </si>
  <si>
    <t>Education*Income</t>
  </si>
  <si>
    <t>Advanced/Professional</t>
  </si>
  <si>
    <t>Graduate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</si>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</sst>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/>
    <xf numFmtId="9" fontId="0" fillId="0" borderId="5" xfId="1" applyFont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5" xfId="0" applyNumberFormat="1" applyBorder="1"/>
    <xf numFmtId="0" fontId="2" fillId="0" borderId="0" xfId="0" applyFont="1" applyBorder="1" applyAlignment="1">
      <alignment horizontal="center"/>
    </xf>
    <xf numFmtId="0" fontId="2" fillId="0" borderId="12" xfId="0" applyFont="1" applyBorder="1"/>
    <xf numFmtId="0" fontId="2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0" fillId="0" borderId="13" xfId="0" applyNumberFormat="1" applyBorder="1"/>
    <xf numFmtId="165" fontId="0" fillId="0" borderId="0" xfId="0" applyNumberFormat="1" applyBorder="1"/>
    <xf numFmtId="0" fontId="0" fillId="0" borderId="9" xfId="0" applyBorder="1"/>
    <xf numFmtId="0" fontId="0" fillId="0" borderId="5" xfId="0" applyNumberFormat="1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13" xfId="0" applyBorder="1" applyAlignment="1">
      <alignment horizontal="center"/>
    </xf>
    <xf numFmtId="9" fontId="0" fillId="0" borderId="13" xfId="1" applyFont="1" applyBorder="1"/>
    <xf numFmtId="9" fontId="0" fillId="0" borderId="15" xfId="1" applyFont="1" applyBorder="1"/>
    <xf numFmtId="9" fontId="0" fillId="0" borderId="16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M19" sqref="M19"/>
    </sheetView>
  </sheetViews>
  <sheetFormatPr defaultRowHeight="14.75" x14ac:dyDescent="0.75"/>
  <cols>
    <col min="1" max="1" width="20.40625" bestFit="1" customWidth="1"/>
    <col min="2" max="2" width="18.26953125" style="25" bestFit="1" customWidth="1"/>
    <col min="3" max="3" width="41.40625" customWidth="1"/>
    <col min="4" max="4" width="8.7265625" customWidth="1"/>
    <col min="5" max="5" width="16.1328125" bestFit="1" customWidth="1"/>
    <col min="6" max="6" width="14" customWidth="1"/>
    <col min="7" max="7" width="15" customWidth="1"/>
    <col min="8" max="8" width="19.7265625" customWidth="1"/>
    <col min="9" max="9" width="8.54296875" customWidth="1"/>
  </cols>
  <sheetData>
    <row r="1" spans="1:9" x14ac:dyDescent="0.75">
      <c r="A1" t="s">
        <v>18</v>
      </c>
      <c r="B1" s="25" t="s">
        <v>30</v>
      </c>
    </row>
    <row r="2" spans="1:9" ht="15.5" thickBot="1" x14ac:dyDescent="0.9"/>
    <row r="3" spans="1:9" x14ac:dyDescent="0.75">
      <c r="A3" s="31" t="s">
        <v>14</v>
      </c>
      <c r="B3" s="26"/>
      <c r="C3" s="17"/>
      <c r="E3" s="31" t="s">
        <v>10</v>
      </c>
      <c r="F3" s="16"/>
      <c r="G3" s="16"/>
      <c r="H3" s="17"/>
    </row>
    <row r="4" spans="1:9" x14ac:dyDescent="0.75">
      <c r="A4" s="18"/>
      <c r="B4" s="10"/>
      <c r="C4" s="19"/>
      <c r="E4" s="18"/>
      <c r="F4" s="5"/>
      <c r="G4" s="5"/>
      <c r="H4" s="19"/>
    </row>
    <row r="5" spans="1:9" x14ac:dyDescent="0.75">
      <c r="A5" s="30" t="s">
        <v>4</v>
      </c>
      <c r="B5" s="29" t="s">
        <v>3</v>
      </c>
      <c r="C5" s="19"/>
      <c r="E5" s="32" t="s">
        <v>4</v>
      </c>
      <c r="F5" s="29" t="s">
        <v>2</v>
      </c>
      <c r="G5" s="29" t="s">
        <v>3</v>
      </c>
      <c r="H5" s="33" t="s">
        <v>5</v>
      </c>
    </row>
    <row r="6" spans="1:9" x14ac:dyDescent="0.75">
      <c r="A6" s="18"/>
      <c r="B6" s="10"/>
      <c r="C6" s="19"/>
      <c r="E6" s="18" t="s">
        <v>1</v>
      </c>
      <c r="F6" s="5">
        <v>-13.224197</v>
      </c>
      <c r="G6" s="5">
        <v>1</v>
      </c>
      <c r="H6" s="19">
        <f>F6*G6</f>
        <v>-13.224197</v>
      </c>
    </row>
    <row r="7" spans="1:9" ht="29.5" x14ac:dyDescent="0.75">
      <c r="A7" s="18" t="s">
        <v>22</v>
      </c>
      <c r="B7" s="10">
        <v>8</v>
      </c>
      <c r="C7" s="20" t="s">
        <v>31</v>
      </c>
      <c r="E7" s="18" t="s">
        <v>22</v>
      </c>
      <c r="F7" s="24">
        <v>0.11371299999999999</v>
      </c>
      <c r="G7" s="5">
        <f t="shared" ref="G7:G14" si="0">B7</f>
        <v>8</v>
      </c>
      <c r="H7" s="19">
        <f t="shared" ref="H7:H14" si="1">F7*G7</f>
        <v>0.90970399999999996</v>
      </c>
    </row>
    <row r="8" spans="1:9" ht="29.5" x14ac:dyDescent="0.75">
      <c r="A8" s="18" t="s">
        <v>23</v>
      </c>
      <c r="B8" s="10">
        <v>1</v>
      </c>
      <c r="C8" s="20" t="s">
        <v>32</v>
      </c>
      <c r="E8" s="18" t="s">
        <v>23</v>
      </c>
      <c r="F8" s="24">
        <v>3.8533110000000002</v>
      </c>
      <c r="G8" s="5">
        <f t="shared" si="0"/>
        <v>1</v>
      </c>
      <c r="H8" s="19">
        <f t="shared" si="1"/>
        <v>3.8533110000000002</v>
      </c>
    </row>
    <row r="9" spans="1:9" ht="29.5" x14ac:dyDescent="0.75">
      <c r="A9" s="18" t="s">
        <v>24</v>
      </c>
      <c r="B9" s="10">
        <v>0</v>
      </c>
      <c r="C9" s="20" t="s">
        <v>33</v>
      </c>
      <c r="E9" s="18" t="s">
        <v>24</v>
      </c>
      <c r="F9" s="15">
        <v>-1.123683</v>
      </c>
      <c r="G9" s="5">
        <f t="shared" si="0"/>
        <v>0</v>
      </c>
      <c r="H9" s="19">
        <f t="shared" si="1"/>
        <v>0</v>
      </c>
      <c r="I9" s="6"/>
    </row>
    <row r="10" spans="1:9" ht="29.5" x14ac:dyDescent="0.75">
      <c r="A10" s="18" t="s">
        <v>25</v>
      </c>
      <c r="B10" s="10">
        <v>3</v>
      </c>
      <c r="C10" s="20" t="s">
        <v>34</v>
      </c>
      <c r="E10" s="18" t="s">
        <v>25</v>
      </c>
      <c r="F10" s="5">
        <v>1.704116</v>
      </c>
      <c r="G10" s="5">
        <f t="shared" si="0"/>
        <v>3</v>
      </c>
      <c r="H10" s="19">
        <f t="shared" si="1"/>
        <v>5.1123479999999999</v>
      </c>
    </row>
    <row r="11" spans="1:9" x14ac:dyDescent="0.75">
      <c r="A11" s="18" t="s">
        <v>26</v>
      </c>
      <c r="B11" s="10">
        <v>4</v>
      </c>
      <c r="C11" s="19" t="s">
        <v>35</v>
      </c>
      <c r="E11" s="18" t="s">
        <v>26</v>
      </c>
      <c r="F11" s="15">
        <v>0.690388</v>
      </c>
      <c r="G11" s="5">
        <f t="shared" si="0"/>
        <v>4</v>
      </c>
      <c r="H11" s="19">
        <f t="shared" si="1"/>
        <v>2.761552</v>
      </c>
    </row>
    <row r="12" spans="1:9" x14ac:dyDescent="0.75">
      <c r="A12" s="18" t="s">
        <v>27</v>
      </c>
      <c r="B12" s="10">
        <v>100</v>
      </c>
      <c r="C12" s="19" t="s">
        <v>36</v>
      </c>
      <c r="E12" s="18" t="s">
        <v>27</v>
      </c>
      <c r="F12" s="15">
        <v>5.4720999999999999E-2</v>
      </c>
      <c r="G12" s="15">
        <f t="shared" si="0"/>
        <v>100</v>
      </c>
      <c r="H12" s="19">
        <f t="shared" si="1"/>
        <v>5.4721000000000002</v>
      </c>
    </row>
    <row r="13" spans="1:9" ht="29.5" x14ac:dyDescent="0.75">
      <c r="A13" s="18" t="s">
        <v>28</v>
      </c>
      <c r="B13" s="10">
        <v>0</v>
      </c>
      <c r="C13" s="20" t="s">
        <v>37</v>
      </c>
      <c r="E13" s="18" t="s">
        <v>28</v>
      </c>
      <c r="F13" s="15">
        <v>-0.66747599999999996</v>
      </c>
      <c r="G13" s="15">
        <f t="shared" si="0"/>
        <v>0</v>
      </c>
      <c r="H13" s="19">
        <f t="shared" si="1"/>
        <v>0</v>
      </c>
    </row>
    <row r="14" spans="1:9" ht="29.5" x14ac:dyDescent="0.75">
      <c r="A14" s="18" t="s">
        <v>29</v>
      </c>
      <c r="B14" s="10">
        <v>0</v>
      </c>
      <c r="C14" s="20" t="s">
        <v>38</v>
      </c>
      <c r="E14" s="18" t="s">
        <v>29</v>
      </c>
      <c r="F14" s="15">
        <v>-0.93462699999999999</v>
      </c>
      <c r="G14" s="15">
        <f t="shared" si="0"/>
        <v>0</v>
      </c>
      <c r="H14" s="19">
        <f t="shared" si="1"/>
        <v>0</v>
      </c>
    </row>
    <row r="15" spans="1:9" x14ac:dyDescent="0.75">
      <c r="A15" s="18"/>
      <c r="B15" s="10"/>
      <c r="C15" s="19"/>
      <c r="E15" s="18"/>
      <c r="F15" s="5"/>
      <c r="G15" s="5"/>
      <c r="H15" s="19"/>
    </row>
    <row r="16" spans="1:9" x14ac:dyDescent="0.75">
      <c r="A16" s="18"/>
      <c r="B16" s="10"/>
      <c r="C16" s="19"/>
      <c r="E16" s="18"/>
      <c r="F16" s="5"/>
      <c r="G16" s="5" t="s">
        <v>7</v>
      </c>
      <c r="H16" s="19">
        <f>SUM(H6:H14)</f>
        <v>4.8848179999999992</v>
      </c>
    </row>
    <row r="17" spans="1:8" x14ac:dyDescent="0.75">
      <c r="A17" s="18"/>
      <c r="B17" s="10"/>
      <c r="C17" s="19"/>
      <c r="E17" s="18"/>
      <c r="F17" s="5"/>
      <c r="G17" s="5" t="s">
        <v>8</v>
      </c>
      <c r="H17" s="19">
        <f>EXP(H16)</f>
        <v>132.26639066046559</v>
      </c>
    </row>
    <row r="18" spans="1:8" x14ac:dyDescent="0.75">
      <c r="A18" s="18"/>
      <c r="B18" s="10"/>
      <c r="C18" s="19"/>
      <c r="E18" s="18"/>
      <c r="F18" s="5"/>
      <c r="G18" s="5" t="s">
        <v>9</v>
      </c>
      <c r="H18" s="34">
        <f>H17/(1+H17)</f>
        <v>0.99249623258314401</v>
      </c>
    </row>
    <row r="19" spans="1:8" x14ac:dyDescent="0.75">
      <c r="A19" s="18"/>
      <c r="B19" s="10"/>
      <c r="C19" s="19"/>
      <c r="E19" s="18"/>
      <c r="F19" s="5"/>
      <c r="G19" s="5"/>
      <c r="H19" s="19"/>
    </row>
    <row r="20" spans="1:8" x14ac:dyDescent="0.75">
      <c r="A20" s="18"/>
      <c r="B20" s="10"/>
      <c r="C20" s="19"/>
      <c r="E20" s="18"/>
      <c r="F20" s="5"/>
      <c r="G20" s="5"/>
      <c r="H20" s="19"/>
    </row>
    <row r="21" spans="1:8" x14ac:dyDescent="0.75">
      <c r="A21" s="18"/>
      <c r="B21" s="10"/>
      <c r="C21" s="19"/>
      <c r="E21" s="18"/>
      <c r="F21" s="5"/>
      <c r="G21" s="5"/>
      <c r="H21" s="19"/>
    </row>
    <row r="22" spans="1:8" x14ac:dyDescent="0.75">
      <c r="A22" s="18"/>
      <c r="B22" s="10"/>
      <c r="C22" s="19"/>
      <c r="E22" s="18"/>
      <c r="F22" s="5"/>
      <c r="G22" s="5"/>
      <c r="H22" s="19"/>
    </row>
    <row r="23" spans="1:8" ht="15.5" thickBot="1" x14ac:dyDescent="0.9">
      <c r="A23" s="21"/>
      <c r="B23" s="27"/>
      <c r="C23" s="23"/>
      <c r="E23" s="21"/>
      <c r="F23" s="22"/>
      <c r="G23" s="22"/>
      <c r="H23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="70" zoomScaleNormal="70" workbookViewId="0">
      <selection activeCell="H17" sqref="H17"/>
    </sheetView>
  </sheetViews>
  <sheetFormatPr defaultRowHeight="14.75" x14ac:dyDescent="0.75"/>
  <cols>
    <col min="1" max="1" width="21.54296875" bestFit="1" customWidth="1"/>
    <col min="2" max="2" width="18.26953125" bestFit="1" customWidth="1"/>
    <col min="3" max="3" width="27.1328125" customWidth="1"/>
    <col min="4" max="4" width="8.7265625" customWidth="1"/>
    <col min="5" max="5" width="17" bestFit="1" customWidth="1"/>
    <col min="6" max="6" width="10.86328125" customWidth="1"/>
    <col min="7" max="7" width="10.7265625" customWidth="1"/>
    <col min="8" max="8" width="12" bestFit="1" customWidth="1"/>
    <col min="9" max="9" width="8.7265625" customWidth="1"/>
  </cols>
  <sheetData>
    <row r="1" spans="1:8" x14ac:dyDescent="0.75">
      <c r="A1" t="s">
        <v>21</v>
      </c>
      <c r="B1" t="s">
        <v>30</v>
      </c>
    </row>
    <row r="2" spans="1:8" ht="15.5" thickBot="1" x14ac:dyDescent="0.9"/>
    <row r="3" spans="1:8" ht="15.5" thickTop="1" x14ac:dyDescent="0.75">
      <c r="A3" s="1" t="s">
        <v>14</v>
      </c>
      <c r="B3" s="2"/>
      <c r="C3" s="3"/>
      <c r="E3" s="1" t="s">
        <v>10</v>
      </c>
      <c r="F3" s="2"/>
      <c r="G3" s="2"/>
      <c r="H3" s="3"/>
    </row>
    <row r="4" spans="1:8" x14ac:dyDescent="0.75">
      <c r="A4" s="4"/>
      <c r="B4" s="5"/>
      <c r="C4" s="6"/>
      <c r="E4" s="4"/>
      <c r="F4" s="5"/>
      <c r="G4" s="5"/>
      <c r="H4" s="6"/>
    </row>
    <row r="5" spans="1:8" x14ac:dyDescent="0.75">
      <c r="A5" s="4" t="s">
        <v>4</v>
      </c>
      <c r="B5" s="5" t="s">
        <v>3</v>
      </c>
      <c r="C5" s="6"/>
      <c r="E5" s="11" t="s">
        <v>4</v>
      </c>
      <c r="F5" s="10" t="s">
        <v>2</v>
      </c>
      <c r="G5" s="10" t="s">
        <v>3</v>
      </c>
      <c r="H5" s="12" t="s">
        <v>5</v>
      </c>
    </row>
    <row r="6" spans="1:8" x14ac:dyDescent="0.75">
      <c r="A6" s="4"/>
      <c r="B6" s="5"/>
      <c r="C6" s="6"/>
      <c r="E6" s="4" t="s">
        <v>1</v>
      </c>
      <c r="F6" s="5">
        <v>-6.730067</v>
      </c>
      <c r="G6" s="5">
        <v>1</v>
      </c>
      <c r="H6" s="6">
        <f>F6*G6</f>
        <v>-6.730067</v>
      </c>
    </row>
    <row r="7" spans="1:8" ht="29.5" x14ac:dyDescent="0.75">
      <c r="A7" s="18" t="s">
        <v>22</v>
      </c>
      <c r="B7" s="10">
        <v>8</v>
      </c>
      <c r="C7" s="20" t="s">
        <v>31</v>
      </c>
      <c r="E7" s="18" t="s">
        <v>22</v>
      </c>
      <c r="F7" s="5">
        <v>7.077E-2</v>
      </c>
      <c r="G7" s="5">
        <f t="shared" ref="G7:G14" si="0">B7</f>
        <v>8</v>
      </c>
      <c r="H7" s="6">
        <f t="shared" ref="H7:H14" si="1">F7*G7</f>
        <v>0.56616</v>
      </c>
    </row>
    <row r="8" spans="1:8" ht="44.25" x14ac:dyDescent="0.75">
      <c r="A8" s="18" t="s">
        <v>23</v>
      </c>
      <c r="B8" s="10">
        <v>1</v>
      </c>
      <c r="C8" s="20" t="s">
        <v>32</v>
      </c>
      <c r="E8" s="18" t="s">
        <v>23</v>
      </c>
      <c r="F8" s="5">
        <v>2.018424</v>
      </c>
      <c r="G8" s="5">
        <f t="shared" si="0"/>
        <v>1</v>
      </c>
      <c r="H8" s="6">
        <f t="shared" si="1"/>
        <v>2.018424</v>
      </c>
    </row>
    <row r="9" spans="1:8" ht="44.25" x14ac:dyDescent="0.75">
      <c r="A9" s="18" t="s">
        <v>24</v>
      </c>
      <c r="B9" s="10">
        <v>0</v>
      </c>
      <c r="C9" s="20" t="s">
        <v>33</v>
      </c>
      <c r="E9" s="18" t="s">
        <v>24</v>
      </c>
      <c r="F9" s="15">
        <v>-0.58326100000000003</v>
      </c>
      <c r="G9" s="5">
        <f t="shared" si="0"/>
        <v>0</v>
      </c>
      <c r="H9" s="6">
        <f t="shared" si="1"/>
        <v>0</v>
      </c>
    </row>
    <row r="10" spans="1:8" ht="44.25" x14ac:dyDescent="0.75">
      <c r="A10" s="18" t="s">
        <v>25</v>
      </c>
      <c r="B10" s="10">
        <v>3</v>
      </c>
      <c r="C10" s="20" t="s">
        <v>34</v>
      </c>
      <c r="E10" s="18" t="s">
        <v>25</v>
      </c>
      <c r="F10" s="15">
        <v>0.83756399999999998</v>
      </c>
      <c r="G10">
        <f t="shared" si="0"/>
        <v>3</v>
      </c>
      <c r="H10" s="6">
        <f t="shared" si="1"/>
        <v>2.5126919999999999</v>
      </c>
    </row>
    <row r="11" spans="1:8" x14ac:dyDescent="0.75">
      <c r="A11" s="18" t="s">
        <v>26</v>
      </c>
      <c r="B11" s="10">
        <v>4</v>
      </c>
      <c r="C11" s="19" t="s">
        <v>35</v>
      </c>
      <c r="E11" s="18" t="s">
        <v>26</v>
      </c>
      <c r="F11" s="15">
        <v>0.34052900000000003</v>
      </c>
      <c r="G11" s="5">
        <f t="shared" si="0"/>
        <v>4</v>
      </c>
      <c r="H11" s="6">
        <f t="shared" si="1"/>
        <v>1.3621160000000001</v>
      </c>
    </row>
    <row r="12" spans="1:8" ht="29.5" x14ac:dyDescent="0.75">
      <c r="A12" s="18" t="s">
        <v>27</v>
      </c>
      <c r="B12" s="10">
        <v>100</v>
      </c>
      <c r="C12" s="20" t="s">
        <v>36</v>
      </c>
      <c r="E12" s="18" t="s">
        <v>27</v>
      </c>
      <c r="F12" s="15">
        <v>2.7890999999999999E-2</v>
      </c>
      <c r="G12" s="15">
        <f t="shared" si="0"/>
        <v>100</v>
      </c>
      <c r="H12" s="6">
        <f t="shared" si="1"/>
        <v>2.7890999999999999</v>
      </c>
    </row>
    <row r="13" spans="1:8" ht="29.5" x14ac:dyDescent="0.75">
      <c r="A13" s="18" t="s">
        <v>28</v>
      </c>
      <c r="B13" s="10">
        <v>0</v>
      </c>
      <c r="C13" s="20" t="s">
        <v>37</v>
      </c>
      <c r="E13" s="18" t="s">
        <v>28</v>
      </c>
      <c r="F13" s="15">
        <v>-0.35013100000000003</v>
      </c>
      <c r="G13" s="15">
        <f t="shared" si="0"/>
        <v>0</v>
      </c>
      <c r="H13" s="6">
        <f t="shared" si="1"/>
        <v>0</v>
      </c>
    </row>
    <row r="14" spans="1:8" ht="44.25" x14ac:dyDescent="0.75">
      <c r="A14" s="18" t="s">
        <v>29</v>
      </c>
      <c r="B14" s="10">
        <v>0</v>
      </c>
      <c r="C14" s="20" t="s">
        <v>38</v>
      </c>
      <c r="E14" s="18" t="s">
        <v>29</v>
      </c>
      <c r="F14" s="15">
        <v>-0.49910300000000002</v>
      </c>
      <c r="G14" s="15">
        <f t="shared" si="0"/>
        <v>0</v>
      </c>
      <c r="H14" s="6">
        <f t="shared" si="1"/>
        <v>0</v>
      </c>
    </row>
    <row r="15" spans="1:8" x14ac:dyDescent="0.75">
      <c r="A15" s="4"/>
      <c r="B15" s="5"/>
      <c r="C15" s="6"/>
      <c r="E15" s="4"/>
      <c r="F15" s="5"/>
      <c r="G15" s="5"/>
      <c r="H15" s="6"/>
    </row>
    <row r="16" spans="1:8" x14ac:dyDescent="0.75">
      <c r="A16" s="4"/>
      <c r="B16" s="5"/>
      <c r="C16" s="6"/>
      <c r="E16" s="4"/>
      <c r="F16" s="5"/>
      <c r="G16" s="5" t="s">
        <v>7</v>
      </c>
      <c r="H16" s="6">
        <f>SUM(H6:H14)</f>
        <v>2.5184249999999997</v>
      </c>
    </row>
    <row r="17" spans="1:8" x14ac:dyDescent="0.75">
      <c r="A17" s="4"/>
      <c r="B17" s="5"/>
      <c r="C17" s="6"/>
      <c r="E17" s="4"/>
      <c r="F17" s="5"/>
      <c r="G17" s="5" t="s">
        <v>9</v>
      </c>
      <c r="H17" s="28">
        <f>_xlfn.NORM.S.DIST(H16,TRUE)</f>
        <v>0.9941059507138752</v>
      </c>
    </row>
    <row r="18" spans="1:8" x14ac:dyDescent="0.75">
      <c r="A18" s="4"/>
      <c r="B18" s="5"/>
      <c r="C18" s="6"/>
      <c r="E18" s="4"/>
      <c r="F18" s="5"/>
      <c r="G18" s="5"/>
      <c r="H18" s="6"/>
    </row>
    <row r="19" spans="1:8" x14ac:dyDescent="0.75">
      <c r="A19" s="4"/>
      <c r="B19" s="5"/>
      <c r="C19" s="6"/>
      <c r="E19" s="4"/>
      <c r="F19" s="5"/>
      <c r="G19" s="5"/>
      <c r="H19" s="6"/>
    </row>
    <row r="20" spans="1:8" ht="15.5" thickBot="1" x14ac:dyDescent="0.9">
      <c r="A20" s="7"/>
      <c r="B20" s="8"/>
      <c r="C20" s="9"/>
      <c r="E20" s="7"/>
      <c r="F20" s="8"/>
      <c r="G20" s="8"/>
      <c r="H20" s="9"/>
    </row>
    <row r="21" spans="1:8" ht="15.5" thickTop="1" x14ac:dyDescent="0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"/>
  <sheetViews>
    <sheetView zoomScaleNormal="100" workbookViewId="0">
      <selection activeCell="J28" sqref="J28"/>
    </sheetView>
  </sheetViews>
  <sheetFormatPr defaultRowHeight="14.75" x14ac:dyDescent="0.75"/>
  <cols>
    <col min="1" max="1" width="19.26953125" customWidth="1"/>
    <col min="2" max="2" width="8.40625" style="25" customWidth="1"/>
    <col min="3" max="3" width="22.7265625" customWidth="1"/>
    <col min="4" max="4" width="8.7265625" customWidth="1"/>
    <col min="5" max="5" width="17.54296875" bestFit="1" customWidth="1"/>
    <col min="6" max="6" width="10.86328125" customWidth="1"/>
    <col min="7" max="7" width="12.26953125" customWidth="1"/>
    <col min="8" max="8" width="13.7265625" customWidth="1"/>
    <col min="9" max="9" width="8.7265625" customWidth="1"/>
    <col min="12" max="12" width="14.40625" bestFit="1" customWidth="1"/>
    <col min="13" max="13" width="9.1328125" bestFit="1" customWidth="1"/>
    <col min="14" max="14" width="24.86328125" bestFit="1" customWidth="1"/>
  </cols>
  <sheetData>
    <row r="1" spans="1:14" x14ac:dyDescent="0.75">
      <c r="A1" t="s">
        <v>20</v>
      </c>
    </row>
    <row r="2" spans="1:14" ht="15.5" thickBot="1" x14ac:dyDescent="0.9"/>
    <row r="3" spans="1:14" ht="15.5" thickTop="1" x14ac:dyDescent="0.75">
      <c r="A3" s="36" t="s">
        <v>14</v>
      </c>
      <c r="B3" s="26"/>
      <c r="C3" s="17"/>
      <c r="E3" s="1" t="s">
        <v>10</v>
      </c>
      <c r="F3" s="2"/>
      <c r="G3" s="2"/>
      <c r="H3" s="3"/>
      <c r="J3" s="36" t="s">
        <v>15</v>
      </c>
      <c r="K3" s="16"/>
      <c r="L3" s="16"/>
      <c r="M3" s="16"/>
      <c r="N3" s="17"/>
    </row>
    <row r="4" spans="1:14" x14ac:dyDescent="0.75">
      <c r="A4" s="18"/>
      <c r="B4" s="10"/>
      <c r="C4" s="19"/>
      <c r="E4" s="4"/>
      <c r="F4" s="5"/>
      <c r="G4" s="5"/>
      <c r="H4" s="6"/>
      <c r="J4" s="18"/>
      <c r="K4" s="5"/>
      <c r="L4" s="5"/>
      <c r="M4" s="5"/>
      <c r="N4" s="19"/>
    </row>
    <row r="5" spans="1:14" x14ac:dyDescent="0.75">
      <c r="A5" s="18" t="s">
        <v>4</v>
      </c>
      <c r="B5" s="10" t="s">
        <v>3</v>
      </c>
      <c r="C5" s="19"/>
      <c r="E5" s="11" t="s">
        <v>4</v>
      </c>
      <c r="F5" s="10" t="s">
        <v>2</v>
      </c>
      <c r="G5" s="10" t="s">
        <v>3</v>
      </c>
      <c r="H5" s="12" t="s">
        <v>5</v>
      </c>
      <c r="J5" s="18"/>
      <c r="K5" s="5"/>
      <c r="L5" s="5" t="s">
        <v>25</v>
      </c>
      <c r="M5" s="5"/>
      <c r="N5" s="19"/>
    </row>
    <row r="6" spans="1:14" x14ac:dyDescent="0.75">
      <c r="A6" s="18"/>
      <c r="B6" s="10"/>
      <c r="C6" s="19"/>
      <c r="E6" s="4" t="s">
        <v>19</v>
      </c>
      <c r="F6" s="5">
        <v>1.905818</v>
      </c>
      <c r="G6" s="5">
        <v>1</v>
      </c>
      <c r="H6" s="6">
        <f>F6*G6</f>
        <v>1.905818</v>
      </c>
      <c r="J6" s="18"/>
      <c r="K6" s="5"/>
      <c r="L6" s="10" t="s">
        <v>42</v>
      </c>
      <c r="M6" s="10" t="s">
        <v>41</v>
      </c>
      <c r="N6" s="40" t="s">
        <v>40</v>
      </c>
    </row>
    <row r="7" spans="1:14" ht="59" x14ac:dyDescent="0.75">
      <c r="A7" s="18" t="s">
        <v>25</v>
      </c>
      <c r="B7" s="10">
        <v>3</v>
      </c>
      <c r="C7" s="20" t="s">
        <v>34</v>
      </c>
      <c r="E7" s="4" t="s">
        <v>25</v>
      </c>
      <c r="F7" s="5">
        <v>-7.0438530000000004</v>
      </c>
      <c r="G7" s="5">
        <f>B7</f>
        <v>3</v>
      </c>
      <c r="H7" s="6">
        <f t="shared" ref="H7:H9" si="0">F7*G7</f>
        <v>-21.131559000000003</v>
      </c>
      <c r="J7" s="18"/>
      <c r="K7" s="13">
        <f>H13</f>
        <v>0.21715199708024455</v>
      </c>
      <c r="L7" s="5">
        <v>1</v>
      </c>
      <c r="M7" s="5">
        <v>2</v>
      </c>
      <c r="N7" s="19">
        <v>3</v>
      </c>
    </row>
    <row r="8" spans="1:14" ht="29.5" x14ac:dyDescent="0.75">
      <c r="A8" s="18" t="s">
        <v>27</v>
      </c>
      <c r="B8" s="10">
        <v>100</v>
      </c>
      <c r="C8" s="20" t="s">
        <v>36</v>
      </c>
      <c r="E8" s="4" t="s">
        <v>27</v>
      </c>
      <c r="F8" s="35">
        <v>-5.8798999999999997E-2</v>
      </c>
      <c r="G8" s="5">
        <f>B8</f>
        <v>100</v>
      </c>
      <c r="H8" s="6">
        <f t="shared" si="0"/>
        <v>-5.8799000000000001</v>
      </c>
      <c r="J8" s="18" t="s">
        <v>27</v>
      </c>
      <c r="K8" s="5">
        <v>10</v>
      </c>
      <c r="L8" s="13">
        <f t="dataTable" ref="L8:N23" dt2D="1" dtr="1" r1="B7" r2="B8"/>
        <v>7.1610275852722902E-3</v>
      </c>
      <c r="M8" s="13">
        <v>1.392712852824962E-5</v>
      </c>
      <c r="N8" s="41">
        <v>2.6892967200184068E-8</v>
      </c>
    </row>
    <row r="9" spans="1:14" x14ac:dyDescent="0.75">
      <c r="A9" s="18" t="s">
        <v>39</v>
      </c>
      <c r="B9" s="10">
        <f>B7*B8</f>
        <v>300</v>
      </c>
      <c r="C9" s="19" t="s">
        <v>17</v>
      </c>
      <c r="E9" s="4" t="s">
        <v>39</v>
      </c>
      <c r="F9" s="15">
        <v>7.9410999999999995E-2</v>
      </c>
      <c r="G9" s="5">
        <f>B9</f>
        <v>300</v>
      </c>
      <c r="H9" s="6">
        <f t="shared" si="0"/>
        <v>23.8233</v>
      </c>
      <c r="I9" s="5"/>
      <c r="J9" s="18"/>
      <c r="K9" s="5">
        <v>20</v>
      </c>
      <c r="L9" s="13">
        <v>8.7857901982439507E-3</v>
      </c>
      <c r="M9" s="13">
        <v>3.7865662227508071E-5</v>
      </c>
      <c r="N9" s="41">
        <v>1.6177470787155632E-7</v>
      </c>
    </row>
    <row r="10" spans="1:14" x14ac:dyDescent="0.75">
      <c r="A10" s="18"/>
      <c r="B10" s="10"/>
      <c r="C10" s="19"/>
      <c r="E10" s="4"/>
      <c r="F10" s="5"/>
      <c r="H10" s="6"/>
      <c r="J10" s="18"/>
      <c r="K10" s="5">
        <v>30</v>
      </c>
      <c r="L10" s="13">
        <v>1.0775193698289193E-2</v>
      </c>
      <c r="M10" s="13">
        <v>1.0294651753564678E-4</v>
      </c>
      <c r="N10" s="41">
        <v>9.7315547992221308E-7</v>
      </c>
    </row>
    <row r="11" spans="1:14" x14ac:dyDescent="0.75">
      <c r="A11" s="18"/>
      <c r="B11" s="10"/>
      <c r="C11" s="19"/>
      <c r="E11" s="4"/>
      <c r="F11" s="5"/>
      <c r="G11" s="5" t="s">
        <v>7</v>
      </c>
      <c r="H11" s="6">
        <f>SUM(H6:H9)</f>
        <v>-1.2823410000000024</v>
      </c>
      <c r="J11" s="18"/>
      <c r="K11" s="15">
        <v>40</v>
      </c>
      <c r="L11" s="13">
        <v>1.3209063201716111E-2</v>
      </c>
      <c r="M11" s="13">
        <v>2.798524965430078E-4</v>
      </c>
      <c r="N11" s="41">
        <v>5.8539913108330537E-6</v>
      </c>
    </row>
    <row r="12" spans="1:14" x14ac:dyDescent="0.75">
      <c r="A12" s="18"/>
      <c r="B12" s="10"/>
      <c r="C12" s="19"/>
      <c r="E12" s="4"/>
      <c r="F12" s="5"/>
      <c r="G12" s="5" t="s">
        <v>8</v>
      </c>
      <c r="H12" s="6">
        <f>EXP(H11)</f>
        <v>0.27738717639994204</v>
      </c>
      <c r="J12" s="18"/>
      <c r="K12" s="15">
        <v>50</v>
      </c>
      <c r="L12" s="13">
        <v>1.6183694105198845E-2</v>
      </c>
      <c r="M12" s="13">
        <v>7.6052709696123135E-4</v>
      </c>
      <c r="N12" s="41">
        <v>3.5213669443175397E-5</v>
      </c>
    </row>
    <row r="13" spans="1:14" x14ac:dyDescent="0.75">
      <c r="A13" s="18"/>
      <c r="B13" s="10"/>
      <c r="C13" s="19"/>
      <c r="E13" s="4"/>
      <c r="F13" s="5"/>
      <c r="G13" s="5" t="s">
        <v>9</v>
      </c>
      <c r="H13" s="14">
        <f>H12/(1+H12)</f>
        <v>0.21715199708024455</v>
      </c>
      <c r="J13" s="18"/>
      <c r="K13" s="15">
        <v>60</v>
      </c>
      <c r="L13" s="13">
        <v>1.9814749505795041E-2</v>
      </c>
      <c r="M13" s="13">
        <v>2.0651028693696996E-3</v>
      </c>
      <c r="N13" s="41">
        <v>2.1179053525727226E-4</v>
      </c>
    </row>
    <row r="14" spans="1:14" x14ac:dyDescent="0.75">
      <c r="A14" s="18"/>
      <c r="B14" s="10"/>
      <c r="C14" s="19"/>
      <c r="E14" s="4"/>
      <c r="F14" s="5"/>
      <c r="G14" s="5"/>
      <c r="H14" s="6"/>
      <c r="J14" s="18"/>
      <c r="K14" s="15">
        <v>70</v>
      </c>
      <c r="L14" s="13">
        <v>2.4240413763165419E-2</v>
      </c>
      <c r="M14" s="13">
        <v>5.5949623148635642E-3</v>
      </c>
      <c r="N14" s="41">
        <v>1.2726747570996626E-3</v>
      </c>
    </row>
    <row r="15" spans="1:14" x14ac:dyDescent="0.75">
      <c r="A15" s="18"/>
      <c r="B15" s="10"/>
      <c r="C15" s="19"/>
      <c r="E15" s="4"/>
      <c r="F15" s="5"/>
      <c r="G15" s="5"/>
      <c r="H15" s="6"/>
      <c r="J15" s="18"/>
      <c r="K15" s="15">
        <v>80</v>
      </c>
      <c r="L15" s="13">
        <v>2.9624683644725199E-2</v>
      </c>
      <c r="M15" s="13">
        <v>1.5067277461790398E-2</v>
      </c>
      <c r="N15" s="41">
        <v>7.6072213601747303E-3</v>
      </c>
    </row>
    <row r="16" spans="1:14" x14ac:dyDescent="0.75">
      <c r="A16" s="18"/>
      <c r="B16" s="10"/>
      <c r="C16" s="19"/>
      <c r="E16" s="4"/>
      <c r="F16" s="5"/>
      <c r="G16" s="5"/>
      <c r="H16" s="6"/>
      <c r="J16" s="18"/>
      <c r="K16" s="15">
        <v>90</v>
      </c>
      <c r="L16" s="13">
        <v>3.6160584487436725E-2</v>
      </c>
      <c r="M16" s="13">
        <v>3.9932310833896124E-2</v>
      </c>
      <c r="N16" s="41">
        <v>4.40794548646724E-2</v>
      </c>
    </row>
    <row r="17" spans="1:14" x14ac:dyDescent="0.75">
      <c r="A17" s="18"/>
      <c r="B17" s="10"/>
      <c r="C17" s="19"/>
      <c r="E17" s="4"/>
      <c r="F17" s="5"/>
      <c r="G17" s="5"/>
      <c r="H17" s="6"/>
      <c r="J17" s="18"/>
      <c r="K17" s="15">
        <v>100</v>
      </c>
      <c r="L17" s="13">
        <v>4.4072966305953719E-2</v>
      </c>
      <c r="M17" s="13">
        <v>0.10159852754734533</v>
      </c>
      <c r="N17" s="41">
        <v>0.21715199708024455</v>
      </c>
    </row>
    <row r="18" spans="1:14" x14ac:dyDescent="0.75">
      <c r="A18" s="18"/>
      <c r="B18" s="10"/>
      <c r="C18" s="19"/>
      <c r="E18" s="4"/>
      <c r="F18" s="5"/>
      <c r="G18" s="5"/>
      <c r="H18" s="6"/>
      <c r="J18" s="18"/>
      <c r="K18" s="15">
        <v>110</v>
      </c>
      <c r="L18" s="13">
        <v>5.3620357596325559E-2</v>
      </c>
      <c r="M18" s="13">
        <v>0.2351676491789523</v>
      </c>
      <c r="N18" s="41">
        <v>0.62527496969293361</v>
      </c>
    </row>
    <row r="19" spans="1:14" x14ac:dyDescent="0.75">
      <c r="A19" s="18"/>
      <c r="B19" s="10"/>
      <c r="C19" s="19"/>
      <c r="E19" s="4"/>
      <c r="F19" s="5"/>
      <c r="G19" s="5"/>
      <c r="H19" s="6"/>
      <c r="J19" s="18"/>
      <c r="K19" s="15">
        <v>120</v>
      </c>
      <c r="L19" s="13">
        <v>6.5095132578447013E-2</v>
      </c>
      <c r="M19" s="13">
        <v>0.45533735976735079</v>
      </c>
      <c r="N19" s="41">
        <v>0.90940067327405349</v>
      </c>
    </row>
    <row r="20" spans="1:14" x14ac:dyDescent="0.75">
      <c r="A20" s="18"/>
      <c r="B20" s="10"/>
      <c r="C20" s="19"/>
      <c r="E20" s="4"/>
      <c r="F20" s="5"/>
      <c r="G20" s="5"/>
      <c r="H20" s="6"/>
      <c r="J20" s="18"/>
      <c r="K20" s="15">
        <v>130</v>
      </c>
      <c r="L20" s="13">
        <v>7.8820993647684828E-2</v>
      </c>
      <c r="M20" s="13">
        <v>0.69447021403709908</v>
      </c>
      <c r="N20" s="41">
        <v>0.98370838599128896</v>
      </c>
    </row>
    <row r="21" spans="1:14" x14ac:dyDescent="0.75">
      <c r="A21" s="18"/>
      <c r="B21" s="10"/>
      <c r="C21" s="19"/>
      <c r="E21" s="4"/>
      <c r="F21" s="5"/>
      <c r="G21" s="5"/>
      <c r="H21" s="6"/>
      <c r="J21" s="18"/>
      <c r="K21" s="15">
        <v>140</v>
      </c>
      <c r="L21" s="13">
        <v>9.5146520929605335E-2</v>
      </c>
      <c r="M21" s="13">
        <v>0.86072587972427528</v>
      </c>
      <c r="N21" s="41">
        <v>0.9972544348481921</v>
      </c>
    </row>
    <row r="22" spans="1:14" x14ac:dyDescent="0.75">
      <c r="A22" s="18"/>
      <c r="B22" s="10"/>
      <c r="C22" s="19"/>
      <c r="E22" s="4"/>
      <c r="F22" s="5"/>
      <c r="G22" s="5"/>
      <c r="H22" s="6"/>
      <c r="J22" s="18"/>
      <c r="K22" s="15">
        <v>150</v>
      </c>
      <c r="L22" s="13">
        <v>0.11443336673701351</v>
      </c>
      <c r="M22" s="13">
        <v>0.94382993327334574</v>
      </c>
      <c r="N22" s="41">
        <v>0.99954253792220304</v>
      </c>
    </row>
    <row r="23" spans="1:14" ht="15.5" thickBot="1" x14ac:dyDescent="0.9">
      <c r="A23" s="21"/>
      <c r="B23" s="27"/>
      <c r="C23" s="23"/>
      <c r="E23" s="7"/>
      <c r="F23" s="8"/>
      <c r="G23" s="8"/>
      <c r="H23" s="9"/>
      <c r="J23" s="21"/>
      <c r="K23" s="22">
        <v>160</v>
      </c>
      <c r="L23" s="42">
        <v>0.13703769229602342</v>
      </c>
      <c r="M23" s="42">
        <v>0.9785803044325162</v>
      </c>
      <c r="N23" s="43">
        <v>0.99992392379929218</v>
      </c>
    </row>
    <row r="24" spans="1:14" x14ac:dyDescent="0.75">
      <c r="K24" s="15"/>
    </row>
    <row r="25" spans="1:14" x14ac:dyDescent="0.75">
      <c r="K25" s="15"/>
    </row>
    <row r="26" spans="1:14" x14ac:dyDescent="0.75">
      <c r="K26" s="15"/>
    </row>
    <row r="27" spans="1:14" x14ac:dyDescent="0.75">
      <c r="K27" s="15"/>
    </row>
    <row r="28" spans="1:14" x14ac:dyDescent="0.75">
      <c r="K28" s="15"/>
    </row>
    <row r="29" spans="1:14" x14ac:dyDescent="0.75">
      <c r="K29" s="15"/>
    </row>
    <row r="30" spans="1:14" x14ac:dyDescent="0.75">
      <c r="K30" s="15"/>
    </row>
    <row r="31" spans="1:14" x14ac:dyDescent="0.75">
      <c r="K31" s="15"/>
    </row>
    <row r="32" spans="1:14" x14ac:dyDescent="0.75">
      <c r="K32" s="15"/>
    </row>
    <row r="33" spans="11:11" x14ac:dyDescent="0.75">
      <c r="K33" s="15"/>
    </row>
    <row r="34" spans="11:11" x14ac:dyDescent="0.75">
      <c r="K34" s="15"/>
    </row>
    <row r="35" spans="11:11" x14ac:dyDescent="0.75">
      <c r="K35" s="15"/>
    </row>
    <row r="36" spans="11:11" x14ac:dyDescent="0.75">
      <c r="K36" s="15"/>
    </row>
    <row r="37" spans="11:11" x14ac:dyDescent="0.75">
      <c r="K37" s="15"/>
    </row>
    <row r="38" spans="11:11" x14ac:dyDescent="0.75">
      <c r="K38" s="15"/>
    </row>
    <row r="39" spans="11:11" x14ac:dyDescent="0.75">
      <c r="K39" s="15"/>
    </row>
    <row r="40" spans="11:11" x14ac:dyDescent="0.75">
      <c r="K40" s="15"/>
    </row>
    <row r="41" spans="11:11" x14ac:dyDescent="0.75">
      <c r="K41" s="15"/>
    </row>
    <row r="42" spans="11:11" x14ac:dyDescent="0.75">
      <c r="K42" s="15"/>
    </row>
    <row r="43" spans="11:11" x14ac:dyDescent="0.75">
      <c r="K43" s="15"/>
    </row>
    <row r="44" spans="11:11" x14ac:dyDescent="0.75">
      <c r="K44" s="15"/>
    </row>
    <row r="45" spans="11:11" x14ac:dyDescent="0.75">
      <c r="K45" s="15"/>
    </row>
    <row r="46" spans="11:11" x14ac:dyDescent="0.75">
      <c r="K46" s="15"/>
    </row>
    <row r="47" spans="11:11" x14ac:dyDescent="0.75">
      <c r="K47" s="15"/>
    </row>
    <row r="48" spans="11:11" x14ac:dyDescent="0.75">
      <c r="K48" s="15"/>
    </row>
    <row r="49" spans="11:11" x14ac:dyDescent="0.75">
      <c r="K49" s="15"/>
    </row>
    <row r="50" spans="11:11" x14ac:dyDescent="0.75">
      <c r="K50" s="15"/>
    </row>
    <row r="51" spans="11:11" x14ac:dyDescent="0.75">
      <c r="K51" s="15"/>
    </row>
    <row r="52" spans="11:11" x14ac:dyDescent="0.75">
      <c r="K52" s="15"/>
    </row>
    <row r="53" spans="11:11" x14ac:dyDescent="0.75">
      <c r="K53" s="15"/>
    </row>
    <row r="54" spans="11:11" x14ac:dyDescent="0.75">
      <c r="K54" s="15"/>
    </row>
    <row r="55" spans="11:11" x14ac:dyDescent="0.75">
      <c r="K55" s="15"/>
    </row>
    <row r="56" spans="11:11" x14ac:dyDescent="0.75">
      <c r="K56" s="15"/>
    </row>
    <row r="57" spans="11:11" x14ac:dyDescent="0.75">
      <c r="K57" s="15"/>
    </row>
    <row r="58" spans="11:11" x14ac:dyDescent="0.75">
      <c r="K58" s="15"/>
    </row>
    <row r="59" spans="11:11" x14ac:dyDescent="0.75">
      <c r="K59" s="15"/>
    </row>
    <row r="60" spans="11:11" x14ac:dyDescent="0.75">
      <c r="K60" s="15"/>
    </row>
    <row r="61" spans="11:11" x14ac:dyDescent="0.75">
      <c r="K61" s="15"/>
    </row>
    <row r="62" spans="11:11" x14ac:dyDescent="0.75">
      <c r="K62" s="15"/>
    </row>
    <row r="63" spans="11:11" x14ac:dyDescent="0.75">
      <c r="K63" s="15"/>
    </row>
    <row r="64" spans="11:11" x14ac:dyDescent="0.75">
      <c r="K64" s="15"/>
    </row>
    <row r="65" spans="11:11" x14ac:dyDescent="0.75">
      <c r="K65" s="15"/>
    </row>
    <row r="66" spans="11:11" x14ac:dyDescent="0.75">
      <c r="K66" s="15"/>
    </row>
    <row r="67" spans="11:11" x14ac:dyDescent="0.75">
      <c r="K67" s="15"/>
    </row>
    <row r="68" spans="11:11" x14ac:dyDescent="0.75">
      <c r="K68" s="15"/>
    </row>
    <row r="69" spans="11:11" x14ac:dyDescent="0.75">
      <c r="K69" s="15"/>
    </row>
    <row r="70" spans="11:11" x14ac:dyDescent="0.75">
      <c r="K70" s="15"/>
    </row>
    <row r="71" spans="11:11" x14ac:dyDescent="0.75">
      <c r="K71" s="15"/>
    </row>
    <row r="72" spans="11:11" x14ac:dyDescent="0.75">
      <c r="K72" s="15"/>
    </row>
    <row r="73" spans="11:11" x14ac:dyDescent="0.75">
      <c r="K73" s="15"/>
    </row>
    <row r="74" spans="11:11" x14ac:dyDescent="0.75">
      <c r="K74" s="15"/>
    </row>
    <row r="75" spans="11:11" x14ac:dyDescent="0.75">
      <c r="K75" s="15"/>
    </row>
    <row r="76" spans="11:11" x14ac:dyDescent="0.75">
      <c r="K76" s="15"/>
    </row>
    <row r="77" spans="11:11" x14ac:dyDescent="0.75">
      <c r="K77" s="15"/>
    </row>
    <row r="78" spans="11:11" x14ac:dyDescent="0.75">
      <c r="K78" s="15"/>
    </row>
    <row r="79" spans="11:11" x14ac:dyDescent="0.75">
      <c r="K79" s="15"/>
    </row>
    <row r="80" spans="11:11" x14ac:dyDescent="0.75">
      <c r="K80" s="15"/>
    </row>
    <row r="81" spans="11:11" x14ac:dyDescent="0.75">
      <c r="K81" s="15"/>
    </row>
    <row r="82" spans="11:11" x14ac:dyDescent="0.75">
      <c r="K82" s="15"/>
    </row>
    <row r="83" spans="11:11" x14ac:dyDescent="0.75">
      <c r="K83" s="15"/>
    </row>
    <row r="84" spans="11:11" x14ac:dyDescent="0.75">
      <c r="K84" s="15"/>
    </row>
    <row r="85" spans="11:11" x14ac:dyDescent="0.75">
      <c r="K85" s="15"/>
    </row>
    <row r="86" spans="11:11" x14ac:dyDescent="0.75">
      <c r="K86" s="15"/>
    </row>
    <row r="87" spans="11:11" x14ac:dyDescent="0.75">
      <c r="K87" s="15"/>
    </row>
    <row r="88" spans="11:11" x14ac:dyDescent="0.75">
      <c r="K88" s="15"/>
    </row>
    <row r="89" spans="11:11" x14ac:dyDescent="0.75">
      <c r="K89" s="15"/>
    </row>
    <row r="90" spans="11:11" x14ac:dyDescent="0.75">
      <c r="K90" s="15"/>
    </row>
    <row r="91" spans="11:11" x14ac:dyDescent="0.75">
      <c r="K91" s="15"/>
    </row>
    <row r="92" spans="11:11" x14ac:dyDescent="0.75">
      <c r="K92" s="15"/>
    </row>
    <row r="93" spans="11:11" x14ac:dyDescent="0.75">
      <c r="K93" s="15"/>
    </row>
    <row r="94" spans="11:11" x14ac:dyDescent="0.75">
      <c r="K94" s="15"/>
    </row>
    <row r="95" spans="11:11" x14ac:dyDescent="0.75">
      <c r="K95" s="15"/>
    </row>
    <row r="96" spans="11:11" x14ac:dyDescent="0.75">
      <c r="K96" s="15"/>
    </row>
    <row r="97" spans="11:11" x14ac:dyDescent="0.75">
      <c r="K97" s="15"/>
    </row>
    <row r="98" spans="11:11" x14ac:dyDescent="0.75">
      <c r="K98" s="15"/>
    </row>
  </sheetData>
  <conditionalFormatting sqref="L8:N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4"/>
  <sheetViews>
    <sheetView zoomScaleNormal="100" workbookViewId="0">
      <selection activeCell="F11" sqref="F11"/>
    </sheetView>
  </sheetViews>
  <sheetFormatPr defaultRowHeight="14.75" x14ac:dyDescent="0.75"/>
  <cols>
    <col min="1" max="1" width="14.54296875" bestFit="1" customWidth="1"/>
    <col min="2" max="2" width="6.1328125" bestFit="1" customWidth="1"/>
    <col min="3" max="3" width="17.7265625" customWidth="1"/>
    <col min="4" max="4" width="9.7265625" customWidth="1"/>
    <col min="5" max="5" width="11.7265625" customWidth="1"/>
    <col min="6" max="6" width="12.7265625" bestFit="1" customWidth="1"/>
    <col min="7" max="7" width="10.7265625" bestFit="1" customWidth="1"/>
    <col min="8" max="8" width="12.7265625" bestFit="1" customWidth="1"/>
    <col min="9" max="9" width="12" bestFit="1" customWidth="1"/>
    <col min="11" max="11" width="12.7265625" bestFit="1" customWidth="1"/>
    <col min="12" max="12" width="12" bestFit="1" customWidth="1"/>
    <col min="13" max="13" width="12.7265625" bestFit="1" customWidth="1"/>
    <col min="17" max="17" width="14.40625" bestFit="1" customWidth="1"/>
    <col min="19" max="19" width="22" bestFit="1" customWidth="1"/>
  </cols>
  <sheetData>
    <row r="1" spans="1:19" x14ac:dyDescent="0.75">
      <c r="A1" t="s">
        <v>13</v>
      </c>
      <c r="E1" t="s">
        <v>16</v>
      </c>
    </row>
    <row r="2" spans="1:19" ht="15.5" thickBot="1" x14ac:dyDescent="0.9"/>
    <row r="3" spans="1:19" ht="15.5" thickTop="1" x14ac:dyDescent="0.75">
      <c r="A3" s="1" t="s">
        <v>14</v>
      </c>
      <c r="B3" s="2"/>
      <c r="C3" s="3"/>
      <c r="E3" s="1" t="s">
        <v>0</v>
      </c>
      <c r="F3" s="2"/>
      <c r="G3" s="2"/>
      <c r="H3" s="3"/>
      <c r="J3" s="1" t="s">
        <v>10</v>
      </c>
      <c r="K3" s="2"/>
      <c r="L3" s="2"/>
      <c r="M3" s="3"/>
      <c r="O3" s="1" t="s">
        <v>15</v>
      </c>
      <c r="P3" s="2"/>
      <c r="Q3" s="2"/>
      <c r="R3" s="2"/>
      <c r="S3" s="3"/>
    </row>
    <row r="4" spans="1:19" x14ac:dyDescent="0.75">
      <c r="A4" s="4"/>
      <c r="B4" s="5"/>
      <c r="C4" s="6"/>
      <c r="E4" s="4"/>
      <c r="F4" s="5"/>
      <c r="G4" s="5"/>
      <c r="H4" s="6"/>
      <c r="J4" s="4"/>
      <c r="K4" s="5"/>
      <c r="L4" s="5"/>
      <c r="M4" s="6"/>
      <c r="O4" s="4"/>
      <c r="P4" s="5"/>
      <c r="Q4" s="5"/>
      <c r="R4" s="5"/>
      <c r="S4" s="6"/>
    </row>
    <row r="5" spans="1:19" x14ac:dyDescent="0.75">
      <c r="A5" s="4" t="s">
        <v>4</v>
      </c>
      <c r="B5" s="5" t="s">
        <v>3</v>
      </c>
      <c r="C5" s="6"/>
      <c r="E5" s="11" t="s">
        <v>4</v>
      </c>
      <c r="F5" s="10" t="s">
        <v>2</v>
      </c>
      <c r="G5" s="10" t="s">
        <v>3</v>
      </c>
      <c r="H5" s="12" t="s">
        <v>5</v>
      </c>
      <c r="J5" s="11" t="s">
        <v>4</v>
      </c>
      <c r="K5" s="10" t="s">
        <v>2</v>
      </c>
      <c r="L5" s="10" t="s">
        <v>3</v>
      </c>
      <c r="M5" s="12" t="s">
        <v>5</v>
      </c>
      <c r="O5" s="4"/>
      <c r="P5" s="5"/>
      <c r="Q5" s="5" t="s">
        <v>25</v>
      </c>
      <c r="R5" s="5"/>
      <c r="S5" s="6"/>
    </row>
    <row r="6" spans="1:19" x14ac:dyDescent="0.75">
      <c r="A6" s="4"/>
      <c r="B6" s="5"/>
      <c r="C6" s="6"/>
      <c r="E6" s="4" t="s">
        <v>1</v>
      </c>
      <c r="F6" s="5">
        <v>2.4464299999999999</v>
      </c>
      <c r="G6" s="5">
        <v>1</v>
      </c>
      <c r="H6" s="6">
        <f>F6*G6</f>
        <v>2.4464299999999999</v>
      </c>
      <c r="J6" s="4" t="s">
        <v>1</v>
      </c>
      <c r="K6" s="5">
        <v>-2.6543199999999998</v>
      </c>
      <c r="L6" s="5">
        <v>1</v>
      </c>
      <c r="M6" s="6">
        <f>K6*L6</f>
        <v>-2.6543199999999998</v>
      </c>
      <c r="O6" s="4"/>
      <c r="P6" s="5"/>
      <c r="Q6" s="10" t="s">
        <v>42</v>
      </c>
      <c r="R6" s="10" t="s">
        <v>41</v>
      </c>
      <c r="S6" s="12" t="s">
        <v>40</v>
      </c>
    </row>
    <row r="7" spans="1:19" ht="73.75" x14ac:dyDescent="0.75">
      <c r="A7" s="4" t="s">
        <v>25</v>
      </c>
      <c r="B7" s="5">
        <v>3</v>
      </c>
      <c r="C7" s="20" t="s">
        <v>34</v>
      </c>
      <c r="E7" s="4" t="s">
        <v>25</v>
      </c>
      <c r="F7" s="5">
        <v>-2.5685199999999999</v>
      </c>
      <c r="G7" s="5">
        <f>B7</f>
        <v>3</v>
      </c>
      <c r="H7" s="6">
        <f t="shared" ref="H7:H8" si="0">F7*G7</f>
        <v>-7.7055600000000002</v>
      </c>
      <c r="J7" s="4" t="s">
        <v>11</v>
      </c>
      <c r="K7" s="5">
        <v>29.868950000000002</v>
      </c>
      <c r="L7" s="5">
        <f>H12</f>
        <v>0.1331799706874868</v>
      </c>
      <c r="M7" s="6">
        <f t="shared" ref="M7:M8" si="1">K7*L7</f>
        <v>3.977945885466009</v>
      </c>
      <c r="O7" s="4"/>
      <c r="P7" s="13">
        <f>M12</f>
        <v>0.12121593035739558</v>
      </c>
      <c r="Q7" s="5">
        <v>1</v>
      </c>
      <c r="R7" s="5">
        <v>2</v>
      </c>
      <c r="S7" s="6">
        <v>3</v>
      </c>
    </row>
    <row r="8" spans="1:19" ht="29.5" x14ac:dyDescent="0.75">
      <c r="A8" s="4" t="s">
        <v>27</v>
      </c>
      <c r="B8" s="5">
        <v>100</v>
      </c>
      <c r="C8" s="20" t="s">
        <v>36</v>
      </c>
      <c r="E8" s="4" t="s">
        <v>27</v>
      </c>
      <c r="F8" s="5">
        <v>3.3860000000000001E-2</v>
      </c>
      <c r="G8" s="5">
        <f>B8</f>
        <v>100</v>
      </c>
      <c r="H8" s="6">
        <f t="shared" si="0"/>
        <v>3.3860000000000001</v>
      </c>
      <c r="J8" s="4" t="s">
        <v>12</v>
      </c>
      <c r="K8" s="5">
        <v>-29.95176</v>
      </c>
      <c r="L8" s="5">
        <f>H23</f>
        <v>0.11033046454778722</v>
      </c>
      <c r="M8" s="6">
        <f t="shared" si="1"/>
        <v>-3.3045915948238314</v>
      </c>
      <c r="O8" s="4" t="s">
        <v>27</v>
      </c>
      <c r="P8" s="5">
        <v>10</v>
      </c>
      <c r="Q8" s="13">
        <f t="dataTable" ref="Q8:S23" dt2D="1" dtr="1" r1="B7" r2="B8"/>
        <v>3.003046641273741E-7</v>
      </c>
      <c r="R8" s="13">
        <v>4.2379460349952148E-9</v>
      </c>
      <c r="S8" s="14">
        <v>3.8945277365058434E-3</v>
      </c>
    </row>
    <row r="9" spans="1:19" x14ac:dyDescent="0.75">
      <c r="A9" s="4"/>
      <c r="B9" s="5"/>
      <c r="C9" s="6"/>
      <c r="E9" s="4"/>
      <c r="F9" s="5"/>
      <c r="G9" s="5"/>
      <c r="H9" s="6"/>
      <c r="J9" s="4"/>
      <c r="K9" s="5"/>
      <c r="L9" s="5"/>
      <c r="M9" s="6"/>
      <c r="O9" s="4"/>
      <c r="P9" s="5">
        <v>20</v>
      </c>
      <c r="Q9" s="13">
        <v>3.3897238422448952E-6</v>
      </c>
      <c r="R9" s="13">
        <v>1.0114222664203101E-8</v>
      </c>
      <c r="S9" s="14">
        <v>4.1541167135086422E-3</v>
      </c>
    </row>
    <row r="10" spans="1:19" x14ac:dyDescent="0.75">
      <c r="A10" s="4"/>
      <c r="B10" s="5"/>
      <c r="C10" s="6"/>
      <c r="E10" s="4"/>
      <c r="F10" s="5"/>
      <c r="G10" s="5" t="s">
        <v>7</v>
      </c>
      <c r="H10" s="6">
        <f>SUM(H6:H8)</f>
        <v>-1.8731300000000006</v>
      </c>
      <c r="J10" s="4"/>
      <c r="K10" s="5"/>
      <c r="L10" s="5" t="s">
        <v>7</v>
      </c>
      <c r="M10" s="6">
        <f>SUM(M6:M8)</f>
        <v>-1.9809657093578221</v>
      </c>
      <c r="O10" s="4"/>
      <c r="P10" s="5">
        <v>30</v>
      </c>
      <c r="Q10" s="13">
        <v>3.0980519859595067E-5</v>
      </c>
      <c r="R10" s="13">
        <v>3.1668008983556406E-8</v>
      </c>
      <c r="S10" s="14">
        <v>4.5825557564105205E-3</v>
      </c>
    </row>
    <row r="11" spans="1:19" x14ac:dyDescent="0.75">
      <c r="A11" s="4"/>
      <c r="B11" s="5"/>
      <c r="C11" s="6"/>
      <c r="E11" s="4"/>
      <c r="F11" s="5"/>
      <c r="G11" s="5" t="s">
        <v>8</v>
      </c>
      <c r="H11" s="6">
        <f>EXP(H10)</f>
        <v>0.15364200893363486</v>
      </c>
      <c r="J11" s="4"/>
      <c r="K11" s="5"/>
      <c r="L11" s="5" t="s">
        <v>8</v>
      </c>
      <c r="M11" s="6">
        <f>EXP(M10)</f>
        <v>0.13793596691698484</v>
      </c>
      <c r="O11" s="4"/>
      <c r="P11" s="15">
        <v>40</v>
      </c>
      <c r="Q11" s="13">
        <v>2.1147945126717197E-4</v>
      </c>
      <c r="R11" s="13">
        <v>1.3516265867122264E-7</v>
      </c>
      <c r="S11" s="14">
        <v>5.2952209481209184E-3</v>
      </c>
    </row>
    <row r="12" spans="1:19" x14ac:dyDescent="0.75">
      <c r="A12" s="4"/>
      <c r="B12" s="5"/>
      <c r="C12" s="6"/>
      <c r="E12" s="4"/>
      <c r="F12" s="5"/>
      <c r="G12" s="5" t="s">
        <v>9</v>
      </c>
      <c r="H12" s="37">
        <f>H11/(1+H11)</f>
        <v>0.1331799706874868</v>
      </c>
      <c r="J12" s="4"/>
      <c r="K12" s="5"/>
      <c r="L12" s="5" t="s">
        <v>9</v>
      </c>
      <c r="M12" s="14">
        <f>M11/(1+M11)</f>
        <v>0.12121593035739558</v>
      </c>
      <c r="O12" s="4"/>
      <c r="P12" s="15">
        <v>50</v>
      </c>
      <c r="Q12" s="13">
        <v>1.0425481637641744E-3</v>
      </c>
      <c r="R12" s="13">
        <v>7.9964047635542054E-7</v>
      </c>
      <c r="S12" s="14">
        <v>6.5198131975680662E-3</v>
      </c>
    </row>
    <row r="13" spans="1:19" x14ac:dyDescent="0.75">
      <c r="A13" s="4"/>
      <c r="B13" s="5"/>
      <c r="C13" s="6"/>
      <c r="E13" s="4"/>
      <c r="F13" s="5"/>
      <c r="G13" s="5"/>
      <c r="H13" s="6"/>
      <c r="J13" s="4"/>
      <c r="K13" s="5"/>
      <c r="L13" s="5"/>
      <c r="M13" s="6"/>
      <c r="O13" s="4"/>
      <c r="P13" s="15">
        <v>60</v>
      </c>
      <c r="Q13" s="13">
        <v>3.733511831855585E-3</v>
      </c>
      <c r="R13" s="13">
        <v>6.4304589172269765E-6</v>
      </c>
      <c r="S13" s="14">
        <v>8.7478899785957114E-3</v>
      </c>
    </row>
    <row r="14" spans="1:19" x14ac:dyDescent="0.75">
      <c r="A14" s="4"/>
      <c r="B14" s="5"/>
      <c r="C14" s="6"/>
      <c r="E14" s="4" t="s">
        <v>6</v>
      </c>
      <c r="F14" s="5"/>
      <c r="G14" s="5"/>
      <c r="H14" s="6"/>
      <c r="J14" s="4"/>
      <c r="K14" s="5"/>
      <c r="L14" s="5"/>
      <c r="M14" s="6"/>
      <c r="O14" s="4"/>
      <c r="P14" s="15">
        <v>70</v>
      </c>
      <c r="Q14" s="13">
        <v>1.0022900437726261E-2</v>
      </c>
      <c r="R14" s="13">
        <v>6.5798445621854341E-5</v>
      </c>
      <c r="S14" s="14">
        <v>1.3158935784717666E-2</v>
      </c>
    </row>
    <row r="15" spans="1:19" x14ac:dyDescent="0.75">
      <c r="A15" s="4"/>
      <c r="B15" s="5"/>
      <c r="C15" s="6"/>
      <c r="E15" s="4"/>
      <c r="F15" s="5"/>
      <c r="G15" s="5"/>
      <c r="H15" s="6"/>
      <c r="J15" s="4"/>
      <c r="K15" s="5"/>
      <c r="L15" s="5"/>
      <c r="M15" s="6"/>
      <c r="O15" s="4"/>
      <c r="P15" s="15">
        <v>80</v>
      </c>
      <c r="Q15" s="13">
        <v>2.107989893112212E-2</v>
      </c>
      <c r="R15" s="13">
        <v>7.664649642979244E-4</v>
      </c>
      <c r="S15" s="14">
        <v>2.2948973686349371E-2</v>
      </c>
    </row>
    <row r="16" spans="1:19" x14ac:dyDescent="0.75">
      <c r="A16" s="4"/>
      <c r="B16" s="5"/>
      <c r="C16" s="6"/>
      <c r="E16" s="11" t="s">
        <v>4</v>
      </c>
      <c r="F16" s="10" t="s">
        <v>2</v>
      </c>
      <c r="G16" s="10" t="s">
        <v>3</v>
      </c>
      <c r="H16" s="12" t="s">
        <v>5</v>
      </c>
      <c r="J16" s="4"/>
      <c r="K16" s="5"/>
      <c r="L16" s="5"/>
      <c r="M16" s="6"/>
      <c r="O16" s="4"/>
      <c r="P16" s="15">
        <v>90</v>
      </c>
      <c r="Q16" s="13">
        <v>3.6421003439093089E-2</v>
      </c>
      <c r="R16" s="13">
        <v>8.7964082384032194E-3</v>
      </c>
      <c r="S16" s="14">
        <v>4.7961155749513859E-2</v>
      </c>
    </row>
    <row r="17" spans="1:19" x14ac:dyDescent="0.75">
      <c r="A17" s="4"/>
      <c r="B17" s="5"/>
      <c r="C17" s="6"/>
      <c r="E17" s="4" t="s">
        <v>1</v>
      </c>
      <c r="F17" s="5">
        <v>6.0541600000000004</v>
      </c>
      <c r="G17" s="5">
        <v>1</v>
      </c>
      <c r="H17" s="6">
        <f>F17*G17</f>
        <v>6.0541600000000004</v>
      </c>
      <c r="J17" s="4"/>
      <c r="K17" s="5"/>
      <c r="L17" s="5"/>
      <c r="M17" s="6"/>
      <c r="O17" s="4"/>
      <c r="P17" s="15">
        <v>100</v>
      </c>
      <c r="Q17" s="13">
        <v>5.4061345315037125E-2</v>
      </c>
      <c r="R17" s="13">
        <v>8.1670430931554169E-2</v>
      </c>
      <c r="S17" s="14">
        <v>0.12121593035739558</v>
      </c>
    </row>
    <row r="18" spans="1:19" x14ac:dyDescent="0.75">
      <c r="A18" s="4"/>
      <c r="B18" s="5"/>
      <c r="C18" s="6"/>
      <c r="E18" s="4" t="s">
        <v>25</v>
      </c>
      <c r="F18" s="5">
        <v>-2.7395100000000001</v>
      </c>
      <c r="G18" s="5">
        <f>B7</f>
        <v>3</v>
      </c>
      <c r="H18" s="6">
        <f t="shared" ref="H18:H19" si="2">F18*G18</f>
        <v>-8.2185300000000012</v>
      </c>
      <c r="J18" s="4"/>
      <c r="K18" s="5"/>
      <c r="L18" s="5"/>
      <c r="M18" s="6"/>
      <c r="O18" s="4"/>
      <c r="P18" s="15">
        <v>110</v>
      </c>
      <c r="Q18" s="13">
        <v>7.1644325900279832E-2</v>
      </c>
      <c r="R18" s="13">
        <v>0.40968560465838355</v>
      </c>
      <c r="S18" s="14">
        <v>0.33516830032310624</v>
      </c>
    </row>
    <row r="19" spans="1:19" x14ac:dyDescent="0.75">
      <c r="A19" s="4"/>
      <c r="B19" s="5"/>
      <c r="C19" s="6"/>
      <c r="E19" s="4" t="s">
        <v>27</v>
      </c>
      <c r="F19" s="5">
        <v>7.6999999999999996E-4</v>
      </c>
      <c r="G19" s="5">
        <f>B8</f>
        <v>100</v>
      </c>
      <c r="H19" s="6">
        <f t="shared" si="2"/>
        <v>7.6999999999999999E-2</v>
      </c>
      <c r="J19" s="4"/>
      <c r="K19" s="5"/>
      <c r="L19" s="5"/>
      <c r="M19" s="6"/>
      <c r="O19" s="4"/>
      <c r="P19" s="15">
        <v>120</v>
      </c>
      <c r="Q19" s="13">
        <v>8.7416359330512824E-2</v>
      </c>
      <c r="R19" s="13">
        <v>0.79873362817627536</v>
      </c>
      <c r="S19" s="14">
        <v>0.7173007069751649</v>
      </c>
    </row>
    <row r="20" spans="1:19" x14ac:dyDescent="0.75">
      <c r="A20" s="4"/>
      <c r="B20" s="5"/>
      <c r="C20" s="6"/>
      <c r="E20" s="4"/>
      <c r="F20" s="5"/>
      <c r="G20" s="5"/>
      <c r="H20" s="6"/>
      <c r="J20" s="4"/>
      <c r="K20" s="5"/>
      <c r="L20" s="5"/>
      <c r="M20" s="6"/>
      <c r="O20" s="4"/>
      <c r="P20" s="15">
        <v>130</v>
      </c>
      <c r="Q20" s="13">
        <v>0.1005188107948965</v>
      </c>
      <c r="R20" s="13">
        <v>0.94246480774044084</v>
      </c>
      <c r="S20" s="14">
        <v>0.94636598408710726</v>
      </c>
    </row>
    <row r="21" spans="1:19" x14ac:dyDescent="0.75">
      <c r="A21" s="4"/>
      <c r="B21" s="5"/>
      <c r="C21" s="6"/>
      <c r="E21" s="4"/>
      <c r="F21" s="5"/>
      <c r="G21" s="5" t="s">
        <v>7</v>
      </c>
      <c r="H21" s="6">
        <f>SUM(H17:H19)</f>
        <v>-2.0873700000000008</v>
      </c>
      <c r="J21" s="4"/>
      <c r="K21" s="5"/>
      <c r="L21" s="5"/>
      <c r="M21" s="6"/>
      <c r="O21" s="4"/>
      <c r="P21" s="15">
        <v>140</v>
      </c>
      <c r="Q21" s="13">
        <v>0.11080655106621194</v>
      </c>
      <c r="R21" s="13">
        <v>0.98030665948402573</v>
      </c>
      <c r="S21" s="14">
        <v>0.99391013095436442</v>
      </c>
    </row>
    <row r="22" spans="1:19" x14ac:dyDescent="0.75">
      <c r="A22" s="4"/>
      <c r="B22" s="5"/>
      <c r="C22" s="6"/>
      <c r="E22" s="4"/>
      <c r="F22" s="5"/>
      <c r="G22" s="5" t="s">
        <v>8</v>
      </c>
      <c r="H22" s="6">
        <f>EXP(H21)</f>
        <v>0.12401286112568417</v>
      </c>
      <c r="J22" s="4"/>
      <c r="K22" s="5"/>
      <c r="L22" s="5"/>
      <c r="M22" s="6"/>
      <c r="O22" s="4"/>
      <c r="P22" s="15">
        <v>150</v>
      </c>
      <c r="Q22" s="13">
        <v>0.11854292676566629</v>
      </c>
      <c r="R22" s="13">
        <v>0.99144486479381755</v>
      </c>
      <c r="S22" s="14">
        <v>0.99945773631019363</v>
      </c>
    </row>
    <row r="23" spans="1:19" ht="15.5" thickBot="1" x14ac:dyDescent="0.9">
      <c r="A23" s="7"/>
      <c r="B23" s="8"/>
      <c r="C23" s="9"/>
      <c r="E23" s="7"/>
      <c r="F23" s="8"/>
      <c r="G23" s="8" t="s">
        <v>9</v>
      </c>
      <c r="H23" s="9">
        <f>H22/(1+H22)</f>
        <v>0.11033046454778722</v>
      </c>
      <c r="J23" s="7"/>
      <c r="K23" s="8"/>
      <c r="L23" s="8"/>
      <c r="M23" s="9"/>
      <c r="O23" s="7"/>
      <c r="P23" s="8">
        <v>160</v>
      </c>
      <c r="Q23" s="38">
        <v>0.1241557829389232</v>
      </c>
      <c r="R23" s="38">
        <v>0.99540564180300439</v>
      </c>
      <c r="S23" s="39">
        <v>0.99995541790013309</v>
      </c>
    </row>
    <row r="24" spans="1:19" ht="15.5" thickTop="1" x14ac:dyDescent="0.75"/>
  </sheetData>
  <conditionalFormatting sqref="Q8:S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1 -LogitAnalysis</vt:lpstr>
      <vt:lpstr>Question 1 - ProbitAnalysis</vt:lpstr>
      <vt:lpstr>Question 3- ModeratingEffects</vt:lpstr>
      <vt:lpstr>Question 4&amp;5- NeuralNetwork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Annie Titus</cp:lastModifiedBy>
  <dcterms:created xsi:type="dcterms:W3CDTF">2016-06-10T18:42:52Z</dcterms:created>
  <dcterms:modified xsi:type="dcterms:W3CDTF">2021-03-17T02:16:57Z</dcterms:modified>
</cp:coreProperties>
</file>