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00a9744b4983cc9/Education/SYR/MBC 638 Data Analysis and Decision Making/"/>
    </mc:Choice>
  </mc:AlternateContent>
  <xr:revisionPtr revIDLastSave="6" documentId="8_{F7CAEB9A-3903-4D3C-A22D-C423404A82D5}" xr6:coauthVersionLast="47" xr6:coauthVersionMax="47" xr10:uidLastSave="{8C171F88-B26F-4785-98E7-9AFA1A1595BA}"/>
  <bookViews>
    <workbookView xWindow="-120" yWindow="-120" windowWidth="29040" windowHeight="15840" tabRatio="731" xr2:uid="{00000000-000D-0000-FFFF-FFFF00000000}"/>
  </bookViews>
  <sheets>
    <sheet name="timeseries_questions" sheetId="23" r:id="rId1"/>
    <sheet name="data" sheetId="20" r:id="rId2"/>
    <sheet name="first-order-autoregression" sheetId="25" r:id="rId3"/>
  </sheets>
  <definedNames>
    <definedName name="_xlnm.Print_Area" localSheetId="1">data!$A$1:$M$66</definedName>
    <definedName name="_xlnm.Print_Area" localSheetId="0">timeseries_questions!$A$1:$B$14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0" l="1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G33" i="20"/>
  <c r="H33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5" i="20"/>
  <c r="E33" i="20"/>
  <c r="D33" i="20"/>
</calcChain>
</file>

<file path=xl/sharedStrings.xml><?xml version="1.0" encoding="utf-8"?>
<sst xmlns="http://schemas.openxmlformats.org/spreadsheetml/2006/main" count="48" uniqueCount="44">
  <si>
    <t>The next tab of this Excel spreadsheet contains the NFL raw data for these problems.</t>
  </si>
  <si>
    <t>In the National Football League, the philosophy for winning (rushing, passing, defense) seems to go through cycles. Consider a time series of the average number of rushing yards in the NFL per regular season from 1980 to 2008.</t>
  </si>
  <si>
    <t>1) Make a time series plot. Is there evidence that the average rushing yards is trending in one direction? Describe the general movement of the series.</t>
  </si>
  <si>
    <r>
      <t xml:space="preserve">2) Fit a </t>
    </r>
    <r>
      <rPr>
        <b/>
        <i/>
        <sz val="12"/>
        <color theme="1"/>
        <rFont val="Arial"/>
        <family val="2"/>
      </rPr>
      <t>first order autoregressive model</t>
    </r>
    <r>
      <rPr>
        <i/>
        <sz val="12"/>
        <color theme="1"/>
        <rFont val="Arial"/>
        <family val="2"/>
      </rPr>
      <t xml:space="preserve"> [</t>
    </r>
    <r>
      <rPr>
        <b/>
        <i/>
        <sz val="12"/>
        <color theme="1"/>
        <rFont val="Arial"/>
        <family val="2"/>
      </rPr>
      <t>AR(1)</t>
    </r>
    <r>
      <rPr>
        <i/>
        <sz val="12"/>
        <color theme="1"/>
        <rFont val="Arial"/>
        <family val="2"/>
      </rPr>
      <t>] using y(t) as the response variable and y (t-1) as the input variable. Record the regression equation.</t>
    </r>
  </si>
  <si>
    <r>
      <t xml:space="preserve">3) Based on the </t>
    </r>
    <r>
      <rPr>
        <b/>
        <i/>
        <sz val="12"/>
        <color theme="1"/>
        <rFont val="Arial"/>
        <family val="2"/>
      </rPr>
      <t>AR(1) model</t>
    </r>
    <r>
      <rPr>
        <i/>
        <sz val="12"/>
        <color theme="1"/>
        <rFont val="Arial"/>
        <family val="2"/>
      </rPr>
      <t>, forecast the average number of rushing yards in the NFL for the 2009 regular season.</t>
    </r>
  </si>
  <si>
    <r>
      <t xml:space="preserve">4) Calculate the </t>
    </r>
    <r>
      <rPr>
        <b/>
        <i/>
        <sz val="12"/>
        <color theme="1"/>
        <rFont val="Arial"/>
        <family val="2"/>
      </rPr>
      <t>exponential smoothing models</t>
    </r>
    <r>
      <rPr>
        <i/>
        <sz val="12"/>
        <color theme="1"/>
        <rFont val="Arial"/>
        <family val="2"/>
      </rPr>
      <t xml:space="preserve"> using Excel damping factors 0.8 and 0.2 For each of the exponential smoothing models forecast the average number of rushing yards in the NFL for the 2009 season.</t>
    </r>
  </si>
  <si>
    <r>
      <t xml:space="preserve">5) Calculate a </t>
    </r>
    <r>
      <rPr>
        <b/>
        <i/>
        <sz val="12"/>
        <color theme="1"/>
        <rFont val="Arial"/>
        <family val="2"/>
      </rPr>
      <t xml:space="preserve">moving average model </t>
    </r>
    <r>
      <rPr>
        <i/>
        <sz val="12"/>
        <color theme="1"/>
        <rFont val="Arial"/>
        <family val="2"/>
      </rPr>
      <t>using k=5 (Excel interval). Forecast the average number of rushing yards in the NFL for the 2009 season.</t>
    </r>
  </si>
  <si>
    <t>Data Source: The Practice of Statistics for Business and Economics 3rd edition, Moore, McCabe, Alwan, Craig, Duckworth</t>
  </si>
  <si>
    <t>NFL data</t>
  </si>
  <si>
    <t>Observation</t>
  </si>
  <si>
    <t>Year (x)</t>
  </si>
  <si>
    <t>Rushing yards/Game (y)</t>
  </si>
  <si>
    <r>
      <t>y</t>
    </r>
    <r>
      <rPr>
        <i/>
        <vertAlign val="subscript"/>
        <sz val="11"/>
        <color theme="1"/>
        <rFont val="Calibri"/>
        <family val="2"/>
        <scheme val="minor"/>
      </rPr>
      <t>t-1</t>
    </r>
  </si>
  <si>
    <t>Predicted Y</t>
  </si>
  <si>
    <t>Residuals</t>
  </si>
  <si>
    <t>Exp 1</t>
  </si>
  <si>
    <t>Exp 2</t>
  </si>
  <si>
    <t>MvAvg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</si>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</sst>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4" fillId="0" borderId="0" xfId="0" applyFont="1"/>
    <xf numFmtId="0" fontId="3" fillId="3" borderId="0" xfId="0" applyFont="1" applyFill="1" applyAlignment="1">
      <alignment wrapText="1"/>
    </xf>
    <xf numFmtId="0" fontId="5" fillId="4" borderId="2" xfId="0" applyFont="1" applyFill="1" applyBorder="1" applyAlignment="1">
      <alignment wrapText="1"/>
    </xf>
    <xf numFmtId="0" fontId="5" fillId="4" borderId="3" xfId="0" applyFont="1" applyFill="1" applyBorder="1"/>
    <xf numFmtId="0" fontId="5" fillId="4" borderId="3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0" fillId="0" borderId="5" xfId="0" applyBorder="1"/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Continuous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Rushing yards/Game (y)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448600174978122E-2"/>
                  <c:y val="-0.230680956547098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data!$B$4:$B$32</c:f>
              <c:numCache>
                <c:formatCode>General</c:formatCode>
                <c:ptCount val="29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</c:numCache>
            </c:numRef>
          </c:xVal>
          <c:yVal>
            <c:numRef>
              <c:f>data!$C$4:$C$32</c:f>
              <c:numCache>
                <c:formatCode>0.00</c:formatCode>
                <c:ptCount val="29"/>
                <c:pt idx="0">
                  <c:v>127.5</c:v>
                </c:pt>
                <c:pt idx="1">
                  <c:v>130.1</c:v>
                </c:pt>
                <c:pt idx="2">
                  <c:v>117.8</c:v>
                </c:pt>
                <c:pt idx="3">
                  <c:v>129.69999999999999</c:v>
                </c:pt>
                <c:pt idx="4">
                  <c:v>123.9</c:v>
                </c:pt>
                <c:pt idx="5">
                  <c:v>124.9</c:v>
                </c:pt>
                <c:pt idx="6">
                  <c:v>118.7</c:v>
                </c:pt>
                <c:pt idx="7">
                  <c:v>123.9</c:v>
                </c:pt>
                <c:pt idx="8">
                  <c:v>121.4</c:v>
                </c:pt>
                <c:pt idx="9">
                  <c:v>115.3</c:v>
                </c:pt>
                <c:pt idx="10">
                  <c:v>113.9</c:v>
                </c:pt>
                <c:pt idx="11">
                  <c:v>107.7</c:v>
                </c:pt>
                <c:pt idx="12">
                  <c:v>110.5</c:v>
                </c:pt>
                <c:pt idx="13">
                  <c:v>110</c:v>
                </c:pt>
                <c:pt idx="14">
                  <c:v>104.3</c:v>
                </c:pt>
                <c:pt idx="15">
                  <c:v>108.10000000000001</c:v>
                </c:pt>
                <c:pt idx="16">
                  <c:v>109</c:v>
                </c:pt>
                <c:pt idx="17">
                  <c:v>113</c:v>
                </c:pt>
                <c:pt idx="18">
                  <c:v>112.7</c:v>
                </c:pt>
                <c:pt idx="19">
                  <c:v>106.5</c:v>
                </c:pt>
                <c:pt idx="20">
                  <c:v>112.60000000000001</c:v>
                </c:pt>
                <c:pt idx="21">
                  <c:v>111.8</c:v>
                </c:pt>
                <c:pt idx="22">
                  <c:v>116.10000000000001</c:v>
                </c:pt>
                <c:pt idx="23">
                  <c:v>117.9</c:v>
                </c:pt>
                <c:pt idx="24">
                  <c:v>116.60000000000001</c:v>
                </c:pt>
                <c:pt idx="25">
                  <c:v>112.5</c:v>
                </c:pt>
                <c:pt idx="26">
                  <c:v>117.3</c:v>
                </c:pt>
                <c:pt idx="27">
                  <c:v>110.9</c:v>
                </c:pt>
                <c:pt idx="28">
                  <c:v>114.60000000000001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4-42BE-9D95-5DC0B5A40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64559"/>
        <c:axId val="398862063"/>
      </c:scatterChart>
      <c:valAx>
        <c:axId val="39886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2063"/>
        <c:crosses val="autoZero"/>
        <c:crossBetween val="midCat"/>
      </c:valAx>
      <c:valAx>
        <c:axId val="39886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Exponential Smoothing</a:t>
            </a:r>
            <a:r>
              <a:rPr lang="en-US" sz="1400" b="0" baseline="0"/>
              <a:t> - 0.2 Factor</a:t>
            </a:r>
            <a:endParaRPr lang="en-US" sz="14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marker>
            <c:symbol val="none"/>
          </c:marker>
          <c:val>
            <c:numRef>
              <c:f>data!$C$4:$C$32</c:f>
              <c:numCache>
                <c:formatCode>0.00</c:formatCode>
                <c:ptCount val="29"/>
                <c:pt idx="0">
                  <c:v>127.5</c:v>
                </c:pt>
                <c:pt idx="1">
                  <c:v>130.1</c:v>
                </c:pt>
                <c:pt idx="2">
                  <c:v>117.8</c:v>
                </c:pt>
                <c:pt idx="3">
                  <c:v>129.69999999999999</c:v>
                </c:pt>
                <c:pt idx="4">
                  <c:v>123.9</c:v>
                </c:pt>
                <c:pt idx="5">
                  <c:v>124.9</c:v>
                </c:pt>
                <c:pt idx="6">
                  <c:v>118.7</c:v>
                </c:pt>
                <c:pt idx="7">
                  <c:v>123.9</c:v>
                </c:pt>
                <c:pt idx="8">
                  <c:v>121.4</c:v>
                </c:pt>
                <c:pt idx="9">
                  <c:v>115.3</c:v>
                </c:pt>
                <c:pt idx="10">
                  <c:v>113.9</c:v>
                </c:pt>
                <c:pt idx="11">
                  <c:v>107.7</c:v>
                </c:pt>
                <c:pt idx="12">
                  <c:v>110.5</c:v>
                </c:pt>
                <c:pt idx="13">
                  <c:v>110</c:v>
                </c:pt>
                <c:pt idx="14">
                  <c:v>104.3</c:v>
                </c:pt>
                <c:pt idx="15">
                  <c:v>108.10000000000001</c:v>
                </c:pt>
                <c:pt idx="16">
                  <c:v>109</c:v>
                </c:pt>
                <c:pt idx="17">
                  <c:v>113</c:v>
                </c:pt>
                <c:pt idx="18">
                  <c:v>112.7</c:v>
                </c:pt>
                <c:pt idx="19">
                  <c:v>106.5</c:v>
                </c:pt>
                <c:pt idx="20">
                  <c:v>112.60000000000001</c:v>
                </c:pt>
                <c:pt idx="21">
                  <c:v>111.8</c:v>
                </c:pt>
                <c:pt idx="22">
                  <c:v>116.10000000000001</c:v>
                </c:pt>
                <c:pt idx="23">
                  <c:v>117.9</c:v>
                </c:pt>
                <c:pt idx="24">
                  <c:v>116.60000000000001</c:v>
                </c:pt>
                <c:pt idx="25">
                  <c:v>112.5</c:v>
                </c:pt>
                <c:pt idx="26">
                  <c:v>117.3</c:v>
                </c:pt>
                <c:pt idx="27">
                  <c:v>110.9</c:v>
                </c:pt>
                <c:pt idx="28">
                  <c:v>114.60000000000001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F-477E-A459-4D0D9815E4D4}"/>
            </c:ext>
          </c:extLst>
        </c:ser>
        <c:ser>
          <c:idx val="1"/>
          <c:order val="1"/>
          <c:tx>
            <c:v>Forecast</c:v>
          </c:tx>
          <c:spPr>
            <a:ln w="15875"/>
          </c:spPr>
          <c:marker>
            <c:symbol val="none"/>
          </c:marker>
          <c:val>
            <c:numRef>
              <c:f>data!$G$4:$G$32</c:f>
              <c:numCache>
                <c:formatCode>0.00</c:formatCode>
                <c:ptCount val="29"/>
                <c:pt idx="0">
                  <c:v>#N/A</c:v>
                </c:pt>
                <c:pt idx="1">
                  <c:v>127.5</c:v>
                </c:pt>
                <c:pt idx="2">
                  <c:v>129.57999999999998</c:v>
                </c:pt>
                <c:pt idx="3">
                  <c:v>120.15600000000001</c:v>
                </c:pt>
                <c:pt idx="4">
                  <c:v>127.79119999999999</c:v>
                </c:pt>
                <c:pt idx="5">
                  <c:v>124.67824</c:v>
                </c:pt>
                <c:pt idx="6">
                  <c:v>124.85564800000002</c:v>
                </c:pt>
                <c:pt idx="7">
                  <c:v>119.93112960000002</c:v>
                </c:pt>
                <c:pt idx="8">
                  <c:v>123.10622592000001</c:v>
                </c:pt>
                <c:pt idx="9">
                  <c:v>121.74124518400001</c:v>
                </c:pt>
                <c:pt idx="10">
                  <c:v>116.58824903680001</c:v>
                </c:pt>
                <c:pt idx="11">
                  <c:v>114.43764980736</c:v>
                </c:pt>
                <c:pt idx="12">
                  <c:v>109.04752996147201</c:v>
                </c:pt>
                <c:pt idx="13">
                  <c:v>110.20950599229441</c:v>
                </c:pt>
                <c:pt idx="14">
                  <c:v>110.04190119845889</c:v>
                </c:pt>
                <c:pt idx="15">
                  <c:v>105.44838023969177</c:v>
                </c:pt>
                <c:pt idx="16">
                  <c:v>107.56967604793837</c:v>
                </c:pt>
                <c:pt idx="17">
                  <c:v>108.71393520958767</c:v>
                </c:pt>
                <c:pt idx="18">
                  <c:v>112.14278704191754</c:v>
                </c:pt>
                <c:pt idx="19">
                  <c:v>112.58855740838352</c:v>
                </c:pt>
                <c:pt idx="20">
                  <c:v>107.7177114816767</c:v>
                </c:pt>
                <c:pt idx="21">
                  <c:v>111.62354229633536</c:v>
                </c:pt>
                <c:pt idx="22">
                  <c:v>111.76470845926707</c:v>
                </c:pt>
                <c:pt idx="23">
                  <c:v>115.23294169185343</c:v>
                </c:pt>
                <c:pt idx="24">
                  <c:v>117.36658833837069</c:v>
                </c:pt>
                <c:pt idx="25">
                  <c:v>116.75331766767415</c:v>
                </c:pt>
                <c:pt idx="26">
                  <c:v>113.35066353353483</c:v>
                </c:pt>
                <c:pt idx="27">
                  <c:v>116.51013270670697</c:v>
                </c:pt>
                <c:pt idx="28">
                  <c:v>112.0220265413414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4F-477E-A459-4D0D9815E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02207"/>
        <c:axId val="503491807"/>
      </c:lineChart>
      <c:catAx>
        <c:axId val="503502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503491807"/>
        <c:crosses val="autoZero"/>
        <c:auto val="1"/>
        <c:lblAlgn val="ctr"/>
        <c:lblOffset val="100"/>
        <c:noMultiLvlLbl val="0"/>
      </c:catAx>
      <c:valAx>
        <c:axId val="503491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35022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Exponential Smoothing - 0.8 Factor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marker>
            <c:symbol val="none"/>
          </c:marker>
          <c:val>
            <c:numRef>
              <c:f>data!$C$4:$C$32</c:f>
              <c:numCache>
                <c:formatCode>0.00</c:formatCode>
                <c:ptCount val="29"/>
                <c:pt idx="0">
                  <c:v>127.5</c:v>
                </c:pt>
                <c:pt idx="1">
                  <c:v>130.1</c:v>
                </c:pt>
                <c:pt idx="2">
                  <c:v>117.8</c:v>
                </c:pt>
                <c:pt idx="3">
                  <c:v>129.69999999999999</c:v>
                </c:pt>
                <c:pt idx="4">
                  <c:v>123.9</c:v>
                </c:pt>
                <c:pt idx="5">
                  <c:v>124.9</c:v>
                </c:pt>
                <c:pt idx="6">
                  <c:v>118.7</c:v>
                </c:pt>
                <c:pt idx="7">
                  <c:v>123.9</c:v>
                </c:pt>
                <c:pt idx="8">
                  <c:v>121.4</c:v>
                </c:pt>
                <c:pt idx="9">
                  <c:v>115.3</c:v>
                </c:pt>
                <c:pt idx="10">
                  <c:v>113.9</c:v>
                </c:pt>
                <c:pt idx="11">
                  <c:v>107.7</c:v>
                </c:pt>
                <c:pt idx="12">
                  <c:v>110.5</c:v>
                </c:pt>
                <c:pt idx="13">
                  <c:v>110</c:v>
                </c:pt>
                <c:pt idx="14">
                  <c:v>104.3</c:v>
                </c:pt>
                <c:pt idx="15">
                  <c:v>108.10000000000001</c:v>
                </c:pt>
                <c:pt idx="16">
                  <c:v>109</c:v>
                </c:pt>
                <c:pt idx="17">
                  <c:v>113</c:v>
                </c:pt>
                <c:pt idx="18">
                  <c:v>112.7</c:v>
                </c:pt>
                <c:pt idx="19">
                  <c:v>106.5</c:v>
                </c:pt>
                <c:pt idx="20">
                  <c:v>112.60000000000001</c:v>
                </c:pt>
                <c:pt idx="21">
                  <c:v>111.8</c:v>
                </c:pt>
                <c:pt idx="22">
                  <c:v>116.10000000000001</c:v>
                </c:pt>
                <c:pt idx="23">
                  <c:v>117.9</c:v>
                </c:pt>
                <c:pt idx="24">
                  <c:v>116.60000000000001</c:v>
                </c:pt>
                <c:pt idx="25">
                  <c:v>112.5</c:v>
                </c:pt>
                <c:pt idx="26">
                  <c:v>117.3</c:v>
                </c:pt>
                <c:pt idx="27">
                  <c:v>110.9</c:v>
                </c:pt>
                <c:pt idx="28">
                  <c:v>114.60000000000001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1-4E99-99EF-EF63E69F198E}"/>
            </c:ext>
          </c:extLst>
        </c:ser>
        <c:ser>
          <c:idx val="1"/>
          <c:order val="1"/>
          <c:tx>
            <c:v>Forecast</c:v>
          </c:tx>
          <c:marker>
            <c:symbol val="none"/>
          </c:marker>
          <c:val>
            <c:numRef>
              <c:f>data!$H$4:$H$32</c:f>
              <c:numCache>
                <c:formatCode>0.00</c:formatCode>
                <c:ptCount val="29"/>
                <c:pt idx="0">
                  <c:v>#N/A</c:v>
                </c:pt>
                <c:pt idx="1">
                  <c:v>127.5</c:v>
                </c:pt>
                <c:pt idx="2">
                  <c:v>128.02000000000001</c:v>
                </c:pt>
                <c:pt idx="3">
                  <c:v>125.97600000000001</c:v>
                </c:pt>
                <c:pt idx="4">
                  <c:v>126.72080000000001</c:v>
                </c:pt>
                <c:pt idx="5">
                  <c:v>126.15664000000001</c:v>
                </c:pt>
                <c:pt idx="6">
                  <c:v>125.90531200000002</c:v>
                </c:pt>
                <c:pt idx="7">
                  <c:v>124.46424960000002</c:v>
                </c:pt>
                <c:pt idx="8">
                  <c:v>124.35139968000001</c:v>
                </c:pt>
                <c:pt idx="9">
                  <c:v>123.76111974400001</c:v>
                </c:pt>
                <c:pt idx="10">
                  <c:v>122.06889579520002</c:v>
                </c:pt>
                <c:pt idx="11">
                  <c:v>120.43511663616002</c:v>
                </c:pt>
                <c:pt idx="12">
                  <c:v>117.88809330892802</c:v>
                </c:pt>
                <c:pt idx="13">
                  <c:v>116.41047464714242</c:v>
                </c:pt>
                <c:pt idx="14">
                  <c:v>115.12837971771394</c:v>
                </c:pt>
                <c:pt idx="15">
                  <c:v>112.96270377417116</c:v>
                </c:pt>
                <c:pt idx="16">
                  <c:v>111.99016301933693</c:v>
                </c:pt>
                <c:pt idx="17">
                  <c:v>111.39213041546955</c:v>
                </c:pt>
                <c:pt idx="18">
                  <c:v>111.71370433237564</c:v>
                </c:pt>
                <c:pt idx="19">
                  <c:v>111.91096346590052</c:v>
                </c:pt>
                <c:pt idx="20">
                  <c:v>110.82877077272042</c:v>
                </c:pt>
                <c:pt idx="21">
                  <c:v>111.18301661817634</c:v>
                </c:pt>
                <c:pt idx="22">
                  <c:v>111.30641329454107</c:v>
                </c:pt>
                <c:pt idx="23">
                  <c:v>112.26513063563286</c:v>
                </c:pt>
                <c:pt idx="24">
                  <c:v>113.39210450850629</c:v>
                </c:pt>
                <c:pt idx="25">
                  <c:v>114.03368360680504</c:v>
                </c:pt>
                <c:pt idx="26">
                  <c:v>113.72694688544404</c:v>
                </c:pt>
                <c:pt idx="27">
                  <c:v>114.44155750835523</c:v>
                </c:pt>
                <c:pt idx="28">
                  <c:v>113.7332460066842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D1-4E99-99EF-EF63E69F1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495135"/>
        <c:axId val="503488479"/>
      </c:lineChart>
      <c:catAx>
        <c:axId val="503495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503488479"/>
        <c:crosses val="autoZero"/>
        <c:auto val="1"/>
        <c:lblAlgn val="ctr"/>
        <c:lblOffset val="100"/>
        <c:noMultiLvlLbl val="0"/>
      </c:catAx>
      <c:valAx>
        <c:axId val="503488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034951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Moving Average - 5</a:t>
            </a:r>
            <a:r>
              <a:rPr lang="en-US" sz="1400" b="0" baseline="0"/>
              <a:t> Period</a:t>
            </a:r>
            <a:endParaRPr lang="en-US" sz="14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marker>
            <c:symbol val="none"/>
          </c:marker>
          <c:val>
            <c:numRef>
              <c:f>data!$C$4:$C$32</c:f>
              <c:numCache>
                <c:formatCode>0.00</c:formatCode>
                <c:ptCount val="29"/>
                <c:pt idx="0">
                  <c:v>127.5</c:v>
                </c:pt>
                <c:pt idx="1">
                  <c:v>130.1</c:v>
                </c:pt>
                <c:pt idx="2">
                  <c:v>117.8</c:v>
                </c:pt>
                <c:pt idx="3">
                  <c:v>129.69999999999999</c:v>
                </c:pt>
                <c:pt idx="4">
                  <c:v>123.9</c:v>
                </c:pt>
                <c:pt idx="5">
                  <c:v>124.9</c:v>
                </c:pt>
                <c:pt idx="6">
                  <c:v>118.7</c:v>
                </c:pt>
                <c:pt idx="7">
                  <c:v>123.9</c:v>
                </c:pt>
                <c:pt idx="8">
                  <c:v>121.4</c:v>
                </c:pt>
                <c:pt idx="9">
                  <c:v>115.3</c:v>
                </c:pt>
                <c:pt idx="10">
                  <c:v>113.9</c:v>
                </c:pt>
                <c:pt idx="11">
                  <c:v>107.7</c:v>
                </c:pt>
                <c:pt idx="12">
                  <c:v>110.5</c:v>
                </c:pt>
                <c:pt idx="13">
                  <c:v>110</c:v>
                </c:pt>
                <c:pt idx="14">
                  <c:v>104.3</c:v>
                </c:pt>
                <c:pt idx="15">
                  <c:v>108.10000000000001</c:v>
                </c:pt>
                <c:pt idx="16">
                  <c:v>109</c:v>
                </c:pt>
                <c:pt idx="17">
                  <c:v>113</c:v>
                </c:pt>
                <c:pt idx="18">
                  <c:v>112.7</c:v>
                </c:pt>
                <c:pt idx="19">
                  <c:v>106.5</c:v>
                </c:pt>
                <c:pt idx="20">
                  <c:v>112.60000000000001</c:v>
                </c:pt>
                <c:pt idx="21">
                  <c:v>111.8</c:v>
                </c:pt>
                <c:pt idx="22">
                  <c:v>116.10000000000001</c:v>
                </c:pt>
                <c:pt idx="23">
                  <c:v>117.9</c:v>
                </c:pt>
                <c:pt idx="24">
                  <c:v>116.60000000000001</c:v>
                </c:pt>
                <c:pt idx="25">
                  <c:v>112.5</c:v>
                </c:pt>
                <c:pt idx="26">
                  <c:v>117.3</c:v>
                </c:pt>
                <c:pt idx="27">
                  <c:v>110.9</c:v>
                </c:pt>
                <c:pt idx="28">
                  <c:v>114.60000000000001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C-4937-8C6F-2CECA1327251}"/>
            </c:ext>
          </c:extLst>
        </c:ser>
        <c:ser>
          <c:idx val="1"/>
          <c:order val="1"/>
          <c:tx>
            <c:v>Forecast</c:v>
          </c:tx>
          <c:marker>
            <c:symbol val="none"/>
          </c:marker>
          <c:val>
            <c:numRef>
              <c:f>data!$I$5:$I$33</c:f>
              <c:numCache>
                <c:formatCode>General</c:formatCode>
                <c:ptCount val="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 formatCode="0.00">
                  <c:v>125.8</c:v>
                </c:pt>
                <c:pt idx="5" formatCode="0.00">
                  <c:v>125.28</c:v>
                </c:pt>
                <c:pt idx="6" formatCode="0.00">
                  <c:v>123</c:v>
                </c:pt>
                <c:pt idx="7" formatCode="0.00">
                  <c:v>124.22</c:v>
                </c:pt>
                <c:pt idx="8" formatCode="0.00">
                  <c:v>122.55999999999999</c:v>
                </c:pt>
                <c:pt idx="9" formatCode="0.00">
                  <c:v>120.83999999999999</c:v>
                </c:pt>
                <c:pt idx="10" formatCode="0.00">
                  <c:v>118.64000000000001</c:v>
                </c:pt>
                <c:pt idx="11" formatCode="0.00">
                  <c:v>116.44000000000001</c:v>
                </c:pt>
                <c:pt idx="12" formatCode="0.00">
                  <c:v>113.75999999999999</c:v>
                </c:pt>
                <c:pt idx="13" formatCode="0.00">
                  <c:v>111.47999999999999</c:v>
                </c:pt>
                <c:pt idx="14" formatCode="0.00">
                  <c:v>109.28</c:v>
                </c:pt>
                <c:pt idx="15" formatCode="0.00">
                  <c:v>108.12</c:v>
                </c:pt>
                <c:pt idx="16" formatCode="0.00">
                  <c:v>108.38000000000002</c:v>
                </c:pt>
                <c:pt idx="17" formatCode="0.00">
                  <c:v>108.88000000000002</c:v>
                </c:pt>
                <c:pt idx="18" formatCode="0.00">
                  <c:v>109.42</c:v>
                </c:pt>
                <c:pt idx="19" formatCode="0.00">
                  <c:v>109.85999999999999</c:v>
                </c:pt>
                <c:pt idx="20" formatCode="0.00">
                  <c:v>110.75999999999999</c:v>
                </c:pt>
                <c:pt idx="21" formatCode="0.00">
                  <c:v>111.32000000000001</c:v>
                </c:pt>
                <c:pt idx="22" formatCode="0.00">
                  <c:v>111.94000000000001</c:v>
                </c:pt>
                <c:pt idx="23" formatCode="0.00">
                  <c:v>112.98000000000002</c:v>
                </c:pt>
                <c:pt idx="24" formatCode="0.00">
                  <c:v>115</c:v>
                </c:pt>
                <c:pt idx="25" formatCode="0.00">
                  <c:v>114.98000000000002</c:v>
                </c:pt>
                <c:pt idx="26" formatCode="0.00">
                  <c:v>116.08</c:v>
                </c:pt>
                <c:pt idx="27" formatCode="0.00">
                  <c:v>115.04</c:v>
                </c:pt>
                <c:pt idx="28" formatCode="0.00">
                  <c:v>114.38000000000002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C-4937-8C6F-2CECA1327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545935"/>
        <c:axId val="545555503"/>
      </c:lineChart>
      <c:catAx>
        <c:axId val="545545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545555503"/>
        <c:crosses val="autoZero"/>
        <c:auto val="1"/>
        <c:lblAlgn val="ctr"/>
        <c:lblOffset val="100"/>
        <c:noMultiLvlLbl val="0"/>
      </c:catAx>
      <c:valAx>
        <c:axId val="545555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55459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</xdr:row>
      <xdr:rowOff>142875</xdr:rowOff>
    </xdr:from>
    <xdr:to>
      <xdr:col>12</xdr:col>
      <xdr:colOff>390525</xdr:colOff>
      <xdr:row>3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334625" y="342900"/>
          <a:ext cx="0" cy="7620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19050</xdr:colOff>
      <xdr:row>3</xdr:row>
      <xdr:rowOff>190500</xdr:rowOff>
    </xdr:from>
    <xdr:to>
      <xdr:col>13</xdr:col>
      <xdr:colOff>895350</xdr:colOff>
      <xdr:row>12</xdr:row>
      <xdr:rowOff>381000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655101D-3F34-427B-A4F7-6AD18E003DBD}"/>
            </a:ext>
          </a:extLst>
        </xdr:cNvPr>
        <xdr:cNvSpPr txBox="1"/>
      </xdr:nvSpPr>
      <xdr:spPr>
        <a:xfrm>
          <a:off x="6334125" y="1381125"/>
          <a:ext cx="4895850" cy="286702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1) Yes, there is evidence that the average rushing yards is</a:t>
          </a:r>
          <a:r>
            <a:rPr lang="en-US" sz="1100" baseline="0"/>
            <a:t> trending downward over time. This is indicated by a negative slope of -0.4717 in a  simple linear regression equation. Moreover, the R</a:t>
          </a:r>
          <a:r>
            <a:rPr lang="en-US" sz="1100" baseline="30000"/>
            <a:t>2</a:t>
          </a:r>
          <a:r>
            <a:rPr lang="en-US" sz="1100" baseline="0"/>
            <a:t> value is 0.3382, and R value -0.5815, a reasonable indication that there is a negative correlation between time and average rushing yards.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2) </a:t>
          </a:r>
          <a:r>
            <a:rPr lang="cy-GB" sz="1100" baseline="0"/>
            <a:t>ŷ = 37.9084 + 0.6689 (y</a:t>
          </a:r>
          <a:r>
            <a:rPr lang="cy-GB" sz="1100" baseline="-25000"/>
            <a:t>t-1</a:t>
          </a:r>
          <a:r>
            <a:rPr lang="cy-GB" sz="1100" baseline="0"/>
            <a:t>)</a:t>
          </a:r>
        </a:p>
        <a:p>
          <a:pPr algn="l"/>
          <a:endParaRPr lang="cy-GB" sz="1100" baseline="0"/>
        </a:p>
        <a:p>
          <a:pPr algn="l"/>
          <a:r>
            <a:rPr lang="cy-GB" sz="1100" baseline="0"/>
            <a:t>3) 114.56</a:t>
          </a:r>
        </a:p>
        <a:p>
          <a:pPr algn="l"/>
          <a:endParaRPr lang="cy-GB" sz="1100" baseline="0"/>
        </a:p>
        <a:p>
          <a:pPr algn="l"/>
          <a:r>
            <a:rPr lang="cy-GB" sz="1100" baseline="0"/>
            <a:t>4) The forecast with a 0.8 dampening factor is 113.91, while the forecast with a 0.2 dampening factor is 114.08.</a:t>
          </a:r>
        </a:p>
        <a:p>
          <a:pPr algn="l"/>
          <a:endParaRPr lang="cy-GB" sz="1100" baseline="0"/>
        </a:p>
        <a:p>
          <a:pPr algn="l"/>
          <a:r>
            <a:rPr lang="cy-GB" sz="1100" baseline="0"/>
            <a:t>5) 114.38</a:t>
          </a:r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2</xdr:row>
      <xdr:rowOff>90487</xdr:rowOff>
    </xdr:from>
    <xdr:to>
      <xdr:col>18</xdr:col>
      <xdr:colOff>47625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9CB30-BA0A-47E7-BA3E-E9AE63D1B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16</xdr:row>
      <xdr:rowOff>180974</xdr:rowOff>
    </xdr:from>
    <xdr:to>
      <xdr:col>18</xdr:col>
      <xdr:colOff>76200</xdr:colOff>
      <xdr:row>31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2EC80-B4F1-4927-AAF3-249A44365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95250</xdr:colOff>
      <xdr:row>2</xdr:row>
      <xdr:rowOff>95250</xdr:rowOff>
    </xdr:from>
    <xdr:to>
      <xdr:col>25</xdr:col>
      <xdr:colOff>495300</xdr:colOff>
      <xdr:row>16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922BB3-26A2-4736-8BC1-5E5B99DE9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104775</xdr:colOff>
      <xdr:row>16</xdr:row>
      <xdr:rowOff>180975</xdr:rowOff>
    </xdr:from>
    <xdr:to>
      <xdr:col>25</xdr:col>
      <xdr:colOff>504825</xdr:colOff>
      <xdr:row>31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1FFCE6-0203-4310-9ECF-7F1371929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H18" sqref="H18"/>
    </sheetView>
  </sheetViews>
  <sheetFormatPr defaultRowHeight="15"/>
  <cols>
    <col min="1" max="1" width="85.5703125" style="4" customWidth="1"/>
    <col min="2" max="8" width="9.140625" style="4"/>
    <col min="9" max="9" width="5.42578125" style="4" customWidth="1"/>
    <col min="10" max="13" width="9.140625" style="4" hidden="1" customWidth="1"/>
    <col min="14" max="14" width="73.5703125" style="4" customWidth="1"/>
    <col min="15" max="16384" width="9.140625" style="4"/>
  </cols>
  <sheetData>
    <row r="1" spans="1:9" ht="15.75">
      <c r="A1" s="2" t="s">
        <v>0</v>
      </c>
      <c r="B1" s="3"/>
      <c r="C1" s="3"/>
      <c r="D1"/>
      <c r="E1"/>
      <c r="F1"/>
      <c r="G1"/>
      <c r="H1"/>
      <c r="I1"/>
    </row>
    <row r="3" spans="1:9" ht="63">
      <c r="A3" s="5" t="s">
        <v>1</v>
      </c>
    </row>
    <row r="4" spans="1:9" ht="15.75" thickBot="1"/>
    <row r="5" spans="1:9" ht="30">
      <c r="A5" s="6" t="s">
        <v>2</v>
      </c>
    </row>
    <row r="6" spans="1:9">
      <c r="A6" s="7"/>
    </row>
    <row r="7" spans="1:9" ht="30">
      <c r="A7" s="8" t="s">
        <v>3</v>
      </c>
    </row>
    <row r="8" spans="1:9">
      <c r="A8" s="7"/>
    </row>
    <row r="9" spans="1:9" ht="30">
      <c r="A9" s="8" t="s">
        <v>4</v>
      </c>
    </row>
    <row r="10" spans="1:9">
      <c r="A10" s="7"/>
    </row>
    <row r="11" spans="1:9" ht="45">
      <c r="A11" s="8" t="s">
        <v>5</v>
      </c>
    </row>
    <row r="12" spans="1:9">
      <c r="A12" s="7"/>
    </row>
    <row r="13" spans="1:9" ht="30.75" thickBot="1">
      <c r="A13" s="9" t="s">
        <v>6</v>
      </c>
    </row>
    <row r="24" spans="1:1">
      <c r="A24" s="4" t="s">
        <v>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3"/>
  <sheetViews>
    <sheetView topLeftCell="A2" workbookViewId="0">
      <selection activeCell="AA18" sqref="AA18"/>
    </sheetView>
  </sheetViews>
  <sheetFormatPr defaultRowHeight="15"/>
  <cols>
    <col min="1" max="6" width="12.7109375" style="1" customWidth="1"/>
    <col min="7" max="9" width="12.7109375" customWidth="1"/>
    <col min="17" max="18" width="6" customWidth="1"/>
  </cols>
  <sheetData>
    <row r="1" spans="1:9">
      <c r="A1" s="15" t="s">
        <v>8</v>
      </c>
    </row>
    <row r="2" spans="1:9" ht="15.75" thickBot="1"/>
    <row r="3" spans="1:9" ht="18">
      <c r="A3" s="11" t="s">
        <v>9</v>
      </c>
      <c r="B3" s="11" t="s">
        <v>10</v>
      </c>
      <c r="C3" s="11" t="s">
        <v>11</v>
      </c>
      <c r="D3" s="11" t="s">
        <v>12</v>
      </c>
      <c r="E3" s="11" t="s">
        <v>13</v>
      </c>
      <c r="F3" s="11" t="s">
        <v>14</v>
      </c>
      <c r="G3" s="11" t="s">
        <v>15</v>
      </c>
      <c r="H3" s="11" t="s">
        <v>16</v>
      </c>
      <c r="I3" s="11" t="s">
        <v>17</v>
      </c>
    </row>
    <row r="4" spans="1:9">
      <c r="A4" s="1">
        <v>1</v>
      </c>
      <c r="B4" s="14">
        <v>1980</v>
      </c>
      <c r="C4" s="18">
        <v>127.5</v>
      </c>
      <c r="D4" s="13"/>
      <c r="E4" s="13"/>
      <c r="F4" s="13"/>
      <c r="G4" s="13" t="e">
        <v>#N/A</v>
      </c>
      <c r="H4" s="13" t="e">
        <v>#N/A</v>
      </c>
      <c r="I4" s="1"/>
    </row>
    <row r="5" spans="1:9">
      <c r="A5" s="1">
        <v>2</v>
      </c>
      <c r="B5" s="14">
        <v>1981</v>
      </c>
      <c r="C5" s="18">
        <v>130.1</v>
      </c>
      <c r="D5" s="18">
        <v>127.5</v>
      </c>
      <c r="E5" s="13">
        <v>123.19126308020745</v>
      </c>
      <c r="F5" s="13">
        <v>6.9087369197925455</v>
      </c>
      <c r="G5" s="13">
        <f>C4</f>
        <v>127.5</v>
      </c>
      <c r="H5" s="13">
        <f>C4</f>
        <v>127.5</v>
      </c>
      <c r="I5" s="1" t="e">
        <v>#N/A</v>
      </c>
    </row>
    <row r="6" spans="1:9">
      <c r="A6" s="1">
        <v>3</v>
      </c>
      <c r="B6" s="14">
        <v>1982</v>
      </c>
      <c r="C6" s="18">
        <v>117.8</v>
      </c>
      <c r="D6" s="18">
        <v>130.1</v>
      </c>
      <c r="E6" s="13">
        <v>124.93036557633252</v>
      </c>
      <c r="F6" s="13">
        <v>-7.1303655763325224</v>
      </c>
      <c r="G6" s="13">
        <f>0.8*C5+0.2*G5</f>
        <v>129.57999999999998</v>
      </c>
      <c r="H6" s="13">
        <f t="shared" ref="H6:H32" si="0">0.2*C5+0.8*H5</f>
        <v>128.02000000000001</v>
      </c>
      <c r="I6" s="1" t="e">
        <v>#N/A</v>
      </c>
    </row>
    <row r="7" spans="1:9">
      <c r="A7" s="1">
        <v>4</v>
      </c>
      <c r="B7" s="14">
        <v>1983</v>
      </c>
      <c r="C7" s="18">
        <v>129.69999999999999</v>
      </c>
      <c r="D7" s="18">
        <v>117.8</v>
      </c>
      <c r="E7" s="13">
        <v>116.70307299851004</v>
      </c>
      <c r="F7" s="13">
        <v>12.996927001489951</v>
      </c>
      <c r="G7" s="13">
        <f>0.8*C6+0.2*G6</f>
        <v>120.15600000000001</v>
      </c>
      <c r="H7" s="13">
        <f t="shared" si="0"/>
        <v>125.97600000000001</v>
      </c>
      <c r="I7" s="1" t="e">
        <v>#N/A</v>
      </c>
    </row>
    <row r="8" spans="1:9">
      <c r="A8" s="1">
        <v>5</v>
      </c>
      <c r="B8" s="14">
        <v>1984</v>
      </c>
      <c r="C8" s="18">
        <v>123.9</v>
      </c>
      <c r="D8" s="18">
        <v>129.69999999999999</v>
      </c>
      <c r="E8" s="13">
        <v>124.66281134615943</v>
      </c>
      <c r="F8" s="13">
        <v>-0.76281134615942392</v>
      </c>
      <c r="G8" s="13">
        <f>0.8*C7+0.2*G7</f>
        <v>127.79119999999999</v>
      </c>
      <c r="H8" s="13">
        <f t="shared" si="0"/>
        <v>126.72080000000001</v>
      </c>
      <c r="I8" s="1" t="e">
        <v>#N/A</v>
      </c>
    </row>
    <row r="9" spans="1:9">
      <c r="A9" s="1">
        <v>6</v>
      </c>
      <c r="B9" s="14">
        <v>1985</v>
      </c>
      <c r="C9" s="18">
        <v>124.9</v>
      </c>
      <c r="D9" s="18">
        <v>123.9</v>
      </c>
      <c r="E9" s="13">
        <v>120.78327500864965</v>
      </c>
      <c r="F9" s="13">
        <v>4.1167249913503525</v>
      </c>
      <c r="G9" s="13">
        <f>0.8*C8+0.2*G8</f>
        <v>124.67824</v>
      </c>
      <c r="H9" s="13">
        <f t="shared" si="0"/>
        <v>126.15664000000001</v>
      </c>
      <c r="I9" s="13">
        <f t="shared" ref="I9:I33" si="1">AVERAGE(C4:C8)</f>
        <v>125.8</v>
      </c>
    </row>
    <row r="10" spans="1:9">
      <c r="A10" s="1">
        <v>7</v>
      </c>
      <c r="B10" s="14">
        <v>1986</v>
      </c>
      <c r="C10" s="18">
        <v>118.7</v>
      </c>
      <c r="D10" s="18">
        <v>124.9</v>
      </c>
      <c r="E10" s="13">
        <v>121.45216058408236</v>
      </c>
      <c r="F10" s="13">
        <v>-2.7521605840823611</v>
      </c>
      <c r="G10" s="13">
        <f>0.8*C9+0.2*G9</f>
        <v>124.85564800000002</v>
      </c>
      <c r="H10" s="13">
        <f t="shared" si="0"/>
        <v>125.90531200000002</v>
      </c>
      <c r="I10" s="13">
        <f t="shared" si="1"/>
        <v>125.28</v>
      </c>
    </row>
    <row r="11" spans="1:9">
      <c r="A11" s="1">
        <v>8</v>
      </c>
      <c r="B11" s="14">
        <v>1987</v>
      </c>
      <c r="C11" s="18">
        <v>123.9</v>
      </c>
      <c r="D11" s="18">
        <v>118.7</v>
      </c>
      <c r="E11" s="13">
        <v>117.30507001639948</v>
      </c>
      <c r="F11" s="13">
        <v>6.5949299836005224</v>
      </c>
      <c r="G11" s="13">
        <f>0.8*C10+0.2*G10</f>
        <v>119.93112960000002</v>
      </c>
      <c r="H11" s="13">
        <f t="shared" si="0"/>
        <v>124.46424960000002</v>
      </c>
      <c r="I11" s="13">
        <f t="shared" si="1"/>
        <v>123</v>
      </c>
    </row>
    <row r="12" spans="1:9">
      <c r="A12" s="1">
        <v>9</v>
      </c>
      <c r="B12" s="14">
        <v>1988</v>
      </c>
      <c r="C12" s="18">
        <v>121.4</v>
      </c>
      <c r="D12" s="18">
        <v>123.9</v>
      </c>
      <c r="E12" s="13">
        <v>120.78327500864965</v>
      </c>
      <c r="F12" s="13">
        <v>0.61672499135035252</v>
      </c>
      <c r="G12" s="13">
        <f>0.8*C11+0.2*G11</f>
        <v>123.10622592000001</v>
      </c>
      <c r="H12" s="13">
        <f t="shared" si="0"/>
        <v>124.35139968000001</v>
      </c>
      <c r="I12" s="13">
        <f t="shared" si="1"/>
        <v>124.22</v>
      </c>
    </row>
    <row r="13" spans="1:9">
      <c r="A13" s="1">
        <v>10</v>
      </c>
      <c r="B13" s="14">
        <v>1989</v>
      </c>
      <c r="C13" s="18">
        <v>115.3</v>
      </c>
      <c r="D13" s="18">
        <v>121.4</v>
      </c>
      <c r="E13" s="13">
        <v>119.11106107006785</v>
      </c>
      <c r="F13" s="13">
        <v>-3.8110610700678507</v>
      </c>
      <c r="G13" s="13">
        <f>0.8*C12+0.2*G12</f>
        <v>121.74124518400001</v>
      </c>
      <c r="H13" s="13">
        <f t="shared" si="0"/>
        <v>123.76111974400001</v>
      </c>
      <c r="I13" s="13">
        <f t="shared" si="1"/>
        <v>122.55999999999999</v>
      </c>
    </row>
    <row r="14" spans="1:9">
      <c r="A14" s="1">
        <v>11</v>
      </c>
      <c r="B14" s="14">
        <v>1990</v>
      </c>
      <c r="C14" s="18">
        <v>113.9</v>
      </c>
      <c r="D14" s="18">
        <v>115.3</v>
      </c>
      <c r="E14" s="13">
        <v>115.03085905992823</v>
      </c>
      <c r="F14" s="13">
        <v>-1.1308590599282269</v>
      </c>
      <c r="G14" s="13">
        <f>0.8*C13+0.2*G13</f>
        <v>116.58824903680001</v>
      </c>
      <c r="H14" s="13">
        <f t="shared" si="0"/>
        <v>122.06889579520002</v>
      </c>
      <c r="I14" s="13">
        <f t="shared" si="1"/>
        <v>120.83999999999999</v>
      </c>
    </row>
    <row r="15" spans="1:9">
      <c r="A15" s="1">
        <v>12</v>
      </c>
      <c r="B15" s="14">
        <v>1991</v>
      </c>
      <c r="C15" s="18">
        <v>107.7</v>
      </c>
      <c r="D15" s="18">
        <v>113.9</v>
      </c>
      <c r="E15" s="13">
        <v>114.09441925432243</v>
      </c>
      <c r="F15" s="13">
        <v>-6.394419254322429</v>
      </c>
      <c r="G15" s="13">
        <f>0.8*C14+0.2*G14</f>
        <v>114.43764980736</v>
      </c>
      <c r="H15" s="13">
        <f t="shared" si="0"/>
        <v>120.43511663616002</v>
      </c>
      <c r="I15" s="13">
        <f t="shared" si="1"/>
        <v>118.64000000000001</v>
      </c>
    </row>
    <row r="16" spans="1:9">
      <c r="A16" s="1">
        <v>13</v>
      </c>
      <c r="B16" s="14">
        <v>1992</v>
      </c>
      <c r="C16" s="18">
        <v>110.5</v>
      </c>
      <c r="D16" s="18">
        <v>107.7</v>
      </c>
      <c r="E16" s="13">
        <v>109.94732868663955</v>
      </c>
      <c r="F16" s="13">
        <v>0.55267131336044883</v>
      </c>
      <c r="G16" s="13">
        <f>0.8*C15+0.2*G15</f>
        <v>109.04752996147201</v>
      </c>
      <c r="H16" s="13">
        <f t="shared" si="0"/>
        <v>117.88809330892802</v>
      </c>
      <c r="I16" s="13">
        <f t="shared" si="1"/>
        <v>116.44000000000001</v>
      </c>
    </row>
    <row r="17" spans="1:9">
      <c r="A17" s="1">
        <v>14</v>
      </c>
      <c r="B17" s="14">
        <v>1993</v>
      </c>
      <c r="C17" s="18">
        <v>110</v>
      </c>
      <c r="D17" s="18">
        <v>110.5</v>
      </c>
      <c r="E17" s="13">
        <v>111.82020829785117</v>
      </c>
      <c r="F17" s="13">
        <v>-1.8202082978511669</v>
      </c>
      <c r="G17" s="13">
        <f>0.8*C16+0.2*G16</f>
        <v>110.20950599229441</v>
      </c>
      <c r="H17" s="13">
        <f t="shared" si="0"/>
        <v>116.41047464714242</v>
      </c>
      <c r="I17" s="13">
        <f t="shared" si="1"/>
        <v>113.75999999999999</v>
      </c>
    </row>
    <row r="18" spans="1:9">
      <c r="A18" s="1">
        <v>15</v>
      </c>
      <c r="B18" s="14">
        <v>1994</v>
      </c>
      <c r="C18" s="18">
        <v>104.3</v>
      </c>
      <c r="D18" s="18">
        <v>110</v>
      </c>
      <c r="E18" s="13">
        <v>111.48576551013481</v>
      </c>
      <c r="F18" s="13">
        <v>-7.1857655101348143</v>
      </c>
      <c r="G18" s="13">
        <f>0.8*C17+0.2*G17</f>
        <v>110.04190119845889</v>
      </c>
      <c r="H18" s="13">
        <f t="shared" si="0"/>
        <v>115.12837971771394</v>
      </c>
      <c r="I18" s="13">
        <f t="shared" si="1"/>
        <v>111.47999999999999</v>
      </c>
    </row>
    <row r="19" spans="1:9">
      <c r="A19" s="1">
        <v>16</v>
      </c>
      <c r="B19" s="14">
        <v>1995</v>
      </c>
      <c r="C19" s="18">
        <v>108.10000000000001</v>
      </c>
      <c r="D19" s="18">
        <v>104.3</v>
      </c>
      <c r="E19" s="13">
        <v>107.67311773016829</v>
      </c>
      <c r="F19" s="13">
        <v>0.42688226983172228</v>
      </c>
      <c r="G19" s="13">
        <f>0.8*C18+0.2*G18</f>
        <v>105.44838023969177</v>
      </c>
      <c r="H19" s="13">
        <f t="shared" si="0"/>
        <v>112.96270377417116</v>
      </c>
      <c r="I19" s="13">
        <f t="shared" si="1"/>
        <v>109.28</v>
      </c>
    </row>
    <row r="20" spans="1:9">
      <c r="A20" s="1">
        <v>17</v>
      </c>
      <c r="B20" s="14">
        <v>1996</v>
      </c>
      <c r="C20" s="18">
        <v>109</v>
      </c>
      <c r="D20" s="18">
        <v>108.10000000000001</v>
      </c>
      <c r="E20" s="13">
        <v>110.21488291681264</v>
      </c>
      <c r="F20" s="13">
        <v>-1.2148829168126412</v>
      </c>
      <c r="G20" s="13">
        <f>0.8*C19+0.2*G19</f>
        <v>107.56967604793837</v>
      </c>
      <c r="H20" s="13">
        <f t="shared" si="0"/>
        <v>111.99016301933693</v>
      </c>
      <c r="I20" s="13">
        <f t="shared" si="1"/>
        <v>108.12</v>
      </c>
    </row>
    <row r="21" spans="1:9">
      <c r="A21" s="1">
        <v>18</v>
      </c>
      <c r="B21" s="14">
        <v>1997</v>
      </c>
      <c r="C21" s="18">
        <v>113</v>
      </c>
      <c r="D21" s="18">
        <v>109</v>
      </c>
      <c r="E21" s="13">
        <v>110.81687993470209</v>
      </c>
      <c r="F21" s="13">
        <v>2.1831200652979135</v>
      </c>
      <c r="G21" s="13">
        <f>0.8*C20+0.2*G20</f>
        <v>108.71393520958767</v>
      </c>
      <c r="H21" s="13">
        <f t="shared" si="0"/>
        <v>111.39213041546955</v>
      </c>
      <c r="I21" s="13">
        <f t="shared" si="1"/>
        <v>108.38000000000002</v>
      </c>
    </row>
    <row r="22" spans="1:9">
      <c r="A22" s="1">
        <v>19</v>
      </c>
      <c r="B22" s="14">
        <v>1998</v>
      </c>
      <c r="C22" s="18">
        <v>112.7</v>
      </c>
      <c r="D22" s="18">
        <v>113</v>
      </c>
      <c r="E22" s="13">
        <v>113.49242223643297</v>
      </c>
      <c r="F22" s="13">
        <v>-0.79242223643296938</v>
      </c>
      <c r="G22" s="13">
        <f>0.8*C21+0.2*G21</f>
        <v>112.14278704191754</v>
      </c>
      <c r="H22" s="13">
        <f t="shared" si="0"/>
        <v>111.71370433237564</v>
      </c>
      <c r="I22" s="13">
        <f t="shared" si="1"/>
        <v>108.88000000000002</v>
      </c>
    </row>
    <row r="23" spans="1:9">
      <c r="A23" s="1">
        <v>20</v>
      </c>
      <c r="B23" s="14">
        <v>1999</v>
      </c>
      <c r="C23" s="18">
        <v>106.5</v>
      </c>
      <c r="D23" s="18">
        <v>112.7</v>
      </c>
      <c r="E23" s="13">
        <v>113.29175656380316</v>
      </c>
      <c r="F23" s="13">
        <v>-6.7917565638031618</v>
      </c>
      <c r="G23" s="13">
        <f>0.8*C22+0.2*G22</f>
        <v>112.58855740838352</v>
      </c>
      <c r="H23" s="13">
        <f t="shared" si="0"/>
        <v>111.91096346590052</v>
      </c>
      <c r="I23" s="13">
        <f t="shared" si="1"/>
        <v>109.42</v>
      </c>
    </row>
    <row r="24" spans="1:9">
      <c r="A24" s="1">
        <v>21</v>
      </c>
      <c r="B24" s="14">
        <v>2000</v>
      </c>
      <c r="C24" s="18">
        <v>112.60000000000001</v>
      </c>
      <c r="D24" s="18">
        <v>106.5</v>
      </c>
      <c r="E24" s="13">
        <v>109.14466599612028</v>
      </c>
      <c r="F24" s="13">
        <v>3.4553340038797273</v>
      </c>
      <c r="G24" s="13">
        <f>0.8*C23+0.2*G23</f>
        <v>107.7177114816767</v>
      </c>
      <c r="H24" s="13">
        <f t="shared" si="0"/>
        <v>110.82877077272042</v>
      </c>
      <c r="I24" s="13">
        <f t="shared" si="1"/>
        <v>109.85999999999999</v>
      </c>
    </row>
    <row r="25" spans="1:9">
      <c r="A25" s="1">
        <v>22</v>
      </c>
      <c r="B25" s="14">
        <v>2001</v>
      </c>
      <c r="C25" s="18">
        <v>111.8</v>
      </c>
      <c r="D25" s="18">
        <v>112.60000000000001</v>
      </c>
      <c r="E25" s="13">
        <v>113.22486800625988</v>
      </c>
      <c r="F25" s="13">
        <v>-1.4248680062598851</v>
      </c>
      <c r="G25" s="13">
        <f>0.8*C24+0.2*G24</f>
        <v>111.62354229633536</v>
      </c>
      <c r="H25" s="13">
        <f t="shared" si="0"/>
        <v>111.18301661817634</v>
      </c>
      <c r="I25" s="13">
        <f t="shared" si="1"/>
        <v>110.75999999999999</v>
      </c>
    </row>
    <row r="26" spans="1:9">
      <c r="A26" s="1">
        <v>23</v>
      </c>
      <c r="B26" s="14">
        <v>2002</v>
      </c>
      <c r="C26" s="18">
        <v>116.10000000000001</v>
      </c>
      <c r="D26" s="18">
        <v>111.8</v>
      </c>
      <c r="E26" s="13">
        <v>112.6897595459137</v>
      </c>
      <c r="F26" s="13">
        <v>3.4102404540863063</v>
      </c>
      <c r="G26" s="13">
        <f>0.8*C25+0.2*G25</f>
        <v>111.76470845926707</v>
      </c>
      <c r="H26" s="13">
        <f t="shared" si="0"/>
        <v>111.30641329454107</v>
      </c>
      <c r="I26" s="13">
        <f t="shared" si="1"/>
        <v>111.32000000000001</v>
      </c>
    </row>
    <row r="27" spans="1:9">
      <c r="A27" s="1">
        <v>24</v>
      </c>
      <c r="B27" s="14">
        <v>2003</v>
      </c>
      <c r="C27" s="18">
        <v>117.9</v>
      </c>
      <c r="D27" s="18">
        <v>116.10000000000001</v>
      </c>
      <c r="E27" s="13">
        <v>115.56596752027441</v>
      </c>
      <c r="F27" s="13">
        <v>2.3340324797255931</v>
      </c>
      <c r="G27" s="13">
        <f>0.8*C26+0.2*G26</f>
        <v>115.23294169185343</v>
      </c>
      <c r="H27" s="13">
        <f t="shared" si="0"/>
        <v>112.26513063563286</v>
      </c>
      <c r="I27" s="13">
        <f t="shared" si="1"/>
        <v>111.94000000000001</v>
      </c>
    </row>
    <row r="28" spans="1:9">
      <c r="A28" s="1">
        <v>25</v>
      </c>
      <c r="B28" s="14">
        <v>2004</v>
      </c>
      <c r="C28" s="18">
        <v>116.60000000000001</v>
      </c>
      <c r="D28" s="18">
        <v>117.9</v>
      </c>
      <c r="E28" s="13">
        <v>116.76996155605332</v>
      </c>
      <c r="F28" s="13">
        <v>-0.16996155605330898</v>
      </c>
      <c r="G28" s="13">
        <f>0.8*C27+0.2*G27</f>
        <v>117.36658833837069</v>
      </c>
      <c r="H28" s="13">
        <f t="shared" si="0"/>
        <v>113.39210450850629</v>
      </c>
      <c r="I28" s="13">
        <f t="shared" si="1"/>
        <v>112.98000000000002</v>
      </c>
    </row>
    <row r="29" spans="1:9">
      <c r="A29" s="1">
        <v>26</v>
      </c>
      <c r="B29" s="14">
        <v>2005</v>
      </c>
      <c r="C29" s="18">
        <v>112.5</v>
      </c>
      <c r="D29" s="18">
        <v>116.60000000000001</v>
      </c>
      <c r="E29" s="13">
        <v>115.90041030799078</v>
      </c>
      <c r="F29" s="13">
        <v>-3.4004103079907821</v>
      </c>
      <c r="G29" s="13">
        <f>0.8*C28+0.2*G28</f>
        <v>116.75331766767415</v>
      </c>
      <c r="H29" s="13">
        <f t="shared" si="0"/>
        <v>114.03368360680504</v>
      </c>
      <c r="I29" s="13">
        <f t="shared" si="1"/>
        <v>115</v>
      </c>
    </row>
    <row r="30" spans="1:9">
      <c r="A30" s="1">
        <v>27</v>
      </c>
      <c r="B30" s="14">
        <v>2006</v>
      </c>
      <c r="C30" s="18">
        <v>117.3</v>
      </c>
      <c r="D30" s="18">
        <v>112.5</v>
      </c>
      <c r="E30" s="13">
        <v>113.15797944871662</v>
      </c>
      <c r="F30" s="13">
        <v>4.1420205512833803</v>
      </c>
      <c r="G30" s="13">
        <f>0.8*C29+0.2*G29</f>
        <v>113.35066353353483</v>
      </c>
      <c r="H30" s="13">
        <f t="shared" si="0"/>
        <v>113.72694688544404</v>
      </c>
      <c r="I30" s="13">
        <f t="shared" si="1"/>
        <v>114.98000000000002</v>
      </c>
    </row>
    <row r="31" spans="1:9">
      <c r="A31" s="1">
        <v>28</v>
      </c>
      <c r="B31" s="14">
        <v>2007</v>
      </c>
      <c r="C31" s="18">
        <v>110.9</v>
      </c>
      <c r="D31" s="18">
        <v>117.3</v>
      </c>
      <c r="E31" s="13">
        <v>116.36863021079367</v>
      </c>
      <c r="F31" s="13">
        <v>-5.4686302107936626</v>
      </c>
      <c r="G31" s="13">
        <f>0.8*C30+0.2*G30</f>
        <v>116.51013270670697</v>
      </c>
      <c r="H31" s="13">
        <f t="shared" si="0"/>
        <v>114.44155750835523</v>
      </c>
      <c r="I31" s="13">
        <f t="shared" si="1"/>
        <v>116.08</v>
      </c>
    </row>
    <row r="32" spans="1:9">
      <c r="A32" s="1">
        <v>29</v>
      </c>
      <c r="B32" s="14">
        <v>2008</v>
      </c>
      <c r="C32" s="18">
        <v>114.60000000000001</v>
      </c>
      <c r="D32" s="18">
        <v>110.9</v>
      </c>
      <c r="E32" s="13">
        <v>112.08776252802426</v>
      </c>
      <c r="F32" s="13">
        <v>2.5122374719757516</v>
      </c>
      <c r="G32" s="13">
        <f>0.8*C31+0.2*G31</f>
        <v>112.0220265413414</v>
      </c>
      <c r="H32" s="13">
        <f t="shared" si="0"/>
        <v>113.7332460066842</v>
      </c>
      <c r="I32" s="13">
        <f t="shared" si="1"/>
        <v>115.04</v>
      </c>
    </row>
    <row r="33" spans="1:9">
      <c r="A33" s="16">
        <v>30</v>
      </c>
      <c r="B33" s="16">
        <v>2009</v>
      </c>
      <c r="C33" s="17"/>
      <c r="D33" s="17">
        <f>C32</f>
        <v>114.60000000000001</v>
      </c>
      <c r="E33" s="17">
        <f>'first-order-autoregression'!$B$17+('first-order-autoregression'!$B$18*data!D33)</f>
        <v>114.56263915712533</v>
      </c>
      <c r="F33" s="17"/>
      <c r="G33" s="17">
        <f>0.8*C32+0.2*G32</f>
        <v>114.08440530826829</v>
      </c>
      <c r="H33" s="17">
        <f t="shared" ref="H33" si="2">0.2*C32+0.8*H32</f>
        <v>113.90659680534736</v>
      </c>
      <c r="I33" s="17">
        <f t="shared" si="1"/>
        <v>114.38000000000002</v>
      </c>
    </row>
  </sheetData>
  <pageMargins left="0.7" right="0.7" top="0.75" bottom="0.75" header="0.3" footer="0.3"/>
  <pageSetup scale="51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FBC2-71E7-41DD-A747-DC4FAF22697B}">
  <dimension ref="A1:I52"/>
  <sheetViews>
    <sheetView workbookViewId="0">
      <selection activeCell="F30" sqref="F30"/>
    </sheetView>
  </sheetViews>
  <sheetFormatPr defaultRowHeight="15"/>
  <sheetData>
    <row r="1" spans="1:9">
      <c r="A1" t="s">
        <v>18</v>
      </c>
    </row>
    <row r="2" spans="1:9" ht="15.75" thickBot="1"/>
    <row r="3" spans="1:9">
      <c r="A3" s="12" t="s">
        <v>19</v>
      </c>
      <c r="B3" s="12"/>
    </row>
    <row r="4" spans="1:9">
      <c r="A4" t="s">
        <v>20</v>
      </c>
      <c r="B4">
        <v>0.70683597531229692</v>
      </c>
    </row>
    <row r="5" spans="1:9">
      <c r="A5" t="s">
        <v>21</v>
      </c>
      <c r="B5">
        <v>0.49961709599568599</v>
      </c>
    </row>
    <row r="6" spans="1:9">
      <c r="A6" t="s">
        <v>22</v>
      </c>
      <c r="B6">
        <v>0.48037159968782778</v>
      </c>
    </row>
    <row r="7" spans="1:9">
      <c r="A7" t="s">
        <v>23</v>
      </c>
      <c r="B7">
        <v>4.7942587394350857</v>
      </c>
    </row>
    <row r="8" spans="1:9" ht="15.75" thickBot="1">
      <c r="A8" s="10" t="s">
        <v>24</v>
      </c>
      <c r="B8" s="10">
        <v>28</v>
      </c>
    </row>
    <row r="10" spans="1:9" ht="15.75" thickBot="1">
      <c r="A10" t="s">
        <v>25</v>
      </c>
    </row>
    <row r="11" spans="1:9">
      <c r="A11" s="11"/>
      <c r="B11" s="11" t="s">
        <v>26</v>
      </c>
      <c r="C11" s="11" t="s">
        <v>27</v>
      </c>
      <c r="D11" s="11" t="s">
        <v>28</v>
      </c>
      <c r="E11" s="11" t="s">
        <v>29</v>
      </c>
      <c r="F11" s="11" t="s">
        <v>30</v>
      </c>
    </row>
    <row r="12" spans="1:9">
      <c r="A12" t="s">
        <v>31</v>
      </c>
      <c r="B12">
        <v>1</v>
      </c>
      <c r="C12">
        <v>596.69323305167904</v>
      </c>
      <c r="D12">
        <v>596.69323305167904</v>
      </c>
      <c r="E12">
        <v>25.960208456234234</v>
      </c>
      <c r="F12">
        <v>2.6150116103923949E-5</v>
      </c>
    </row>
    <row r="13" spans="1:9">
      <c r="A13" t="s">
        <v>32</v>
      </c>
      <c r="B13">
        <v>26</v>
      </c>
      <c r="C13">
        <v>597.607838376892</v>
      </c>
      <c r="D13">
        <v>22.984916860649694</v>
      </c>
    </row>
    <row r="14" spans="1:9" ht="15.75" thickBot="1">
      <c r="A14" s="10" t="s">
        <v>33</v>
      </c>
      <c r="B14" s="10">
        <v>27</v>
      </c>
      <c r="C14" s="10">
        <v>1194.301071428571</v>
      </c>
      <c r="D14" s="10"/>
      <c r="E14" s="10"/>
      <c r="F14" s="10"/>
    </row>
    <row r="15" spans="1:9" ht="15.75" thickBot="1"/>
    <row r="16" spans="1:9">
      <c r="A16" s="11"/>
      <c r="B16" s="11" t="s">
        <v>34</v>
      </c>
      <c r="C16" s="11" t="s">
        <v>23</v>
      </c>
      <c r="D16" s="11" t="s">
        <v>35</v>
      </c>
      <c r="E16" s="11" t="s">
        <v>36</v>
      </c>
      <c r="F16" s="11" t="s">
        <v>37</v>
      </c>
      <c r="G16" s="11" t="s">
        <v>38</v>
      </c>
      <c r="H16" s="11" t="s">
        <v>39</v>
      </c>
      <c r="I16" s="11" t="s">
        <v>40</v>
      </c>
    </row>
    <row r="17" spans="1:9">
      <c r="A17" t="s">
        <v>41</v>
      </c>
      <c r="B17">
        <v>37.908352212535362</v>
      </c>
      <c r="C17">
        <v>15.239466815006491</v>
      </c>
      <c r="D17">
        <v>2.4875117136779705</v>
      </c>
      <c r="E17">
        <v>1.9603154467406497E-2</v>
      </c>
      <c r="F17">
        <v>6.5831795450683757</v>
      </c>
      <c r="G17">
        <v>69.233524880002349</v>
      </c>
      <c r="H17">
        <v>6.5831795450683757</v>
      </c>
      <c r="I17">
        <v>69.233524880002349</v>
      </c>
    </row>
    <row r="18" spans="1:9" ht="15.75" thickBot="1">
      <c r="A18" s="10" t="s">
        <v>42</v>
      </c>
      <c r="B18" s="10">
        <v>0.6688855754327222</v>
      </c>
      <c r="C18" s="10">
        <v>0.13127975052204288</v>
      </c>
      <c r="D18" s="10">
        <v>5.0951161376591063</v>
      </c>
      <c r="E18" s="10">
        <v>2.61501161039238E-5</v>
      </c>
      <c r="F18" s="10">
        <v>0.39903618353697096</v>
      </c>
      <c r="G18" s="10">
        <v>0.9387349673284735</v>
      </c>
      <c r="H18" s="10">
        <v>0.39903618353697096</v>
      </c>
      <c r="I18" s="10">
        <v>0.9387349673284735</v>
      </c>
    </row>
    <row r="22" spans="1:9">
      <c r="A22" t="s">
        <v>43</v>
      </c>
    </row>
    <row r="23" spans="1:9" ht="15.75" thickBot="1"/>
    <row r="24" spans="1:9">
      <c r="A24" s="11" t="s">
        <v>9</v>
      </c>
      <c r="B24" s="11" t="s">
        <v>13</v>
      </c>
      <c r="C24" s="11" t="s">
        <v>14</v>
      </c>
    </row>
    <row r="25" spans="1:9">
      <c r="A25">
        <v>1</v>
      </c>
      <c r="B25">
        <v>123.19126308020745</v>
      </c>
      <c r="C25">
        <v>6.9087369197925455</v>
      </c>
    </row>
    <row r="26" spans="1:9">
      <c r="A26">
        <v>2</v>
      </c>
      <c r="B26">
        <v>124.93036557633252</v>
      </c>
      <c r="C26">
        <v>-7.1303655763325224</v>
      </c>
    </row>
    <row r="27" spans="1:9">
      <c r="A27">
        <v>3</v>
      </c>
      <c r="B27">
        <v>116.70307299851004</v>
      </c>
      <c r="C27">
        <v>12.996927001489951</v>
      </c>
    </row>
    <row r="28" spans="1:9">
      <c r="A28">
        <v>4</v>
      </c>
      <c r="B28">
        <v>124.66281134615943</v>
      </c>
      <c r="C28">
        <v>-0.76281134615942392</v>
      </c>
    </row>
    <row r="29" spans="1:9">
      <c r="A29">
        <v>5</v>
      </c>
      <c r="B29">
        <v>120.78327500864965</v>
      </c>
      <c r="C29">
        <v>4.1167249913503525</v>
      </c>
    </row>
    <row r="30" spans="1:9">
      <c r="A30">
        <v>6</v>
      </c>
      <c r="B30">
        <v>121.45216058408236</v>
      </c>
      <c r="C30">
        <v>-2.7521605840823611</v>
      </c>
    </row>
    <row r="31" spans="1:9">
      <c r="A31">
        <v>7</v>
      </c>
      <c r="B31">
        <v>117.30507001639948</v>
      </c>
      <c r="C31">
        <v>6.5949299836005224</v>
      </c>
    </row>
    <row r="32" spans="1:9">
      <c r="A32">
        <v>8</v>
      </c>
      <c r="B32">
        <v>120.78327500864965</v>
      </c>
      <c r="C32">
        <v>0.61672499135035252</v>
      </c>
    </row>
    <row r="33" spans="1:3">
      <c r="A33">
        <v>9</v>
      </c>
      <c r="B33">
        <v>119.11106107006785</v>
      </c>
      <c r="C33">
        <v>-3.8110610700678507</v>
      </c>
    </row>
    <row r="34" spans="1:3">
      <c r="A34">
        <v>10</v>
      </c>
      <c r="B34">
        <v>115.03085905992823</v>
      </c>
      <c r="C34">
        <v>-1.1308590599282269</v>
      </c>
    </row>
    <row r="35" spans="1:3">
      <c r="A35">
        <v>11</v>
      </c>
      <c r="B35">
        <v>114.09441925432243</v>
      </c>
      <c r="C35">
        <v>-6.394419254322429</v>
      </c>
    </row>
    <row r="36" spans="1:3">
      <c r="A36">
        <v>12</v>
      </c>
      <c r="B36">
        <v>109.94732868663955</v>
      </c>
      <c r="C36">
        <v>0.55267131336044883</v>
      </c>
    </row>
    <row r="37" spans="1:3">
      <c r="A37">
        <v>13</v>
      </c>
      <c r="B37">
        <v>111.82020829785117</v>
      </c>
      <c r="C37">
        <v>-1.8202082978511669</v>
      </c>
    </row>
    <row r="38" spans="1:3">
      <c r="A38">
        <v>14</v>
      </c>
      <c r="B38">
        <v>111.48576551013481</v>
      </c>
      <c r="C38">
        <v>-7.1857655101348143</v>
      </c>
    </row>
    <row r="39" spans="1:3">
      <c r="A39">
        <v>15</v>
      </c>
      <c r="B39">
        <v>107.67311773016829</v>
      </c>
      <c r="C39">
        <v>0.42688226983172228</v>
      </c>
    </row>
    <row r="40" spans="1:3">
      <c r="A40">
        <v>16</v>
      </c>
      <c r="B40">
        <v>110.21488291681264</v>
      </c>
      <c r="C40">
        <v>-1.2148829168126412</v>
      </c>
    </row>
    <row r="41" spans="1:3">
      <c r="A41">
        <v>17</v>
      </c>
      <c r="B41">
        <v>110.81687993470209</v>
      </c>
      <c r="C41">
        <v>2.1831200652979135</v>
      </c>
    </row>
    <row r="42" spans="1:3">
      <c r="A42">
        <v>18</v>
      </c>
      <c r="B42">
        <v>113.49242223643297</v>
      </c>
      <c r="C42">
        <v>-0.79242223643296938</v>
      </c>
    </row>
    <row r="43" spans="1:3">
      <c r="A43">
        <v>19</v>
      </c>
      <c r="B43">
        <v>113.29175656380316</v>
      </c>
      <c r="C43">
        <v>-6.7917565638031618</v>
      </c>
    </row>
    <row r="44" spans="1:3">
      <c r="A44">
        <v>20</v>
      </c>
      <c r="B44">
        <v>109.14466599612028</v>
      </c>
      <c r="C44">
        <v>3.4553340038797273</v>
      </c>
    </row>
    <row r="45" spans="1:3">
      <c r="A45">
        <v>21</v>
      </c>
      <c r="B45">
        <v>113.22486800625988</v>
      </c>
      <c r="C45">
        <v>-1.4248680062598851</v>
      </c>
    </row>
    <row r="46" spans="1:3">
      <c r="A46">
        <v>22</v>
      </c>
      <c r="B46">
        <v>112.6897595459137</v>
      </c>
      <c r="C46">
        <v>3.4102404540863063</v>
      </c>
    </row>
    <row r="47" spans="1:3">
      <c r="A47">
        <v>23</v>
      </c>
      <c r="B47">
        <v>115.56596752027441</v>
      </c>
      <c r="C47">
        <v>2.3340324797255931</v>
      </c>
    </row>
    <row r="48" spans="1:3">
      <c r="A48">
        <v>24</v>
      </c>
      <c r="B48">
        <v>116.76996155605332</v>
      </c>
      <c r="C48">
        <v>-0.16996155605330898</v>
      </c>
    </row>
    <row r="49" spans="1:3">
      <c r="A49">
        <v>25</v>
      </c>
      <c r="B49">
        <v>115.90041030799078</v>
      </c>
      <c r="C49">
        <v>-3.4004103079907821</v>
      </c>
    </row>
    <row r="50" spans="1:3">
      <c r="A50">
        <v>26</v>
      </c>
      <c r="B50">
        <v>113.15797944871662</v>
      </c>
      <c r="C50">
        <v>4.1420205512833803</v>
      </c>
    </row>
    <row r="51" spans="1:3">
      <c r="A51">
        <v>27</v>
      </c>
      <c r="B51">
        <v>116.36863021079367</v>
      </c>
      <c r="C51">
        <v>-5.4686302107936626</v>
      </c>
    </row>
    <row r="52" spans="1:3" ht="15.75" thickBot="1">
      <c r="A52" s="10">
        <v>28</v>
      </c>
      <c r="B52" s="10">
        <v>112.08776252802426</v>
      </c>
      <c r="C52" s="10">
        <v>2.5122374719757516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Syracuse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tyler gigot</cp:lastModifiedBy>
  <cp:revision/>
  <dcterms:created xsi:type="dcterms:W3CDTF">2009-03-18T16:32:17Z</dcterms:created>
  <dcterms:modified xsi:type="dcterms:W3CDTF">2023-08-15T22:39:10Z</dcterms:modified>
  <cp:category/>
  <cp:contentStatus/>
</cp:coreProperties>
</file>