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07" documentId="11_F25DC773A252ABEACE02EC05B39F5F165ADE5899" xr6:coauthVersionLast="41" xr6:coauthVersionMax="41" xr10:uidLastSave="{3226745C-9B78-4722-87FC-A77972E4F6D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M4" i="1"/>
  <c r="M5" i="1"/>
  <c r="M6" i="1"/>
  <c r="M3" i="1"/>
  <c r="H3" i="1"/>
  <c r="H4" i="1"/>
  <c r="I4" i="1" s="1"/>
  <c r="H5" i="1"/>
  <c r="H6" i="1"/>
  <c r="F4" i="1"/>
  <c r="F5" i="1"/>
  <c r="F6" i="1"/>
  <c r="F3" i="1"/>
  <c r="I5" i="1"/>
  <c r="I6" i="1"/>
  <c r="B4" i="1"/>
  <c r="B5" i="1"/>
  <c r="B6" i="1"/>
  <c r="B3" i="1"/>
  <c r="I3" i="1" l="1"/>
</calcChain>
</file>

<file path=xl/sharedStrings.xml><?xml version="1.0" encoding="utf-8"?>
<sst xmlns="http://schemas.openxmlformats.org/spreadsheetml/2006/main" count="32" uniqueCount="23">
  <si>
    <t>experiment</t>
  </si>
  <si>
    <t>rhofrac</t>
  </si>
  <si>
    <t>hr</t>
  </si>
  <si>
    <t>lam</t>
  </si>
  <si>
    <t>Fr</t>
  </si>
  <si>
    <t>-</t>
  </si>
  <si>
    <t>m</t>
  </si>
  <si>
    <t>m2/s</t>
  </si>
  <si>
    <t>q</t>
  </si>
  <si>
    <t>100A</t>
  </si>
  <si>
    <t>300C</t>
  </si>
  <si>
    <t>300D</t>
  </si>
  <si>
    <t>300F</t>
  </si>
  <si>
    <t>Q1</t>
  </si>
  <si>
    <t>L/s</t>
  </si>
  <si>
    <t>q1</t>
  </si>
  <si>
    <t>Q2</t>
  </si>
  <si>
    <t>q2</t>
  </si>
  <si>
    <t>mmNAP</t>
  </si>
  <si>
    <t>level interface screen</t>
  </si>
  <si>
    <t>level interface inlet</t>
  </si>
  <si>
    <t>H</t>
  </si>
  <si>
    <t>hr/H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</si>
</sst>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N11" sqref="N11"/>
    </sheetView>
  </sheetViews>
  <sheetFormatPr defaultRowHeight="14.4" x14ac:dyDescent="0.3"/>
  <cols>
    <col min="1" max="1" width="10.21875" style="1" bestFit="1" customWidth="1"/>
    <col min="2" max="2" width="10.21875" style="2" customWidth="1"/>
    <col min="10" max="10" width="16.6640625" bestFit="1" customWidth="1"/>
    <col min="11" max="11" width="18.5546875" bestFit="1" customWidth="1"/>
    <col min="12" max="13" width="18.5546875" customWidth="1"/>
  </cols>
  <sheetData>
    <row r="1" spans="1:14" x14ac:dyDescent="0.3">
      <c r="A1" s="1" t="s">
        <v>0</v>
      </c>
      <c r="B1" s="2" t="s">
        <v>1</v>
      </c>
      <c r="C1" t="s">
        <v>3</v>
      </c>
      <c r="D1" t="s">
        <v>4</v>
      </c>
      <c r="E1" t="s">
        <v>13</v>
      </c>
      <c r="F1" t="s">
        <v>15</v>
      </c>
      <c r="G1" t="s">
        <v>16</v>
      </c>
      <c r="H1" t="s">
        <v>17</v>
      </c>
      <c r="I1" t="s">
        <v>8</v>
      </c>
      <c r="J1" t="s">
        <v>20</v>
      </c>
      <c r="K1" t="s">
        <v>19</v>
      </c>
      <c r="L1" t="s">
        <v>22</v>
      </c>
      <c r="M1" t="s">
        <v>21</v>
      </c>
      <c r="N1" t="s">
        <v>2</v>
      </c>
    </row>
    <row r="2" spans="1:14" x14ac:dyDescent="0.3">
      <c r="A2" s="1" t="s">
        <v>5</v>
      </c>
      <c r="B2" s="2" t="s">
        <v>5</v>
      </c>
      <c r="C2" t="s">
        <v>5</v>
      </c>
      <c r="D2" t="s">
        <v>5</v>
      </c>
      <c r="E2" t="s">
        <v>14</v>
      </c>
      <c r="F2" t="s">
        <v>7</v>
      </c>
      <c r="G2" t="s">
        <v>14</v>
      </c>
      <c r="H2" t="s">
        <v>7</v>
      </c>
      <c r="I2" t="s">
        <v>7</v>
      </c>
      <c r="J2" s="1" t="s">
        <v>18</v>
      </c>
      <c r="K2" s="1" t="s">
        <v>18</v>
      </c>
      <c r="L2" s="1" t="s">
        <v>5</v>
      </c>
      <c r="M2" s="1" t="s">
        <v>6</v>
      </c>
      <c r="N2" t="s">
        <v>6</v>
      </c>
    </row>
    <row r="3" spans="1:14" x14ac:dyDescent="0.3">
      <c r="A3" s="1" t="s">
        <v>9</v>
      </c>
      <c r="B3" s="2">
        <f>(1014.9-998.8)/1014.9</f>
        <v>1.5863631884914794E-2</v>
      </c>
      <c r="C3">
        <v>0.24</v>
      </c>
      <c r="D3">
        <v>0.15</v>
      </c>
      <c r="E3">
        <v>2.2999999999999998</v>
      </c>
      <c r="F3">
        <f>E3/1000/1.995</f>
        <v>1.1528822055137844E-3</v>
      </c>
      <c r="G3">
        <v>7.6</v>
      </c>
      <c r="H3">
        <f>G3/1000/1.995</f>
        <v>3.8095238095238095E-3</v>
      </c>
      <c r="I3">
        <f>H3+F3</f>
        <v>4.9624060150375935E-3</v>
      </c>
      <c r="J3">
        <v>-374.3</v>
      </c>
      <c r="K3">
        <v>-389.9</v>
      </c>
      <c r="L3">
        <v>0.32</v>
      </c>
      <c r="M3">
        <f>-K3/(1-L3)/1000</f>
        <v>0.57338235294117645</v>
      </c>
      <c r="N3">
        <f>L3*M3</f>
        <v>0.18348235294117646</v>
      </c>
    </row>
    <row r="4" spans="1:14" x14ac:dyDescent="0.3">
      <c r="A4" s="1" t="s">
        <v>10</v>
      </c>
      <c r="B4" s="2">
        <f t="shared" ref="B4:B6" si="0">(1014.9-998.8)/1014.9</f>
        <v>1.5863631884914794E-2</v>
      </c>
      <c r="C4">
        <v>0.03</v>
      </c>
      <c r="D4">
        <v>0.28999999999999998</v>
      </c>
      <c r="E4">
        <v>1</v>
      </c>
      <c r="F4">
        <f t="shared" ref="F4:F6" si="1">E4/1000/1.995</f>
        <v>5.0125313283208019E-4</v>
      </c>
      <c r="G4">
        <v>28.6</v>
      </c>
      <c r="H4">
        <f t="shared" ref="H4:H6" si="2">G4/1000/1.995</f>
        <v>1.4335839598997493E-2</v>
      </c>
      <c r="I4">
        <f t="shared" ref="I4:I6" si="3">H4+F4</f>
        <v>1.4837092731829574E-2</v>
      </c>
      <c r="J4">
        <v>-315.60000000000002</v>
      </c>
      <c r="K4">
        <v>-323.3</v>
      </c>
      <c r="L4">
        <v>0.44</v>
      </c>
      <c r="M4">
        <f t="shared" ref="M4:M6" si="4">-K4/(1-L4)/1000</f>
        <v>0.57732142857142854</v>
      </c>
      <c r="N4">
        <f t="shared" ref="N4:N6" si="5">L4*M4</f>
        <v>0.25402142857142856</v>
      </c>
    </row>
    <row r="5" spans="1:14" x14ac:dyDescent="0.3">
      <c r="A5" s="1" t="s">
        <v>11</v>
      </c>
      <c r="B5" s="2">
        <f t="shared" si="0"/>
        <v>1.5863631884914794E-2</v>
      </c>
      <c r="C5">
        <v>0.1</v>
      </c>
      <c r="D5">
        <v>0.42</v>
      </c>
      <c r="E5">
        <v>3</v>
      </c>
      <c r="F5">
        <f t="shared" si="1"/>
        <v>1.5037593984962405E-3</v>
      </c>
      <c r="G5">
        <v>26.6</v>
      </c>
      <c r="H5">
        <f t="shared" si="2"/>
        <v>1.3333333333333334E-2</v>
      </c>
      <c r="I5">
        <f t="shared" si="3"/>
        <v>1.4837092731829574E-2</v>
      </c>
      <c r="J5">
        <v>-356</v>
      </c>
      <c r="K5">
        <v>-376.6</v>
      </c>
      <c r="L5">
        <v>0.35</v>
      </c>
      <c r="M5">
        <f t="shared" si="4"/>
        <v>0.57938461538461539</v>
      </c>
      <c r="N5">
        <f t="shared" si="5"/>
        <v>0.20278461538461537</v>
      </c>
    </row>
    <row r="6" spans="1:14" x14ac:dyDescent="0.3">
      <c r="A6" s="1" t="s">
        <v>12</v>
      </c>
      <c r="B6" s="2">
        <f t="shared" si="0"/>
        <v>1.5863631884914794E-2</v>
      </c>
      <c r="C6">
        <v>0.24</v>
      </c>
      <c r="D6">
        <v>0.37</v>
      </c>
      <c r="E6">
        <v>7</v>
      </c>
      <c r="F6">
        <f t="shared" si="1"/>
        <v>3.5087719298245615E-3</v>
      </c>
      <c r="G6">
        <v>22.6</v>
      </c>
      <c r="H6">
        <f t="shared" si="2"/>
        <v>1.1328320802005012E-2</v>
      </c>
      <c r="I6">
        <f t="shared" si="3"/>
        <v>1.4837092731829574E-2</v>
      </c>
      <c r="J6">
        <v>-334.4</v>
      </c>
      <c r="K6">
        <v>-358.1</v>
      </c>
      <c r="L6">
        <v>0.38</v>
      </c>
      <c r="M6">
        <f t="shared" si="4"/>
        <v>0.57758064516129037</v>
      </c>
      <c r="N6">
        <f t="shared" si="5"/>
        <v>0.21948064516129034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2021-06-16T15:03:55Z</dcterms:modified>
</cp:coreProperties>
</file>