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\\192.168.88.254\rede\QUALIDADE E SEGURANÇA\QUALIDADE\SGQ\Normas_Formularios\Formularios_Ativos\"/>
    </mc:Choice>
  </mc:AlternateContent>
  <xr:revisionPtr revIDLastSave="0" documentId="13_ncr:1_{92DE5C76-8907-413A-9890-F88C57C8B8D1}" xr6:coauthVersionLast="36" xr6:coauthVersionMax="47" xr10:uidLastSave="{00000000-0000-0000-0000-000000000000}"/>
  <bookViews>
    <workbookView xWindow="0" yWindow="0" windowWidth="20490" windowHeight="7425" xr2:uid="{00000000-000D-0000-FFFF-FFFF00000000}"/>
  </bookViews>
  <sheets>
    <sheet name="Ordem de Serviço" sheetId="2" r:id="rId1"/>
    <sheet name="Controle_Revisao" sheetId="5" state="hidden" r:id="rId2"/>
    <sheet name="Planilha1" sheetId="4" state="hidden" r:id="rId3"/>
  </sheets>
  <externalReferences>
    <externalReference r:id="rId4"/>
  </externalReferences>
  <definedNames>
    <definedName name="_xlnm._FilterDatabase" localSheetId="0" hidden="1">'Ordem de Serviço'!#REF!</definedName>
    <definedName name="_xlnm.Print_Area" localSheetId="0">'Ordem de Serviço'!$A$1:$U$65</definedName>
    <definedName name="_xlnm.Print_Titles" localSheetId="0">'Ordem de Serviço'!$1:$12</definedName>
  </definedNames>
  <calcPr calcId="191029"/>
</workbook>
</file>

<file path=xl/calcChain.xml><?xml version="1.0" encoding="utf-8"?>
<calcChain xmlns="http://schemas.openxmlformats.org/spreadsheetml/2006/main">
  <c r="K12" i="2" l="1"/>
  <c r="C60" i="2"/>
  <c r="C30" i="2"/>
  <c r="M29" i="2"/>
  <c r="C29" i="2"/>
  <c r="C28" i="2"/>
  <c r="M12" i="2"/>
  <c r="C6" i="2"/>
  <c r="M6" i="2"/>
  <c r="M5" i="2"/>
  <c r="C8" i="2"/>
  <c r="C7" i="2"/>
  <c r="M4" i="2"/>
  <c r="P58" i="2" l="1"/>
  <c r="L58" i="2"/>
  <c r="I58" i="2"/>
  <c r="C58" i="2"/>
  <c r="C5" i="2" l="1"/>
</calcChain>
</file>

<file path=xl/sharedStrings.xml><?xml version="1.0" encoding="utf-8"?>
<sst xmlns="http://schemas.openxmlformats.org/spreadsheetml/2006/main" count="116" uniqueCount="106">
  <si>
    <t>Nº</t>
  </si>
  <si>
    <t>CEP:</t>
  </si>
  <si>
    <t>-</t>
  </si>
  <si>
    <t>UF</t>
  </si>
  <si>
    <t>GRANDE</t>
  </si>
  <si>
    <t>CLEYTON CLÁUDIO</t>
  </si>
  <si>
    <t>Nº ORDEM SERVIÇO:</t>
  </si>
  <si>
    <t>Nº CENTRO DE CUSTO:</t>
  </si>
  <si>
    <t>DIRETOR RESPONSÁVEL:</t>
  </si>
  <si>
    <t>PORTE DA OBRA:</t>
  </si>
  <si>
    <t>SEGMENTO:</t>
  </si>
  <si>
    <t>DATA DE EMISSÃO OS:</t>
  </si>
  <si>
    <t>ENDEREÇO OBRA:</t>
  </si>
  <si>
    <t>Nº PEDIDO DE COMPRA:</t>
  </si>
  <si>
    <t>RESPONSÁVEL EMISSÃO OS:</t>
  </si>
  <si>
    <t>CNPJ CONTRATANTE:</t>
  </si>
  <si>
    <t>CLIENTE (CONTRATANTE):</t>
  </si>
  <si>
    <t>NOMES</t>
  </si>
  <si>
    <t>MATHEUS CUPERTINO</t>
  </si>
  <si>
    <t>PHILLIP PEREIRA</t>
  </si>
  <si>
    <t>LETÍCIA RODRIGUES</t>
  </si>
  <si>
    <t>GIL CESAR</t>
  </si>
  <si>
    <t>DIANA NASCIMENTO</t>
  </si>
  <si>
    <t>ALAN LOURA</t>
  </si>
  <si>
    <t>COMPLEMENTO:</t>
  </si>
  <si>
    <t>ENDEREÇO:</t>
  </si>
  <si>
    <t>BAIRRO:</t>
  </si>
  <si>
    <t>CIDADE:</t>
  </si>
  <si>
    <t>TIPO DE SERVIÇO:</t>
  </si>
  <si>
    <t>SITUAÇÃO DA OBRA:</t>
  </si>
  <si>
    <t>ESCOPO DO SERVIÇO:</t>
  </si>
  <si>
    <t>DATA INÍCIO SERVIÇO:</t>
  </si>
  <si>
    <t>DATA FINAL SERVIÇO:</t>
  </si>
  <si>
    <t>SE OUTRO, ESPECIFICAR:</t>
  </si>
  <si>
    <t>INFORMAÇÕES GERAIS</t>
  </si>
  <si>
    <t>FORNECIMENTO</t>
  </si>
  <si>
    <t>REGIME DE TRABALHO:</t>
  </si>
  <si>
    <t>TENSÃO EQUIPAMENTO:</t>
  </si>
  <si>
    <t>TENSÃO ILUMINAÇÃO:</t>
  </si>
  <si>
    <t>ELETRICIDADE</t>
  </si>
  <si>
    <t>EFETIVO</t>
  </si>
  <si>
    <t>FUNÇÃO:</t>
  </si>
  <si>
    <t>DATA:</t>
  </si>
  <si>
    <t>MOBILIZAÇÃO E MONTAGEM CANTEIRO:</t>
  </si>
  <si>
    <t>EXECUÇÃO:</t>
  </si>
  <si>
    <t>HISTOGRAMA PICO (MO)</t>
  </si>
  <si>
    <t>TOTAL MO:</t>
  </si>
  <si>
    <t>RESPONSABILIDADES</t>
  </si>
  <si>
    <t>SUPERINTENDENTE:</t>
  </si>
  <si>
    <t>GERENTE DE OBRAS:</t>
  </si>
  <si>
    <t>COORDENAÇÃO:</t>
  </si>
  <si>
    <t>PLANEJAMENTO:</t>
  </si>
  <si>
    <t>SUPERINTENDENTE</t>
  </si>
  <si>
    <t>NILMAR CARDOSO</t>
  </si>
  <si>
    <t>CÁSSIO CUPERTINO</t>
  </si>
  <si>
    <t>à</t>
  </si>
  <si>
    <t>TIPO SERVIÇO</t>
  </si>
  <si>
    <t>SERVIÇO HOMEM/ HORA</t>
  </si>
  <si>
    <t>TURN KEY (PACOTE FECHADO)</t>
  </si>
  <si>
    <t>SITUAÇÃO DA OBRA</t>
  </si>
  <si>
    <t>OBRA NOVA</t>
  </si>
  <si>
    <t>APLICAÇÃO E MONTAGEM</t>
  </si>
  <si>
    <t>REFORMA</t>
  </si>
  <si>
    <t>PORTE OBRA</t>
  </si>
  <si>
    <t>PEQUENA</t>
  </si>
  <si>
    <t>MÉDIA</t>
  </si>
  <si>
    <t>TENSÃO EQUIPAMENTO</t>
  </si>
  <si>
    <t>TENSÃO ILUMINÇÃO</t>
  </si>
  <si>
    <t>REVISÃO</t>
  </si>
  <si>
    <t>DATA</t>
  </si>
  <si>
    <t>DESCRIÇÃO DA ALTERAÇÃO</t>
  </si>
  <si>
    <t>EMISSÃO INICIAL</t>
  </si>
  <si>
    <t>REVISÃO GERAL</t>
  </si>
  <si>
    <t>ORDEM DE SERVIÇO (OS)</t>
  </si>
  <si>
    <t>REUNIÃO DE KICK OFF MEETING</t>
  </si>
  <si>
    <t>DATA REUNIÃO:</t>
  </si>
  <si>
    <t>HORÁRIO REUNIÃO:</t>
  </si>
  <si>
    <t>INFORMAÇÕES SOBRE A OBRA:</t>
  </si>
  <si>
    <t>MOBILIZAÇÃO MÃO OBRA:</t>
  </si>
  <si>
    <t>GERENTE</t>
  </si>
  <si>
    <t>GESISLEI SANTOS</t>
  </si>
  <si>
    <t>DATABOOK:</t>
  </si>
  <si>
    <t>QUANTIDADE DE IMPRESSÕES:</t>
  </si>
  <si>
    <t>INSPEÇÕES NDT:</t>
  </si>
  <si>
    <t>QUAIS:</t>
  </si>
  <si>
    <t>SIM - NÃO</t>
  </si>
  <si>
    <t>NECESSÁRIO</t>
  </si>
  <si>
    <t>NÃO NECESSÁRIO</t>
  </si>
  <si>
    <t>QUANTIDADE</t>
  </si>
  <si>
    <t>01 IMPRESSÃO (CLIENTE)</t>
  </si>
  <si>
    <t>01 IMPRESSÃO (DESA)</t>
  </si>
  <si>
    <t>02 IMPRESSÕES (CLIENTE - DESA)</t>
  </si>
  <si>
    <t>ENSAIOS</t>
  </si>
  <si>
    <t>ULTRASSOM (UT)</t>
  </si>
  <si>
    <t>LÍQUIDO PENETRANTE (LP)</t>
  </si>
  <si>
    <t>PARTÍCULA MAGNÉTICA (PM)</t>
  </si>
  <si>
    <t>ENSAIO VISUAL DE SOLDA (EVS)</t>
  </si>
  <si>
    <t>MEDIÇÃO DE ESPESSURA (ME)</t>
  </si>
  <si>
    <t>INSPEÇÃO NR 13 (VASOS DE PRESSÃO)</t>
  </si>
  <si>
    <t>NÃO APLICÁVEL (N.A)</t>
  </si>
  <si>
    <t>TESTES EM EQUIPAMENTOS:</t>
  </si>
  <si>
    <t>TESTES</t>
  </si>
  <si>
    <t>HIDROSTÁTICOS</t>
  </si>
  <si>
    <t>FLUSHING</t>
  </si>
  <si>
    <t>INCLUSÃO DOS CAMPOS DE DATABOOK, INSPEÇÕES NDT E TESTES, NO CAMPO DE INFORMAÇÕES GERAIS</t>
  </si>
  <si>
    <t>FM-004_REV.02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</si>
</sst>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u/>
      <sz val="18"/>
      <name val="Arial Narrow"/>
      <family val="2"/>
    </font>
    <font>
      <b/>
      <sz val="9"/>
      <color theme="0"/>
      <name val="Arial Narrow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18"/>
      <name val="Arial Narrow"/>
      <family val="2"/>
    </font>
    <font>
      <sz val="9"/>
      <color theme="1"/>
      <name val="Arial"/>
      <family val="2"/>
    </font>
    <font>
      <sz val="6"/>
      <name val="Arial"/>
      <family val="2"/>
    </font>
    <font>
      <b/>
      <u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8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6" fillId="0" borderId="7" xfId="0" applyFont="1" applyBorder="1"/>
    <xf numFmtId="0" fontId="4" fillId="0" borderId="8" xfId="0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8" xfId="0" applyBorder="1" applyAlignment="1">
      <alignment horizontal="center"/>
    </xf>
    <xf numFmtId="0" fontId="13" fillId="0" borderId="2" xfId="0" applyFont="1" applyFill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14" fontId="11" fillId="0" borderId="4" xfId="0" applyNumberFormat="1" applyFont="1" applyBorder="1" applyAlignment="1" applyProtection="1">
      <alignment vertical="center"/>
      <protection locked="0"/>
    </xf>
    <xf numFmtId="0" fontId="11" fillId="8" borderId="8" xfId="0" applyFont="1" applyFill="1" applyBorder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0" fillId="2" borderId="8" xfId="2" applyFont="1" applyFill="1" applyBorder="1" applyAlignment="1">
      <alignment horizontal="center"/>
    </xf>
    <xf numFmtId="0" fontId="2" fillId="0" borderId="0" xfId="2"/>
    <xf numFmtId="0" fontId="2" fillId="0" borderId="8" xfId="2" applyBorder="1" applyAlignment="1">
      <alignment horizontal="center" vertical="center"/>
    </xf>
    <xf numFmtId="14" fontId="2" fillId="0" borderId="8" xfId="2" applyNumberForma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4" fontId="11" fillId="0" borderId="4" xfId="0" applyNumberFormat="1" applyFont="1" applyBorder="1" applyAlignment="1" applyProtection="1">
      <alignment horizontal="center" vertical="center"/>
      <protection locked="0"/>
    </xf>
    <xf numFmtId="14" fontId="11" fillId="0" borderId="2" xfId="0" applyNumberFormat="1" applyFont="1" applyBorder="1" applyAlignment="1" applyProtection="1">
      <alignment horizontal="center" vertical="center"/>
      <protection locked="0"/>
    </xf>
    <xf numFmtId="14" fontId="11" fillId="0" borderId="8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/>
    <xf numFmtId="0" fontId="9" fillId="0" borderId="9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1" fillId="0" borderId="8" xfId="2" applyFont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9" fillId="4" borderId="8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1" fillId="8" borderId="4" xfId="0" applyFont="1" applyFill="1" applyBorder="1" applyAlignment="1" applyProtection="1">
      <alignment horizontal="center" vertical="center"/>
      <protection locked="0"/>
    </xf>
    <xf numFmtId="0" fontId="11" fillId="8" borderId="2" xfId="0" applyFont="1" applyFill="1" applyBorder="1" applyAlignment="1" applyProtection="1">
      <alignment horizontal="center" vertical="center"/>
      <protection locked="0"/>
    </xf>
    <xf numFmtId="0" fontId="11" fillId="8" borderId="9" xfId="0" applyFont="1" applyFill="1" applyBorder="1" applyAlignment="1" applyProtection="1">
      <alignment horizontal="center" vertical="center"/>
      <protection locked="0"/>
    </xf>
    <xf numFmtId="0" fontId="9" fillId="0" borderId="1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5" borderId="4" xfId="0" applyFont="1" applyFill="1" applyBorder="1" applyAlignment="1" applyProtection="1">
      <alignment horizontal="center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5" borderId="9" xfId="0" applyFont="1" applyFill="1" applyBorder="1" applyAlignment="1" applyProtection="1">
      <alignment horizontal="center" vertical="center"/>
    </xf>
    <xf numFmtId="0" fontId="11" fillId="0" borderId="4" xfId="0" applyNumberFormat="1" applyFont="1" applyBorder="1" applyAlignment="1" applyProtection="1">
      <alignment horizontal="center" vertical="center"/>
      <protection locked="0"/>
    </xf>
    <xf numFmtId="0" fontId="11" fillId="0" borderId="2" xfId="0" applyNumberFormat="1" applyFont="1" applyBorder="1" applyAlignment="1" applyProtection="1">
      <alignment horizontal="center" vertical="center"/>
      <protection locked="0"/>
    </xf>
    <xf numFmtId="0" fontId="11" fillId="0" borderId="9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  <protection locked="0"/>
    </xf>
    <xf numFmtId="0" fontId="8" fillId="3" borderId="1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5" borderId="5" xfId="0" applyFont="1" applyFill="1" applyBorder="1" applyAlignment="1" applyProtection="1">
      <alignment horizontal="center" vertical="center"/>
    </xf>
    <xf numFmtId="14" fontId="11" fillId="0" borderId="4" xfId="0" applyNumberFormat="1" applyFont="1" applyBorder="1" applyAlignment="1" applyProtection="1">
      <alignment horizontal="center" vertical="center"/>
      <protection locked="0"/>
    </xf>
    <xf numFmtId="14" fontId="11" fillId="0" borderId="2" xfId="0" applyNumberFormat="1" applyFont="1" applyBorder="1" applyAlignment="1" applyProtection="1">
      <alignment horizontal="center" vertical="center"/>
      <protection locked="0"/>
    </xf>
    <xf numFmtId="14" fontId="13" fillId="0" borderId="4" xfId="0" applyNumberFormat="1" applyFont="1" applyFill="1" applyBorder="1" applyAlignment="1">
      <alignment horizontal="center" vertical="center"/>
    </xf>
    <xf numFmtId="14" fontId="13" fillId="0" borderId="2" xfId="0" applyNumberFormat="1" applyFont="1" applyFill="1" applyBorder="1" applyAlignment="1">
      <alignment horizontal="center" vertical="center"/>
    </xf>
    <xf numFmtId="14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9" fillId="4" borderId="1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9" fillId="4" borderId="9" xfId="0" applyFont="1" applyFill="1" applyBorder="1" applyAlignment="1" applyProtection="1">
      <alignment horizontal="center" vertical="center"/>
    </xf>
    <xf numFmtId="0" fontId="9" fillId="5" borderId="19" xfId="0" applyFont="1" applyFill="1" applyBorder="1" applyAlignment="1" applyProtection="1">
      <alignment horizontal="center" vertical="center"/>
    </xf>
    <xf numFmtId="0" fontId="9" fillId="5" borderId="8" xfId="0" applyFont="1" applyFill="1" applyBorder="1" applyAlignment="1" applyProtection="1">
      <alignment horizontal="center" vertical="center"/>
    </xf>
    <xf numFmtId="0" fontId="9" fillId="0" borderId="8" xfId="0" applyNumberFormat="1" applyFont="1" applyFill="1" applyBorder="1" applyAlignment="1" applyProtection="1">
      <alignment horizontal="center" vertical="center"/>
      <protection locked="0"/>
    </xf>
    <xf numFmtId="0" fontId="11" fillId="0" borderId="5" xfId="0" applyNumberFormat="1" applyFont="1" applyBorder="1" applyAlignment="1" applyProtection="1">
      <alignment horizontal="center" vertical="center"/>
      <protection locked="0"/>
    </xf>
    <xf numFmtId="0" fontId="11" fillId="0" borderId="4" xfId="0" applyNumberFormat="1" applyFont="1" applyFill="1" applyBorder="1" applyAlignment="1" applyProtection="1">
      <alignment horizontal="center" vertical="center"/>
      <protection locked="0"/>
    </xf>
    <xf numFmtId="0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9" xfId="0" applyNumberFormat="1" applyFont="1" applyFill="1" applyBorder="1" applyAlignment="1" applyProtection="1">
      <alignment horizontal="center" vertical="center"/>
      <protection locked="0"/>
    </xf>
    <xf numFmtId="14" fontId="11" fillId="0" borderId="12" xfId="0" applyNumberFormat="1" applyFont="1" applyBorder="1" applyAlignment="1" applyProtection="1">
      <alignment horizontal="center" vertical="center"/>
      <protection locked="0"/>
    </xf>
    <xf numFmtId="14" fontId="11" fillId="0" borderId="5" xfId="0" applyNumberFormat="1" applyFont="1" applyBorder="1" applyAlignment="1" applyProtection="1">
      <alignment horizontal="center" vertical="center"/>
      <protection locked="0"/>
    </xf>
    <xf numFmtId="0" fontId="9" fillId="5" borderId="8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right"/>
    </xf>
    <xf numFmtId="0" fontId="14" fillId="3" borderId="21" xfId="0" applyFont="1" applyFill="1" applyBorder="1" applyAlignment="1">
      <alignment horizontal="right"/>
    </xf>
    <xf numFmtId="0" fontId="14" fillId="3" borderId="22" xfId="0" applyFont="1" applyFill="1" applyBorder="1" applyAlignment="1">
      <alignment horizontal="right"/>
    </xf>
    <xf numFmtId="14" fontId="13" fillId="0" borderId="9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9" xfId="0" applyFont="1" applyFill="1" applyBorder="1" applyAlignment="1" applyProtection="1">
      <alignment horizontal="center" vertical="center"/>
      <protection locked="0"/>
    </xf>
    <xf numFmtId="14" fontId="11" fillId="0" borderId="8" xfId="0" applyNumberFormat="1" applyFont="1" applyBorder="1" applyAlignment="1" applyProtection="1">
      <alignment horizontal="center" vertical="center"/>
    </xf>
    <xf numFmtId="14" fontId="11" fillId="0" borderId="9" xfId="0" applyNumberFormat="1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11" fillId="0" borderId="23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00000000-0005-0000-0000-000002000000}"/>
    <cellStyle name="Normal 3" xfId="2" xr:uid="{67379105-7F70-4F80-A42D-393976411B64}"/>
  </cellStyles>
  <dxfs count="29"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F"/>
        </patternFill>
      </fill>
    </dxf>
    <dxf>
      <fill>
        <patternFill>
          <bgColor rgb="FFFFFF89"/>
        </patternFill>
      </fill>
    </dxf>
  </dxfs>
  <tableStyles count="0" defaultTableStyle="TableStyleMedium9" defaultPivotStyle="PivotStyleLight16"/>
  <colors>
    <mruColors>
      <color rgb="FFFFFF8F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134936</xdr:colOff>
      <xdr:row>0</xdr:row>
      <xdr:rowOff>47626</xdr:rowOff>
    </xdr:from>
    <xdr:ext cx="1444626" cy="419494"/>
    <xdr:pic>
      <xdr:nvPicPr>
        <xdr:cNvPr id="2" name="Imagem 1">
          <a:extLst>
            <a:ext uri="{FF2B5EF4-FFF2-40B4-BE49-F238E27FC236}">
              <a16:creationId xmlns:a16="http://schemas.microsoft.com/office/drawing/2014/main" id="{1EB25D02-AE53-4A4D-B377-DCB1D7074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6" y="47626"/>
          <a:ext cx="1444626" cy="41949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UALIDADE%20E%20SEGURAN&#199;A/QUALIDADE/SGQ/Normas_Formularios/Formularios_Revisao/Planilha_Gestao_Ordem_Serv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TAO_OS"/>
      <sheetName val="RELAÇÃO DE CC E OS (2)"/>
      <sheetName val="LISTA"/>
      <sheetName val="TABELA_DINAMICA"/>
      <sheetName val="DASHBOARD"/>
      <sheetName val="Planilha1"/>
    </sheetNames>
    <sheetDataSet>
      <sheetData sheetId="0">
        <row r="4">
          <cell r="A4">
            <v>229</v>
          </cell>
          <cell r="B4">
            <v>4008</v>
          </cell>
          <cell r="C4" t="str">
            <v>33.042.730/0017-71</v>
          </cell>
          <cell r="D4" t="str">
            <v>COMPANHIA SIDERURGICA NACIONAL - CSN</v>
          </cell>
          <cell r="E4" t="str">
            <v>VOLTA REDONDA</v>
          </cell>
          <cell r="F4" t="str">
            <v>RJ</v>
          </cell>
          <cell r="G4" t="str">
            <v>SERVIÇOS DE INJEÇÃO DE MASSA REFRATÁRIA NA PAREDE DO AF#2</v>
          </cell>
          <cell r="H4">
            <v>1</v>
          </cell>
          <cell r="I4" t="str">
            <v>REFRATÁRIO</v>
          </cell>
          <cell r="J4" t="str">
            <v>01 TURNO</v>
          </cell>
          <cell r="K4" t="str">
            <v>abril</v>
          </cell>
          <cell r="L4">
            <v>2021</v>
          </cell>
          <cell r="M4">
            <v>44306</v>
          </cell>
          <cell r="N4">
            <v>44319</v>
          </cell>
          <cell r="O4" t="str">
            <v>MATHEUS CUPERTINO</v>
          </cell>
          <cell r="P4" t="str">
            <v>FELIPE MICHEL</v>
          </cell>
          <cell r="Q4" t="str">
            <v>À INICIAR</v>
          </cell>
        </row>
        <row r="5">
          <cell r="A5">
            <v>230</v>
          </cell>
          <cell r="B5">
            <v>4084</v>
          </cell>
          <cell r="C5" t="str">
            <v>00592603/0001-20</v>
          </cell>
          <cell r="D5" t="str">
            <v>GIL</v>
          </cell>
          <cell r="E5" t="str">
            <v>BRUMADO</v>
          </cell>
          <cell r="F5" t="str">
            <v>BA</v>
          </cell>
          <cell r="G5" t="str">
            <v>SERVIÇOS N REDE DE EXECUÇÃO DE OXIGÊNIO LIGANDO A CENTRAL DE SUPRIMENTO AO FORNO HEXA</v>
          </cell>
          <cell r="H5">
            <v>1000</v>
          </cell>
          <cell r="I5" t="str">
            <v>ELETROMECÂNICO</v>
          </cell>
          <cell r="J5" t="str">
            <v>01 TURNO</v>
          </cell>
          <cell r="K5" t="str">
            <v>julho</v>
          </cell>
          <cell r="L5">
            <v>2024</v>
          </cell>
          <cell r="M5">
            <v>45485</v>
          </cell>
          <cell r="N5">
            <v>45485</v>
          </cell>
          <cell r="O5" t="str">
            <v>PHILLIP PEREIRA</v>
          </cell>
          <cell r="P5" t="str">
            <v>CÁSSIO CUPERTINO</v>
          </cell>
          <cell r="Q5" t="str">
            <v>CANCELADA</v>
          </cell>
        </row>
        <row r="6">
          <cell r="A6">
            <v>231</v>
          </cell>
          <cell r="B6">
            <v>123</v>
          </cell>
          <cell r="D6" t="str">
            <v>W</v>
          </cell>
          <cell r="I6" t="str">
            <v>CIVIL</v>
          </cell>
          <cell r="K6" t="str">
            <v/>
          </cell>
          <cell r="L6" t="str">
            <v/>
          </cell>
        </row>
        <row r="7">
          <cell r="A7">
            <v>232</v>
          </cell>
          <cell r="B7">
            <v>456</v>
          </cell>
          <cell r="D7" t="str">
            <v xml:space="preserve">RHI MAGNESITA </v>
          </cell>
          <cell r="I7" t="str">
            <v>ANDAIME</v>
          </cell>
          <cell r="K7" t="str">
            <v/>
          </cell>
          <cell r="L7" t="str">
            <v/>
          </cell>
        </row>
        <row r="8">
          <cell r="A8">
            <v>233</v>
          </cell>
          <cell r="B8">
            <v>456</v>
          </cell>
          <cell r="D8" t="str">
            <v>T</v>
          </cell>
          <cell r="I8" t="str">
            <v>ISOLAMENTO</v>
          </cell>
          <cell r="K8" t="str">
            <v/>
          </cell>
          <cell r="L8" t="str">
            <v/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U209"/>
  <sheetViews>
    <sheetView showGridLines="0" tabSelected="1" view="pageBreakPreview" zoomScaleNormal="100" zoomScaleSheetLayoutView="100" workbookViewId="0">
      <selection activeCell="C6" sqref="C6:I6"/>
    </sheetView>
  </sheetViews>
  <sheetFormatPr defaultColWidth="0.42578125" defaultRowHeight="12.75" zeroHeight="1" x14ac:dyDescent="0.2"/>
  <cols>
    <col min="1" max="1" width="14.5703125" style="1" customWidth="1"/>
    <col min="2" max="2" width="10.85546875" style="1" customWidth="1"/>
    <col min="3" max="5" width="4.140625" style="1" customWidth="1"/>
    <col min="6" max="6" width="5.5703125" style="1" customWidth="1"/>
    <col min="7" max="7" width="3.140625" style="1" customWidth="1"/>
    <col min="8" max="8" width="9.140625" style="1" customWidth="1"/>
    <col min="9" max="9" width="17.5703125" style="1" customWidth="1"/>
    <col min="10" max="10" width="8.28515625" style="1" customWidth="1"/>
    <col min="11" max="11" width="13.5703125" style="1" customWidth="1"/>
    <col min="12" max="12" width="9.85546875" style="1" bestFit="1" customWidth="1"/>
    <col min="13" max="13" width="5.140625" style="1" customWidth="1"/>
    <col min="14" max="14" width="6.7109375" style="1" customWidth="1"/>
    <col min="15" max="16" width="3.5703125" style="1" customWidth="1"/>
    <col min="17" max="17" width="4" style="1" customWidth="1"/>
    <col min="18" max="18" width="2.7109375" style="1" customWidth="1"/>
    <col min="19" max="19" width="2.42578125" style="1" customWidth="1"/>
    <col min="20" max="20" width="4.85546875" style="1" customWidth="1"/>
    <col min="21" max="21" width="5.28515625" style="1" customWidth="1"/>
    <col min="22" max="16384" width="0.42578125" style="1"/>
  </cols>
  <sheetData>
    <row r="1" spans="1:21" ht="23.25" customHeight="1" x14ac:dyDescent="0.2">
      <c r="A1" s="33"/>
      <c r="B1" s="34"/>
      <c r="C1" s="37" t="s">
        <v>73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</row>
    <row r="2" spans="1:21" s="2" customFormat="1" ht="16.5" customHeight="1" x14ac:dyDescent="0.2">
      <c r="A2" s="35"/>
      <c r="B2" s="36"/>
      <c r="C2" s="40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</row>
    <row r="3" spans="1:21" ht="5.0999999999999996" customHeight="1" x14ac:dyDescent="0.2">
      <c r="A3" s="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8"/>
      <c r="R3" s="28"/>
      <c r="S3" s="28"/>
      <c r="T3" s="28"/>
      <c r="U3" s="4"/>
    </row>
    <row r="4" spans="1:21" ht="15" customHeight="1" x14ac:dyDescent="0.2">
      <c r="A4" s="43" t="s">
        <v>6</v>
      </c>
      <c r="B4" s="44"/>
      <c r="C4" s="45"/>
      <c r="D4" s="46"/>
      <c r="E4" s="46"/>
      <c r="F4" s="46"/>
      <c r="G4" s="46"/>
      <c r="H4" s="46"/>
      <c r="I4" s="46"/>
      <c r="J4" s="47" t="s">
        <v>7</v>
      </c>
      <c r="K4" s="47"/>
      <c r="L4" s="47"/>
      <c r="M4" s="58" t="e">
        <f>VLOOKUP($C$4,[1]GESTAO_OS!$A$4:$R$591,2,0)</f>
        <v>#N/A</v>
      </c>
      <c r="N4" s="58"/>
      <c r="O4" s="58"/>
      <c r="P4" s="58"/>
      <c r="Q4" s="58"/>
      <c r="R4" s="58"/>
      <c r="S4" s="58"/>
      <c r="T4" s="58"/>
      <c r="U4" s="59"/>
    </row>
    <row r="5" spans="1:21" ht="15" customHeight="1" x14ac:dyDescent="0.2">
      <c r="A5" s="43" t="s">
        <v>11</v>
      </c>
      <c r="B5" s="44"/>
      <c r="C5" s="61">
        <f ca="1">TODAY()</f>
        <v>45538</v>
      </c>
      <c r="D5" s="61"/>
      <c r="E5" s="61"/>
      <c r="F5" s="62"/>
      <c r="G5" s="62"/>
      <c r="H5" s="62"/>
      <c r="I5" s="62"/>
      <c r="J5" s="47" t="s">
        <v>14</v>
      </c>
      <c r="K5" s="47"/>
      <c r="L5" s="47"/>
      <c r="M5" s="58" t="e">
        <f>VLOOKUP($C$4,[1]GESTAO_OS!$A$4:$R$591,15,0)</f>
        <v>#N/A</v>
      </c>
      <c r="N5" s="58"/>
      <c r="O5" s="58"/>
      <c r="P5" s="58"/>
      <c r="Q5" s="58"/>
      <c r="R5" s="58"/>
      <c r="S5" s="58"/>
      <c r="T5" s="58"/>
      <c r="U5" s="59"/>
    </row>
    <row r="6" spans="1:21" ht="15" customHeight="1" x14ac:dyDescent="0.2">
      <c r="A6" s="43" t="s">
        <v>13</v>
      </c>
      <c r="B6" s="44"/>
      <c r="C6" s="57" t="e">
        <f>VLOOKUP($C$4,[1]GESTAO_OS!$A$4:$R$591,8,0)</f>
        <v>#N/A</v>
      </c>
      <c r="D6" s="58"/>
      <c r="E6" s="58"/>
      <c r="F6" s="58"/>
      <c r="G6" s="58"/>
      <c r="H6" s="58"/>
      <c r="I6" s="60"/>
      <c r="J6" s="47" t="s">
        <v>10</v>
      </c>
      <c r="K6" s="47"/>
      <c r="L6" s="47"/>
      <c r="M6" s="58" t="e">
        <f>VLOOKUP($C$4,[1]GESTAO_OS!$A$4:$S$591,9,0)</f>
        <v>#N/A</v>
      </c>
      <c r="N6" s="58"/>
      <c r="O6" s="58"/>
      <c r="P6" s="58"/>
      <c r="Q6" s="58"/>
      <c r="R6" s="58"/>
      <c r="S6" s="58"/>
      <c r="T6" s="58"/>
      <c r="U6" s="59"/>
    </row>
    <row r="7" spans="1:21" ht="15" customHeight="1" x14ac:dyDescent="0.2">
      <c r="A7" s="43" t="s">
        <v>16</v>
      </c>
      <c r="B7" s="44"/>
      <c r="C7" s="57" t="e">
        <f>VLOOKUP($C$4,[1]GESTAO_OS!$A$4:$S$591,4,0)</f>
        <v>#N/A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9"/>
    </row>
    <row r="8" spans="1:21" ht="15" customHeight="1" x14ac:dyDescent="0.2">
      <c r="A8" s="43" t="s">
        <v>15</v>
      </c>
      <c r="B8" s="44"/>
      <c r="C8" s="57" t="e">
        <f>VLOOKUP($C$4,[1]GESTAO_OS!$A$4:$S$591,3,0)</f>
        <v>#N/A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9"/>
    </row>
    <row r="9" spans="1:21" ht="5.0999999999999996" customHeight="1" x14ac:dyDescent="0.2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6"/>
    </row>
    <row r="10" spans="1:21" ht="15" customHeight="1" x14ac:dyDescent="0.2">
      <c r="A10" s="48" t="s">
        <v>12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50"/>
    </row>
    <row r="11" spans="1:21" ht="15" customHeight="1" x14ac:dyDescent="0.2">
      <c r="A11" s="43" t="s">
        <v>25</v>
      </c>
      <c r="B11" s="44"/>
      <c r="C11" s="45"/>
      <c r="D11" s="46"/>
      <c r="E11" s="46"/>
      <c r="F11" s="46"/>
      <c r="G11" s="46"/>
      <c r="H11" s="46"/>
      <c r="I11" s="46"/>
      <c r="J11" s="23" t="s">
        <v>0</v>
      </c>
      <c r="K11" s="14"/>
      <c r="L11" s="76" t="s">
        <v>24</v>
      </c>
      <c r="M11" s="76"/>
      <c r="N11" s="76"/>
      <c r="O11" s="51"/>
      <c r="P11" s="52"/>
      <c r="Q11" s="52"/>
      <c r="R11" s="52"/>
      <c r="S11" s="52"/>
      <c r="T11" s="52"/>
      <c r="U11" s="53"/>
    </row>
    <row r="12" spans="1:21" ht="15" customHeight="1" x14ac:dyDescent="0.2">
      <c r="A12" s="43" t="s">
        <v>26</v>
      </c>
      <c r="B12" s="44"/>
      <c r="C12" s="45"/>
      <c r="D12" s="46"/>
      <c r="E12" s="46"/>
      <c r="F12" s="46"/>
      <c r="G12" s="46"/>
      <c r="H12" s="46"/>
      <c r="I12" s="46"/>
      <c r="J12" s="23" t="s">
        <v>27</v>
      </c>
      <c r="K12" s="12" t="e">
        <f>VLOOKUP($C$4,[1]GESTAO_OS!$A$4:$R$591,5,0)</f>
        <v>#N/A</v>
      </c>
      <c r="L12" s="23" t="s">
        <v>3</v>
      </c>
      <c r="M12" s="74" t="e">
        <f>VLOOKUP($C$4,[1]GESTAO_OS!$A$4:$R$591,6,0)</f>
        <v>#N/A</v>
      </c>
      <c r="N12" s="75"/>
      <c r="O12" s="72" t="s">
        <v>1</v>
      </c>
      <c r="P12" s="73"/>
      <c r="Q12" s="51"/>
      <c r="R12" s="52"/>
      <c r="S12" s="52"/>
      <c r="T12" s="52"/>
      <c r="U12" s="53"/>
    </row>
    <row r="13" spans="1:21" ht="5.0999999999999996" customHeight="1" x14ac:dyDescent="0.2">
      <c r="A13" s="84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6"/>
    </row>
    <row r="14" spans="1:21" ht="15" customHeight="1" x14ac:dyDescent="0.2">
      <c r="A14" s="79" t="s">
        <v>77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1"/>
    </row>
    <row r="15" spans="1:21" ht="15.95" customHeight="1" x14ac:dyDescent="0.2">
      <c r="A15" s="43" t="s">
        <v>28</v>
      </c>
      <c r="B15" s="44"/>
      <c r="C15" s="45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83"/>
    </row>
    <row r="16" spans="1:21" ht="15.95" customHeight="1" x14ac:dyDescent="0.2">
      <c r="A16" s="43" t="s">
        <v>29</v>
      </c>
      <c r="B16" s="44"/>
      <c r="C16" s="45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83"/>
    </row>
    <row r="17" spans="1:21" ht="15.95" customHeight="1" x14ac:dyDescent="0.2">
      <c r="A17" s="43" t="s">
        <v>9</v>
      </c>
      <c r="B17" s="44"/>
      <c r="C17" s="45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83"/>
    </row>
    <row r="18" spans="1:21" ht="5.0999999999999996" customHeight="1" x14ac:dyDescent="0.2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9"/>
    </row>
    <row r="19" spans="1:21" ht="15.95" customHeight="1" x14ac:dyDescent="0.2">
      <c r="A19" s="79" t="s">
        <v>34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1"/>
    </row>
    <row r="20" spans="1:21" ht="15.95" customHeight="1" x14ac:dyDescent="0.2">
      <c r="A20" s="43" t="s">
        <v>74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8"/>
    </row>
    <row r="21" spans="1:21" ht="15.95" customHeight="1" x14ac:dyDescent="0.2">
      <c r="A21" s="82" t="s">
        <v>75</v>
      </c>
      <c r="B21" s="47"/>
      <c r="C21" s="45"/>
      <c r="D21" s="46"/>
      <c r="E21" s="46"/>
      <c r="F21" s="46"/>
      <c r="G21" s="46"/>
      <c r="H21" s="46"/>
      <c r="I21" s="46"/>
      <c r="J21" s="47" t="s">
        <v>76</v>
      </c>
      <c r="K21" s="47"/>
      <c r="L21" s="47"/>
      <c r="M21" s="45"/>
      <c r="N21" s="46"/>
      <c r="O21" s="46"/>
      <c r="P21" s="46"/>
      <c r="Q21" s="46"/>
      <c r="R21" s="46"/>
      <c r="S21" s="46"/>
      <c r="T21" s="46"/>
      <c r="U21" s="83"/>
    </row>
    <row r="22" spans="1:21" ht="15.95" customHeight="1" x14ac:dyDescent="0.2">
      <c r="A22" s="47" t="s">
        <v>81</v>
      </c>
      <c r="B22" s="47"/>
      <c r="C22" s="46" t="s">
        <v>86</v>
      </c>
      <c r="D22" s="46"/>
      <c r="E22" s="46"/>
      <c r="F22" s="46"/>
      <c r="G22" s="46"/>
      <c r="H22" s="46"/>
      <c r="I22" s="46"/>
      <c r="J22" s="47" t="s">
        <v>82</v>
      </c>
      <c r="K22" s="47"/>
      <c r="L22" s="47"/>
      <c r="M22" s="46" t="s">
        <v>91</v>
      </c>
      <c r="N22" s="46"/>
      <c r="O22" s="46"/>
      <c r="P22" s="46"/>
      <c r="Q22" s="46"/>
      <c r="R22" s="46"/>
      <c r="S22" s="46"/>
      <c r="T22" s="46"/>
      <c r="U22" s="83"/>
    </row>
    <row r="23" spans="1:21" ht="15.95" customHeight="1" x14ac:dyDescent="0.2">
      <c r="A23" s="47" t="s">
        <v>83</v>
      </c>
      <c r="B23" s="47"/>
      <c r="C23" s="124"/>
      <c r="D23" s="124"/>
      <c r="E23" s="124"/>
      <c r="F23" s="124"/>
      <c r="G23" s="124"/>
      <c r="H23" s="124"/>
      <c r="I23" s="124"/>
      <c r="J23" s="47" t="s">
        <v>84</v>
      </c>
      <c r="K23" s="47"/>
      <c r="L23" s="47"/>
      <c r="M23" s="122"/>
      <c r="N23" s="122"/>
      <c r="O23" s="122"/>
      <c r="P23" s="122"/>
      <c r="Q23" s="122"/>
      <c r="R23" s="122"/>
      <c r="S23" s="122"/>
      <c r="T23" s="122"/>
      <c r="U23" s="122"/>
    </row>
    <row r="24" spans="1:21" ht="15.95" customHeight="1" x14ac:dyDescent="0.2">
      <c r="A24" s="47"/>
      <c r="B24" s="47"/>
      <c r="C24" s="125"/>
      <c r="D24" s="125"/>
      <c r="E24" s="125"/>
      <c r="F24" s="125"/>
      <c r="G24" s="125"/>
      <c r="H24" s="125"/>
      <c r="I24" s="125"/>
      <c r="J24" s="47"/>
      <c r="K24" s="47"/>
      <c r="L24" s="47"/>
      <c r="M24" s="122"/>
      <c r="N24" s="122"/>
      <c r="O24" s="122"/>
      <c r="P24" s="122"/>
      <c r="Q24" s="122"/>
      <c r="R24" s="122"/>
      <c r="S24" s="122"/>
      <c r="T24" s="122"/>
      <c r="U24" s="122"/>
    </row>
    <row r="25" spans="1:21" ht="15.95" customHeight="1" x14ac:dyDescent="0.2">
      <c r="A25" s="47"/>
      <c r="B25" s="47"/>
      <c r="C25" s="126"/>
      <c r="D25" s="126"/>
      <c r="E25" s="126"/>
      <c r="F25" s="126"/>
      <c r="G25" s="126"/>
      <c r="H25" s="126"/>
      <c r="I25" s="126"/>
      <c r="J25" s="47"/>
      <c r="K25" s="47"/>
      <c r="L25" s="47"/>
      <c r="M25" s="122"/>
      <c r="N25" s="122"/>
      <c r="O25" s="122"/>
      <c r="P25" s="122"/>
      <c r="Q25" s="122"/>
      <c r="R25" s="122"/>
      <c r="S25" s="122"/>
      <c r="T25" s="122"/>
      <c r="U25" s="122"/>
    </row>
    <row r="26" spans="1:21" ht="15.95" customHeight="1" x14ac:dyDescent="0.2">
      <c r="A26" s="47" t="s">
        <v>100</v>
      </c>
      <c r="B26" s="47"/>
      <c r="C26" s="122" t="s">
        <v>86</v>
      </c>
      <c r="D26" s="122"/>
      <c r="E26" s="122"/>
      <c r="F26" s="122"/>
      <c r="G26" s="122"/>
      <c r="H26" s="122"/>
      <c r="I26" s="122"/>
      <c r="J26" s="123" t="s">
        <v>84</v>
      </c>
      <c r="K26" s="77"/>
      <c r="L26" s="44"/>
      <c r="M26" s="122" t="s">
        <v>103</v>
      </c>
      <c r="N26" s="122"/>
      <c r="O26" s="122"/>
      <c r="P26" s="122"/>
      <c r="Q26" s="122"/>
      <c r="R26" s="122"/>
      <c r="S26" s="122"/>
      <c r="T26" s="122"/>
      <c r="U26" s="122"/>
    </row>
    <row r="27" spans="1:21" ht="15.95" customHeight="1" x14ac:dyDescent="0.2">
      <c r="A27" s="43" t="s">
        <v>35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8"/>
    </row>
    <row r="28" spans="1:21" s="9" customFormat="1" ht="15.95" customHeight="1" x14ac:dyDescent="0.2">
      <c r="A28" s="43" t="s">
        <v>30</v>
      </c>
      <c r="B28" s="44"/>
      <c r="C28" s="69" t="e">
        <f>VLOOKUP($C$4,[1]GESTAO_OS!$A$4:$R$591,7,0)</f>
        <v>#N/A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1"/>
    </row>
    <row r="29" spans="1:21" s="9" customFormat="1" ht="15.95" customHeight="1" x14ac:dyDescent="0.2">
      <c r="A29" s="43" t="s">
        <v>31</v>
      </c>
      <c r="B29" s="44"/>
      <c r="C29" s="92" t="e">
        <f>VLOOKUP($C$4,[1]GESTAO_OS!$A$4:$R$591,13,0)</f>
        <v>#N/A</v>
      </c>
      <c r="D29" s="93"/>
      <c r="E29" s="93"/>
      <c r="F29" s="93"/>
      <c r="G29" s="93"/>
      <c r="H29" s="93"/>
      <c r="I29" s="94"/>
      <c r="J29" s="47" t="s">
        <v>32</v>
      </c>
      <c r="K29" s="47"/>
      <c r="L29" s="47"/>
      <c r="M29" s="92" t="e">
        <f>VLOOKUP($C$4,[1]GESTAO_OS!$A$4:$R$591,14,0)</f>
        <v>#N/A</v>
      </c>
      <c r="N29" s="93"/>
      <c r="O29" s="93"/>
      <c r="P29" s="93"/>
      <c r="Q29" s="93"/>
      <c r="R29" s="93"/>
      <c r="S29" s="93"/>
      <c r="T29" s="93"/>
      <c r="U29" s="116"/>
    </row>
    <row r="30" spans="1:21" s="9" customFormat="1" ht="15.95" customHeight="1" x14ac:dyDescent="0.2">
      <c r="A30" s="43" t="s">
        <v>36</v>
      </c>
      <c r="B30" s="44"/>
      <c r="C30" s="69" t="e">
        <f>VLOOKUP($C$4,[1]GESTAO_OS!$A$4:$R$591,10,0)</f>
        <v>#N/A</v>
      </c>
      <c r="D30" s="70"/>
      <c r="E30" s="70"/>
      <c r="F30" s="70"/>
      <c r="G30" s="70"/>
      <c r="H30" s="70"/>
      <c r="I30" s="95"/>
      <c r="J30" s="47" t="s">
        <v>33</v>
      </c>
      <c r="K30" s="47"/>
      <c r="L30" s="47"/>
      <c r="M30" s="117" t="s">
        <v>2</v>
      </c>
      <c r="N30" s="118"/>
      <c r="O30" s="118"/>
      <c r="P30" s="118"/>
      <c r="Q30" s="118"/>
      <c r="R30" s="118"/>
      <c r="S30" s="118"/>
      <c r="T30" s="118"/>
      <c r="U30" s="119"/>
    </row>
    <row r="31" spans="1:21" s="9" customFormat="1" ht="5.0999999999999996" customHeight="1" x14ac:dyDescent="0.2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9"/>
    </row>
    <row r="32" spans="1:21" s="9" customFormat="1" ht="15.95" customHeight="1" x14ac:dyDescent="0.2">
      <c r="A32" s="43" t="s">
        <v>39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8"/>
    </row>
    <row r="33" spans="1:21" s="9" customFormat="1" ht="15.95" customHeight="1" x14ac:dyDescent="0.2">
      <c r="A33" s="43" t="s">
        <v>37</v>
      </c>
      <c r="B33" s="44"/>
      <c r="C33" s="45"/>
      <c r="D33" s="46"/>
      <c r="E33" s="46"/>
      <c r="F33" s="46"/>
      <c r="G33" s="46"/>
      <c r="H33" s="46"/>
      <c r="I33" s="46"/>
      <c r="J33" s="47" t="s">
        <v>38</v>
      </c>
      <c r="K33" s="47"/>
      <c r="L33" s="47"/>
      <c r="M33" s="45"/>
      <c r="N33" s="46"/>
      <c r="O33" s="46"/>
      <c r="P33" s="46"/>
      <c r="Q33" s="46"/>
      <c r="R33" s="46"/>
      <c r="S33" s="46"/>
      <c r="T33" s="46"/>
      <c r="U33" s="83"/>
    </row>
    <row r="34" spans="1:21" s="9" customFormat="1" ht="5.0999999999999996" customHeight="1" x14ac:dyDescent="0.2">
      <c r="A34" s="20"/>
      <c r="B34" s="21"/>
      <c r="C34" s="22"/>
      <c r="D34" s="22"/>
      <c r="E34" s="22"/>
      <c r="F34" s="22"/>
      <c r="G34" s="22"/>
      <c r="H34" s="11"/>
      <c r="I34" s="22"/>
      <c r="J34" s="21"/>
      <c r="K34" s="21"/>
      <c r="L34" s="21"/>
      <c r="M34" s="21"/>
      <c r="N34" s="11"/>
      <c r="O34" s="11"/>
      <c r="P34" s="11"/>
      <c r="Q34" s="11"/>
      <c r="R34" s="11"/>
      <c r="S34" s="11"/>
      <c r="T34" s="11"/>
      <c r="U34" s="30"/>
    </row>
    <row r="35" spans="1:21" s="9" customFormat="1" ht="15.95" customHeight="1" x14ac:dyDescent="0.2">
      <c r="A35" s="96" t="s">
        <v>40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8"/>
    </row>
    <row r="36" spans="1:21" s="9" customFormat="1" ht="15.95" customHeight="1" x14ac:dyDescent="0.2">
      <c r="A36" s="99" t="s">
        <v>41</v>
      </c>
      <c r="B36" s="100"/>
      <c r="C36" s="63" t="s">
        <v>78</v>
      </c>
      <c r="D36" s="64"/>
      <c r="E36" s="64"/>
      <c r="F36" s="64"/>
      <c r="G36" s="64"/>
      <c r="H36" s="89"/>
      <c r="I36" s="63" t="s">
        <v>43</v>
      </c>
      <c r="J36" s="64"/>
      <c r="K36" s="89"/>
      <c r="L36" s="63" t="s">
        <v>44</v>
      </c>
      <c r="M36" s="64"/>
      <c r="N36" s="64"/>
      <c r="O36" s="89"/>
      <c r="P36" s="63" t="s">
        <v>45</v>
      </c>
      <c r="Q36" s="64"/>
      <c r="R36" s="64"/>
      <c r="S36" s="64"/>
      <c r="T36" s="64"/>
      <c r="U36" s="65"/>
    </row>
    <row r="37" spans="1:21" s="9" customFormat="1" ht="15.95" customHeight="1" x14ac:dyDescent="0.2">
      <c r="A37" s="99" t="s">
        <v>42</v>
      </c>
      <c r="B37" s="100"/>
      <c r="C37" s="90"/>
      <c r="D37" s="91"/>
      <c r="E37" s="91"/>
      <c r="F37" s="26" t="s">
        <v>55</v>
      </c>
      <c r="G37" s="91"/>
      <c r="H37" s="108"/>
      <c r="I37" s="24"/>
      <c r="J37" s="26" t="s">
        <v>55</v>
      </c>
      <c r="K37" s="25"/>
      <c r="L37" s="13"/>
      <c r="M37" s="26" t="s">
        <v>55</v>
      </c>
      <c r="N37" s="90"/>
      <c r="O37" s="108"/>
      <c r="P37" s="90"/>
      <c r="Q37" s="91"/>
      <c r="R37" s="120" t="s">
        <v>55</v>
      </c>
      <c r="S37" s="120"/>
      <c r="T37" s="90"/>
      <c r="U37" s="121"/>
    </row>
    <row r="38" spans="1:21" s="9" customFormat="1" ht="15.95" customHeight="1" x14ac:dyDescent="0.2">
      <c r="A38" s="107"/>
      <c r="B38" s="108"/>
      <c r="C38" s="66"/>
      <c r="D38" s="67"/>
      <c r="E38" s="67"/>
      <c r="F38" s="67"/>
      <c r="G38" s="67"/>
      <c r="H38" s="102"/>
      <c r="I38" s="103"/>
      <c r="J38" s="104"/>
      <c r="K38" s="104"/>
      <c r="L38" s="66"/>
      <c r="M38" s="67"/>
      <c r="N38" s="67"/>
      <c r="O38" s="67"/>
      <c r="P38" s="66"/>
      <c r="Q38" s="67"/>
      <c r="R38" s="67"/>
      <c r="S38" s="67"/>
      <c r="T38" s="67"/>
      <c r="U38" s="68"/>
    </row>
    <row r="39" spans="1:21" s="9" customFormat="1" ht="15.95" customHeight="1" x14ac:dyDescent="0.2">
      <c r="A39" s="107"/>
      <c r="B39" s="108"/>
      <c r="C39" s="66"/>
      <c r="D39" s="67"/>
      <c r="E39" s="67"/>
      <c r="F39" s="67"/>
      <c r="G39" s="67"/>
      <c r="H39" s="102"/>
      <c r="I39" s="103"/>
      <c r="J39" s="104"/>
      <c r="K39" s="104"/>
      <c r="L39" s="66"/>
      <c r="M39" s="67"/>
      <c r="N39" s="67"/>
      <c r="O39" s="67"/>
      <c r="P39" s="66"/>
      <c r="Q39" s="67"/>
      <c r="R39" s="67"/>
      <c r="S39" s="67"/>
      <c r="T39" s="67"/>
      <c r="U39" s="68"/>
    </row>
    <row r="40" spans="1:21" s="9" customFormat="1" ht="15.95" customHeight="1" x14ac:dyDescent="0.2">
      <c r="A40" s="107"/>
      <c r="B40" s="108"/>
      <c r="C40" s="66"/>
      <c r="D40" s="67"/>
      <c r="E40" s="67"/>
      <c r="F40" s="67"/>
      <c r="G40" s="67"/>
      <c r="H40" s="102"/>
      <c r="I40" s="103"/>
      <c r="J40" s="104"/>
      <c r="K40" s="104"/>
      <c r="L40" s="66"/>
      <c r="M40" s="67"/>
      <c r="N40" s="67"/>
      <c r="O40" s="67"/>
      <c r="P40" s="66"/>
      <c r="Q40" s="67"/>
      <c r="R40" s="67"/>
      <c r="S40" s="67"/>
      <c r="T40" s="67"/>
      <c r="U40" s="68"/>
    </row>
    <row r="41" spans="1:21" s="9" customFormat="1" ht="15.95" customHeight="1" x14ac:dyDescent="0.2">
      <c r="A41" s="107"/>
      <c r="B41" s="108"/>
      <c r="C41" s="66"/>
      <c r="D41" s="67"/>
      <c r="E41" s="67"/>
      <c r="F41" s="67"/>
      <c r="G41" s="67"/>
      <c r="H41" s="102"/>
      <c r="I41" s="103"/>
      <c r="J41" s="104"/>
      <c r="K41" s="104"/>
      <c r="L41" s="66"/>
      <c r="M41" s="67"/>
      <c r="N41" s="67"/>
      <c r="O41" s="67"/>
      <c r="P41" s="66"/>
      <c r="Q41" s="67"/>
      <c r="R41" s="67"/>
      <c r="S41" s="67"/>
      <c r="T41" s="67"/>
      <c r="U41" s="68"/>
    </row>
    <row r="42" spans="1:21" s="9" customFormat="1" ht="15.95" customHeight="1" x14ac:dyDescent="0.2">
      <c r="A42" s="107"/>
      <c r="B42" s="108"/>
      <c r="C42" s="66"/>
      <c r="D42" s="67"/>
      <c r="E42" s="67"/>
      <c r="F42" s="67"/>
      <c r="G42" s="67"/>
      <c r="H42" s="102"/>
      <c r="I42" s="103"/>
      <c r="J42" s="104"/>
      <c r="K42" s="104"/>
      <c r="L42" s="66"/>
      <c r="M42" s="67"/>
      <c r="N42" s="67"/>
      <c r="O42" s="67"/>
      <c r="P42" s="66"/>
      <c r="Q42" s="67"/>
      <c r="R42" s="67"/>
      <c r="S42" s="67"/>
      <c r="T42" s="67"/>
      <c r="U42" s="68"/>
    </row>
    <row r="43" spans="1:21" s="9" customFormat="1" ht="15.95" customHeight="1" x14ac:dyDescent="0.2">
      <c r="A43" s="107"/>
      <c r="B43" s="108"/>
      <c r="C43" s="66"/>
      <c r="D43" s="67"/>
      <c r="E43" s="67"/>
      <c r="F43" s="67"/>
      <c r="G43" s="67"/>
      <c r="H43" s="102"/>
      <c r="I43" s="103"/>
      <c r="J43" s="104"/>
      <c r="K43" s="104"/>
      <c r="L43" s="66"/>
      <c r="M43" s="67"/>
      <c r="N43" s="67"/>
      <c r="O43" s="67"/>
      <c r="P43" s="66"/>
      <c r="Q43" s="67"/>
      <c r="R43" s="67"/>
      <c r="S43" s="67"/>
      <c r="T43" s="67"/>
      <c r="U43" s="68"/>
    </row>
    <row r="44" spans="1:21" s="9" customFormat="1" ht="15.95" customHeight="1" x14ac:dyDescent="0.2">
      <c r="A44" s="107"/>
      <c r="B44" s="108"/>
      <c r="C44" s="66"/>
      <c r="D44" s="67"/>
      <c r="E44" s="67"/>
      <c r="F44" s="67"/>
      <c r="G44" s="67"/>
      <c r="H44" s="102"/>
      <c r="I44" s="103"/>
      <c r="J44" s="104"/>
      <c r="K44" s="104"/>
      <c r="L44" s="66"/>
      <c r="M44" s="67"/>
      <c r="N44" s="67"/>
      <c r="O44" s="67"/>
      <c r="P44" s="66"/>
      <c r="Q44" s="67"/>
      <c r="R44" s="67"/>
      <c r="S44" s="67"/>
      <c r="T44" s="67"/>
      <c r="U44" s="68"/>
    </row>
    <row r="45" spans="1:21" s="9" customFormat="1" ht="15.95" customHeight="1" x14ac:dyDescent="0.2">
      <c r="A45" s="87"/>
      <c r="B45" s="88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5"/>
      <c r="Q45" s="105"/>
      <c r="R45" s="105"/>
      <c r="S45" s="105"/>
      <c r="T45" s="105"/>
      <c r="U45" s="106"/>
    </row>
    <row r="46" spans="1:21" s="9" customFormat="1" ht="15.95" customHeight="1" x14ac:dyDescent="0.2">
      <c r="A46" s="87"/>
      <c r="B46" s="88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5"/>
      <c r="Q46" s="105"/>
      <c r="R46" s="105"/>
      <c r="S46" s="105"/>
      <c r="T46" s="105"/>
      <c r="U46" s="106"/>
    </row>
    <row r="47" spans="1:21" s="9" customFormat="1" ht="15.95" customHeight="1" x14ac:dyDescent="0.2">
      <c r="A47" s="87"/>
      <c r="B47" s="88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5"/>
      <c r="Q47" s="105"/>
      <c r="R47" s="105"/>
      <c r="S47" s="105"/>
      <c r="T47" s="105"/>
      <c r="U47" s="106"/>
    </row>
    <row r="48" spans="1:21" s="9" customFormat="1" ht="15.95" customHeight="1" x14ac:dyDescent="0.2">
      <c r="A48" s="87"/>
      <c r="B48" s="88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5"/>
      <c r="Q48" s="105"/>
      <c r="R48" s="105"/>
      <c r="S48" s="105"/>
      <c r="T48" s="105"/>
      <c r="U48" s="106"/>
    </row>
    <row r="49" spans="1:21" s="9" customFormat="1" ht="15.95" customHeight="1" x14ac:dyDescent="0.2">
      <c r="A49" s="87"/>
      <c r="B49" s="88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5"/>
      <c r="Q49" s="105"/>
      <c r="R49" s="105"/>
      <c r="S49" s="105"/>
      <c r="T49" s="105"/>
      <c r="U49" s="106"/>
    </row>
    <row r="50" spans="1:21" s="9" customFormat="1" ht="15.95" customHeight="1" x14ac:dyDescent="0.2">
      <c r="A50" s="87"/>
      <c r="B50" s="88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5"/>
      <c r="Q50" s="105"/>
      <c r="R50" s="105"/>
      <c r="S50" s="105"/>
      <c r="T50" s="105"/>
      <c r="U50" s="106"/>
    </row>
    <row r="51" spans="1:21" s="9" customFormat="1" ht="15.95" customHeight="1" x14ac:dyDescent="0.2">
      <c r="A51" s="87"/>
      <c r="B51" s="88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5"/>
      <c r="Q51" s="105"/>
      <c r="R51" s="105"/>
      <c r="S51" s="105"/>
      <c r="T51" s="105"/>
      <c r="U51" s="106"/>
    </row>
    <row r="52" spans="1:21" s="9" customFormat="1" ht="15.95" customHeight="1" x14ac:dyDescent="0.2">
      <c r="A52" s="87"/>
      <c r="B52" s="88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5"/>
      <c r="Q52" s="105"/>
      <c r="R52" s="105"/>
      <c r="S52" s="105"/>
      <c r="T52" s="105"/>
      <c r="U52" s="106"/>
    </row>
    <row r="53" spans="1:21" s="9" customFormat="1" ht="15.95" customHeight="1" x14ac:dyDescent="0.2">
      <c r="A53" s="87"/>
      <c r="B53" s="88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5"/>
      <c r="Q53" s="105"/>
      <c r="R53" s="105"/>
      <c r="S53" s="105"/>
      <c r="T53" s="105"/>
      <c r="U53" s="106"/>
    </row>
    <row r="54" spans="1:21" s="9" customFormat="1" ht="15.95" customHeight="1" x14ac:dyDescent="0.2">
      <c r="A54" s="87"/>
      <c r="B54" s="88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5"/>
      <c r="Q54" s="105"/>
      <c r="R54" s="105"/>
      <c r="S54" s="105"/>
      <c r="T54" s="105"/>
      <c r="U54" s="106"/>
    </row>
    <row r="55" spans="1:21" s="9" customFormat="1" ht="15.95" customHeight="1" x14ac:dyDescent="0.2">
      <c r="A55" s="87"/>
      <c r="B55" s="88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5"/>
      <c r="Q55" s="105"/>
      <c r="R55" s="105"/>
      <c r="S55" s="105"/>
      <c r="T55" s="105"/>
      <c r="U55" s="106"/>
    </row>
    <row r="56" spans="1:21" s="9" customFormat="1" ht="15.95" customHeight="1" x14ac:dyDescent="0.2">
      <c r="A56" s="87"/>
      <c r="B56" s="88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5"/>
      <c r="Q56" s="105"/>
      <c r="R56" s="105"/>
      <c r="S56" s="105"/>
      <c r="T56" s="105"/>
      <c r="U56" s="106"/>
    </row>
    <row r="57" spans="1:21" s="9" customFormat="1" ht="15.95" customHeight="1" x14ac:dyDescent="0.2">
      <c r="A57" s="87"/>
      <c r="B57" s="88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5"/>
      <c r="Q57" s="105"/>
      <c r="R57" s="105"/>
      <c r="S57" s="105"/>
      <c r="T57" s="105"/>
      <c r="U57" s="106"/>
    </row>
    <row r="58" spans="1:21" s="9" customFormat="1" ht="15.95" customHeight="1" x14ac:dyDescent="0.2">
      <c r="A58" s="112" t="s">
        <v>46</v>
      </c>
      <c r="B58" s="109"/>
      <c r="C58" s="109">
        <f>SUM(C38:H57)</f>
        <v>0</v>
      </c>
      <c r="D58" s="109"/>
      <c r="E58" s="109"/>
      <c r="F58" s="109"/>
      <c r="G58" s="109"/>
      <c r="H58" s="109"/>
      <c r="I58" s="109">
        <f>SUM(I38:K57)</f>
        <v>0</v>
      </c>
      <c r="J58" s="109"/>
      <c r="K58" s="109"/>
      <c r="L58" s="109">
        <f>SUM(L38:O57)</f>
        <v>0</v>
      </c>
      <c r="M58" s="109"/>
      <c r="N58" s="109"/>
      <c r="O58" s="109"/>
      <c r="P58" s="110">
        <f>SUM(P38:U57)</f>
        <v>0</v>
      </c>
      <c r="Q58" s="110"/>
      <c r="R58" s="110"/>
      <c r="S58" s="110"/>
      <c r="T58" s="110"/>
      <c r="U58" s="111"/>
    </row>
    <row r="59" spans="1:21" s="9" customFormat="1" ht="15.95" customHeight="1" x14ac:dyDescent="0.2">
      <c r="A59" s="79" t="s">
        <v>47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1"/>
    </row>
    <row r="60" spans="1:21" s="9" customFormat="1" ht="15.95" customHeight="1" x14ac:dyDescent="0.2">
      <c r="A60" s="43" t="s">
        <v>8</v>
      </c>
      <c r="B60" s="77"/>
      <c r="C60" s="69" t="e">
        <f>VLOOKUP($C$4,[1]GESTAO_OS!$A$4:$R$591,16,0)</f>
        <v>#N/A</v>
      </c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1"/>
    </row>
    <row r="61" spans="1:21" s="9" customFormat="1" ht="15.95" customHeight="1" x14ac:dyDescent="0.2">
      <c r="A61" s="43" t="s">
        <v>48</v>
      </c>
      <c r="B61" s="77"/>
      <c r="C61" s="45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83"/>
    </row>
    <row r="62" spans="1:21" s="9" customFormat="1" ht="15.95" customHeight="1" x14ac:dyDescent="0.2">
      <c r="A62" s="43" t="s">
        <v>49</v>
      </c>
      <c r="B62" s="77"/>
      <c r="C62" s="45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83"/>
    </row>
    <row r="63" spans="1:21" s="9" customFormat="1" ht="15.95" customHeight="1" x14ac:dyDescent="0.2">
      <c r="A63" s="43" t="s">
        <v>50</v>
      </c>
      <c r="B63" s="77"/>
      <c r="C63" s="45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83"/>
    </row>
    <row r="64" spans="1:21" s="9" customFormat="1" ht="15.95" customHeight="1" x14ac:dyDescent="0.2">
      <c r="A64" s="43" t="s">
        <v>51</v>
      </c>
      <c r="B64" s="77"/>
      <c r="C64" s="45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83"/>
    </row>
    <row r="65" spans="1:21" s="15" customFormat="1" ht="10.5" customHeight="1" thickBot="1" x14ac:dyDescent="0.2">
      <c r="A65" s="113" t="s">
        <v>105</v>
      </c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5"/>
    </row>
    <row r="66" spans="1:21" x14ac:dyDescent="0.2"/>
    <row r="67" spans="1:21" x14ac:dyDescent="0.2"/>
    <row r="68" spans="1:21" x14ac:dyDescent="0.2"/>
    <row r="69" spans="1:21" x14ac:dyDescent="0.2"/>
    <row r="70" spans="1:21" x14ac:dyDescent="0.2"/>
    <row r="71" spans="1:21" x14ac:dyDescent="0.2"/>
    <row r="72" spans="1:21" x14ac:dyDescent="0.2"/>
    <row r="73" spans="1:21" x14ac:dyDescent="0.2"/>
    <row r="74" spans="1:21" x14ac:dyDescent="0.2"/>
    <row r="75" spans="1:21" x14ac:dyDescent="0.2"/>
    <row r="76" spans="1:21" x14ac:dyDescent="0.2"/>
    <row r="77" spans="1:21" x14ac:dyDescent="0.2"/>
    <row r="78" spans="1:21" x14ac:dyDescent="0.2"/>
    <row r="79" spans="1:21" x14ac:dyDescent="0.2"/>
    <row r="80" spans="1:21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</sheetData>
  <sheetProtection algorithmName="SHA-512" hashValue="oBrBAJyDKHYw1CfjBplM9qORNXXALPfwkWKJv0crHGQV5zZLS8G7+Z4ajhp8gNKs1HCuYEJ77xg7tf1eQ3Q3qA==" saltValue="a4l4wWcHWHU1Hggs8GcfKQ==" spinCount="100000" sheet="1" formatColumns="0" autoFilter="0"/>
  <mergeCells count="203">
    <mergeCell ref="A26:B26"/>
    <mergeCell ref="C26:I26"/>
    <mergeCell ref="M26:U26"/>
    <mergeCell ref="J26:L26"/>
    <mergeCell ref="A22:B22"/>
    <mergeCell ref="C22:I22"/>
    <mergeCell ref="M22:U22"/>
    <mergeCell ref="J22:L22"/>
    <mergeCell ref="M23:U23"/>
    <mergeCell ref="A23:B25"/>
    <mergeCell ref="C23:I25"/>
    <mergeCell ref="J23:L25"/>
    <mergeCell ref="M24:U24"/>
    <mergeCell ref="M25:U25"/>
    <mergeCell ref="C33:I33"/>
    <mergeCell ref="M33:U33"/>
    <mergeCell ref="A65:U65"/>
    <mergeCell ref="M4:U4"/>
    <mergeCell ref="M5:U5"/>
    <mergeCell ref="M6:U6"/>
    <mergeCell ref="M29:U29"/>
    <mergeCell ref="M30:U30"/>
    <mergeCell ref="N37:O37"/>
    <mergeCell ref="R37:S37"/>
    <mergeCell ref="P37:Q37"/>
    <mergeCell ref="T37:U37"/>
    <mergeCell ref="A61:B61"/>
    <mergeCell ref="A62:B62"/>
    <mergeCell ref="A63:B63"/>
    <mergeCell ref="A64:B64"/>
    <mergeCell ref="C61:U61"/>
    <mergeCell ref="C62:U62"/>
    <mergeCell ref="C63:U63"/>
    <mergeCell ref="C64:U64"/>
    <mergeCell ref="C8:U8"/>
    <mergeCell ref="G37:H37"/>
    <mergeCell ref="I54:K54"/>
    <mergeCell ref="L54:O54"/>
    <mergeCell ref="I58:K58"/>
    <mergeCell ref="L58:O58"/>
    <mergeCell ref="P58:U58"/>
    <mergeCell ref="A59:U59"/>
    <mergeCell ref="A60:B60"/>
    <mergeCell ref="C60:U60"/>
    <mergeCell ref="A58:B58"/>
    <mergeCell ref="P54:U54"/>
    <mergeCell ref="I55:K55"/>
    <mergeCell ref="L55:O55"/>
    <mergeCell ref="P55:U55"/>
    <mergeCell ref="I56:K56"/>
    <mergeCell ref="L56:O56"/>
    <mergeCell ref="P56:U56"/>
    <mergeCell ref="C58:H58"/>
    <mergeCell ref="A57:B57"/>
    <mergeCell ref="P57:U57"/>
    <mergeCell ref="I57:K57"/>
    <mergeCell ref="L57:O57"/>
    <mergeCell ref="A56:B56"/>
    <mergeCell ref="C51:H51"/>
    <mergeCell ref="C52:H52"/>
    <mergeCell ref="C53:H53"/>
    <mergeCell ref="C54:H54"/>
    <mergeCell ref="C55:H55"/>
    <mergeCell ref="I45:K45"/>
    <mergeCell ref="L45:O45"/>
    <mergeCell ref="C56:H56"/>
    <mergeCell ref="C57:H57"/>
    <mergeCell ref="I53:K53"/>
    <mergeCell ref="L53:O53"/>
    <mergeCell ref="L48:O48"/>
    <mergeCell ref="I49:K49"/>
    <mergeCell ref="L49:O49"/>
    <mergeCell ref="I50:K50"/>
    <mergeCell ref="C45:H45"/>
    <mergeCell ref="C46:H46"/>
    <mergeCell ref="C47:H47"/>
    <mergeCell ref="C48:H48"/>
    <mergeCell ref="C49:H49"/>
    <mergeCell ref="C50:H50"/>
    <mergeCell ref="P48:U48"/>
    <mergeCell ref="P49:U49"/>
    <mergeCell ref="L50:O50"/>
    <mergeCell ref="P50:U50"/>
    <mergeCell ref="I51:K51"/>
    <mergeCell ref="L51:O51"/>
    <mergeCell ref="P51:U51"/>
    <mergeCell ref="I52:K52"/>
    <mergeCell ref="L52:O52"/>
    <mergeCell ref="P52:U52"/>
    <mergeCell ref="A48:B48"/>
    <mergeCell ref="L36:O36"/>
    <mergeCell ref="A38:B38"/>
    <mergeCell ref="A39:B39"/>
    <mergeCell ref="A40:B40"/>
    <mergeCell ref="A41:B41"/>
    <mergeCell ref="A42:B42"/>
    <mergeCell ref="A43:B43"/>
    <mergeCell ref="A44:B44"/>
    <mergeCell ref="A45:B45"/>
    <mergeCell ref="I43:K43"/>
    <mergeCell ref="L43:O43"/>
    <mergeCell ref="C38:H38"/>
    <mergeCell ref="C39:H39"/>
    <mergeCell ref="C40:H40"/>
    <mergeCell ref="C41:H41"/>
    <mergeCell ref="C42:H42"/>
    <mergeCell ref="C43:H43"/>
    <mergeCell ref="I38:K38"/>
    <mergeCell ref="L38:O38"/>
    <mergeCell ref="I39:K39"/>
    <mergeCell ref="L39:O39"/>
    <mergeCell ref="I40:K40"/>
    <mergeCell ref="L40:O40"/>
    <mergeCell ref="C44:H44"/>
    <mergeCell ref="A49:B49"/>
    <mergeCell ref="A53:B53"/>
    <mergeCell ref="P40:U40"/>
    <mergeCell ref="I41:K41"/>
    <mergeCell ref="L41:O41"/>
    <mergeCell ref="P41:U41"/>
    <mergeCell ref="I42:K42"/>
    <mergeCell ref="L42:O42"/>
    <mergeCell ref="P42:U42"/>
    <mergeCell ref="A46:B46"/>
    <mergeCell ref="P45:U45"/>
    <mergeCell ref="I46:K46"/>
    <mergeCell ref="L46:O46"/>
    <mergeCell ref="P46:U46"/>
    <mergeCell ref="I47:K47"/>
    <mergeCell ref="L47:O47"/>
    <mergeCell ref="P47:U47"/>
    <mergeCell ref="A47:B47"/>
    <mergeCell ref="P43:U43"/>
    <mergeCell ref="I44:K44"/>
    <mergeCell ref="L44:O44"/>
    <mergeCell ref="P53:U53"/>
    <mergeCell ref="A13:U13"/>
    <mergeCell ref="A54:B54"/>
    <mergeCell ref="A55:B55"/>
    <mergeCell ref="C36:H36"/>
    <mergeCell ref="C37:E37"/>
    <mergeCell ref="I36:K36"/>
    <mergeCell ref="A52:B52"/>
    <mergeCell ref="A29:B29"/>
    <mergeCell ref="J29:L29"/>
    <mergeCell ref="C29:I29"/>
    <mergeCell ref="A30:B30"/>
    <mergeCell ref="C30:I30"/>
    <mergeCell ref="J30:L30"/>
    <mergeCell ref="A32:U32"/>
    <mergeCell ref="A33:B33"/>
    <mergeCell ref="J33:L33"/>
    <mergeCell ref="A35:U35"/>
    <mergeCell ref="A36:B36"/>
    <mergeCell ref="A37:B37"/>
    <mergeCell ref="P38:U38"/>
    <mergeCell ref="P39:U39"/>
    <mergeCell ref="A50:B50"/>
    <mergeCell ref="A51:B51"/>
    <mergeCell ref="I48:K48"/>
    <mergeCell ref="A16:B16"/>
    <mergeCell ref="A17:B17"/>
    <mergeCell ref="C5:I5"/>
    <mergeCell ref="P36:U36"/>
    <mergeCell ref="P44:U44"/>
    <mergeCell ref="A28:B28"/>
    <mergeCell ref="C28:U28"/>
    <mergeCell ref="O12:P12"/>
    <mergeCell ref="M12:N12"/>
    <mergeCell ref="C11:I11"/>
    <mergeCell ref="L11:N11"/>
    <mergeCell ref="O11:U11"/>
    <mergeCell ref="A27:U27"/>
    <mergeCell ref="A15:B15"/>
    <mergeCell ref="A19:U19"/>
    <mergeCell ref="A20:U20"/>
    <mergeCell ref="A21:B21"/>
    <mergeCell ref="C21:I21"/>
    <mergeCell ref="J21:L21"/>
    <mergeCell ref="M21:U21"/>
    <mergeCell ref="A14:U14"/>
    <mergeCell ref="C15:U15"/>
    <mergeCell ref="C16:U16"/>
    <mergeCell ref="C17:U17"/>
    <mergeCell ref="A1:B2"/>
    <mergeCell ref="C1:U2"/>
    <mergeCell ref="A4:B4"/>
    <mergeCell ref="C4:I4"/>
    <mergeCell ref="J4:L4"/>
    <mergeCell ref="C12:I12"/>
    <mergeCell ref="A11:B11"/>
    <mergeCell ref="A12:B12"/>
    <mergeCell ref="A5:B5"/>
    <mergeCell ref="J5:L5"/>
    <mergeCell ref="A10:U10"/>
    <mergeCell ref="Q12:U12"/>
    <mergeCell ref="A9:U9"/>
    <mergeCell ref="A7:B7"/>
    <mergeCell ref="A8:B8"/>
    <mergeCell ref="C7:U7"/>
    <mergeCell ref="J6:L6"/>
    <mergeCell ref="A6:B6"/>
    <mergeCell ref="C6:I6"/>
  </mergeCells>
  <phoneticPr fontId="3" type="noConversion"/>
  <conditionalFormatting sqref="C11:I11">
    <cfRule type="containsBlanks" dxfId="28" priority="36">
      <formula>LEN(TRIM(C11))=0</formula>
    </cfRule>
  </conditionalFormatting>
  <conditionalFormatting sqref="K11 O11:U11 Q12:U12">
    <cfRule type="containsBlanks" dxfId="27" priority="35">
      <formula>LEN(TRIM(K11))=0</formula>
    </cfRule>
  </conditionalFormatting>
  <conditionalFormatting sqref="C12:I12">
    <cfRule type="containsBlanks" dxfId="26" priority="34">
      <formula>LEN(TRIM(C12))=0</formula>
    </cfRule>
  </conditionalFormatting>
  <conditionalFormatting sqref="P37">
    <cfRule type="containsBlanks" dxfId="25" priority="26">
      <formula>LEN(TRIM(P37))=0</formula>
    </cfRule>
  </conditionalFormatting>
  <conditionalFormatting sqref="C61:E64">
    <cfRule type="containsBlanks" dxfId="24" priority="30">
      <formula>LEN(TRIM(C61))=0</formula>
    </cfRule>
  </conditionalFormatting>
  <conditionalFormatting sqref="C37 G37">
    <cfRule type="containsBlanks" dxfId="23" priority="29">
      <formula>LEN(TRIM(C37))=0</formula>
    </cfRule>
  </conditionalFormatting>
  <conditionalFormatting sqref="I37 K37">
    <cfRule type="containsBlanks" dxfId="22" priority="28">
      <formula>LEN(TRIM(I37))=0</formula>
    </cfRule>
  </conditionalFormatting>
  <conditionalFormatting sqref="L37 N37">
    <cfRule type="containsBlanks" dxfId="21" priority="27">
      <formula>LEN(TRIM(L37))=0</formula>
    </cfRule>
  </conditionalFormatting>
  <conditionalFormatting sqref="T37">
    <cfRule type="containsBlanks" dxfId="20" priority="25">
      <formula>LEN(TRIM(T37))=0</formula>
    </cfRule>
  </conditionalFormatting>
  <conditionalFormatting sqref="A38">
    <cfRule type="containsBlanks" dxfId="19" priority="24">
      <formula>LEN(TRIM(A38))=0</formula>
    </cfRule>
  </conditionalFormatting>
  <conditionalFormatting sqref="A39:A44">
    <cfRule type="containsBlanks" dxfId="18" priority="23">
      <formula>LEN(TRIM(A39))=0</formula>
    </cfRule>
  </conditionalFormatting>
  <conditionalFormatting sqref="C38 I38">
    <cfRule type="containsBlanks" dxfId="17" priority="22">
      <formula>LEN(TRIM(C38))=0</formula>
    </cfRule>
  </conditionalFormatting>
  <conditionalFormatting sqref="C39:C44">
    <cfRule type="containsBlanks" dxfId="16" priority="21">
      <formula>LEN(TRIM(C39))=0</formula>
    </cfRule>
  </conditionalFormatting>
  <conditionalFormatting sqref="I39:I44">
    <cfRule type="containsBlanks" dxfId="15" priority="20">
      <formula>LEN(TRIM(I39))=0</formula>
    </cfRule>
  </conditionalFormatting>
  <conditionalFormatting sqref="L38">
    <cfRule type="containsBlanks" dxfId="14" priority="19">
      <formula>LEN(TRIM(L38))=0</formula>
    </cfRule>
  </conditionalFormatting>
  <conditionalFormatting sqref="L39:L44">
    <cfRule type="containsBlanks" dxfId="13" priority="18">
      <formula>LEN(TRIM(L39))=0</formula>
    </cfRule>
  </conditionalFormatting>
  <conditionalFormatting sqref="P38">
    <cfRule type="containsBlanks" dxfId="12" priority="17">
      <formula>LEN(TRIM(P38))=0</formula>
    </cfRule>
  </conditionalFormatting>
  <conditionalFormatting sqref="P39:P44">
    <cfRule type="containsBlanks" dxfId="11" priority="16">
      <formula>LEN(TRIM(P39))=0</formula>
    </cfRule>
  </conditionalFormatting>
  <conditionalFormatting sqref="C15">
    <cfRule type="containsBlanks" dxfId="10" priority="14">
      <formula>LEN(TRIM(C15))=0</formula>
    </cfRule>
  </conditionalFormatting>
  <conditionalFormatting sqref="C16">
    <cfRule type="containsBlanks" dxfId="9" priority="13">
      <formula>LEN(TRIM(C16))=0</formula>
    </cfRule>
  </conditionalFormatting>
  <conditionalFormatting sqref="C17">
    <cfRule type="containsBlanks" dxfId="8" priority="12">
      <formula>LEN(TRIM(C17))=0</formula>
    </cfRule>
  </conditionalFormatting>
  <conditionalFormatting sqref="M33">
    <cfRule type="containsBlanks" dxfId="7" priority="11">
      <formula>LEN(TRIM(M33))=0</formula>
    </cfRule>
  </conditionalFormatting>
  <conditionalFormatting sqref="C33">
    <cfRule type="containsBlanks" dxfId="6" priority="10">
      <formula>LEN(TRIM(C33))=0</formula>
    </cfRule>
  </conditionalFormatting>
  <conditionalFormatting sqref="C4:I4">
    <cfRule type="containsBlanks" dxfId="5" priority="9">
      <formula>LEN(TRIM(C4))=0</formula>
    </cfRule>
  </conditionalFormatting>
  <conditionalFormatting sqref="C21:I21 C22:C23">
    <cfRule type="containsBlanks" dxfId="4" priority="8">
      <formula>LEN(TRIM(C21))=0</formula>
    </cfRule>
  </conditionalFormatting>
  <conditionalFormatting sqref="M21:M22">
    <cfRule type="containsBlanks" dxfId="3" priority="7">
      <formula>LEN(TRIM(M21))=0</formula>
    </cfRule>
  </conditionalFormatting>
  <conditionalFormatting sqref="C26">
    <cfRule type="containsBlanks" dxfId="2" priority="2">
      <formula>LEN(TRIM(C26))=0</formula>
    </cfRule>
  </conditionalFormatting>
  <conditionalFormatting sqref="M23:M25">
    <cfRule type="containsBlanks" dxfId="1" priority="5">
      <formula>LEN(TRIM(M23))=0</formula>
    </cfRule>
  </conditionalFormatting>
  <conditionalFormatting sqref="M26">
    <cfRule type="containsBlanks" dxfId="0" priority="1">
      <formula>LEN(TRIM(M26))=0</formula>
    </cfRule>
  </conditionalFormatting>
  <printOptions horizontalCentered="1"/>
  <pageMargins left="0.51181102362204722" right="0.39370078740157483" top="0.59055118110236227" bottom="0.74803149606299213" header="0.51181102362204722" footer="0.51181102362204722"/>
  <pageSetup paperSize="9" scale="66" orientation="portrait" horizontalDpi="360" verticalDpi="360" r:id="rId1"/>
  <headerFooter alignWithMargins="0">
    <oddFooter>&amp;RFOR 0001/03&amp;L
&amp;K808080&amp;"Trebuchet MS"CLASSIFICAÇÃO DO DOCUMENTO: INTERNO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F72F28D2-BA65-45D9-AE72-0D9C144FC540}">
          <x14:formula1>
            <xm:f>Planilha1!$G$2:$G$3</xm:f>
          </x14:formula1>
          <xm:sqref>C15:U15</xm:sqref>
        </x14:dataValidation>
        <x14:dataValidation type="list" allowBlank="1" showInputMessage="1" showErrorMessage="1" xr:uid="{0D0FFA51-58B1-4FAE-966C-C8C3FD94B363}">
          <x14:formula1>
            <xm:f>Planilha1!$I$2:$I$4</xm:f>
          </x14:formula1>
          <xm:sqref>C16:U16</xm:sqref>
        </x14:dataValidation>
        <x14:dataValidation type="list" allowBlank="1" showInputMessage="1" showErrorMessage="1" xr:uid="{105E490F-4F4E-4197-A811-E9DA28642905}">
          <x14:formula1>
            <xm:f>Planilha1!$K$2:$K$4</xm:f>
          </x14:formula1>
          <xm:sqref>C17:U17</xm:sqref>
        </x14:dataValidation>
        <x14:dataValidation type="list" allowBlank="1" showInputMessage="1" showErrorMessage="1" xr:uid="{E2B2AF04-7472-4D64-A09C-5D76321CE1C1}">
          <x14:formula1>
            <xm:f>Planilha1!$M$2:$M$4</xm:f>
          </x14:formula1>
          <xm:sqref>C33:I33</xm:sqref>
        </x14:dataValidation>
        <x14:dataValidation type="list" allowBlank="1" showInputMessage="1" showErrorMessage="1" xr:uid="{92B71E38-FBB9-417A-8F93-28F54DBF54C8}">
          <x14:formula1>
            <xm:f>Planilha1!$O$2:$O$5</xm:f>
          </x14:formula1>
          <xm:sqref>M33:U33</xm:sqref>
        </x14:dataValidation>
        <x14:dataValidation type="list" allowBlank="1" showInputMessage="1" showErrorMessage="1" xr:uid="{CCABD119-81BA-4021-A876-746C50D147BF}">
          <x14:formula1>
            <xm:f>Planilha1!$C$2:$C$4</xm:f>
          </x14:formula1>
          <xm:sqref>C61:U61</xm:sqref>
        </x14:dataValidation>
        <x14:dataValidation type="list" allowBlank="1" showInputMessage="1" showErrorMessage="1" xr:uid="{D674F2D6-571D-46D7-A685-CC4A6E2F8CBA}">
          <x14:formula1>
            <xm:f>Planilha1!$E$2:$E$4</xm:f>
          </x14:formula1>
          <xm:sqref>C62:U62</xm:sqref>
        </x14:dataValidation>
        <x14:dataValidation type="list" allowBlank="1" showInputMessage="1" showErrorMessage="1" xr:uid="{26D7F5D7-F3BA-459B-8AE8-22F8995ED017}">
          <x14:formula1>
            <xm:f>Planilha1!$C$7:$C$8</xm:f>
          </x14:formula1>
          <xm:sqref>D22:I22 C22:C23 C26:I26</xm:sqref>
        </x14:dataValidation>
        <x14:dataValidation type="list" allowBlank="1" showInputMessage="1" showErrorMessage="1" xr:uid="{953418FD-55D9-4F13-908D-D226ECA00FBB}">
          <x14:formula1>
            <xm:f>Planilha1!$E$7:$E$9</xm:f>
          </x14:formula1>
          <xm:sqref>M22:U22</xm:sqref>
        </x14:dataValidation>
        <x14:dataValidation type="list" allowBlank="1" showInputMessage="1" showErrorMessage="1" xr:uid="{CDA9A656-F811-417C-823C-BCF7BB8C9B3D}">
          <x14:formula1>
            <xm:f>Planilha1!$G$7:$G$13</xm:f>
          </x14:formula1>
          <xm:sqref>M23:U25</xm:sqref>
        </x14:dataValidation>
        <x14:dataValidation type="list" allowBlank="1" showInputMessage="1" showErrorMessage="1" xr:uid="{2AA1F2B4-DA8B-4D90-B587-0396F4E34855}">
          <x14:formula1>
            <xm:f>Planilha1!$I$7:$I$8</xm:f>
          </x14:formula1>
          <xm:sqref>M26:U26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2A49-2778-4FC6-A0A0-6395A5A5A444}">
  <dimension ref="A1:C10"/>
  <sheetViews>
    <sheetView showGridLines="0" workbookViewId="0">
      <selection activeCell="F14" sqref="F14"/>
    </sheetView>
  </sheetViews>
  <sheetFormatPr defaultRowHeight="15" x14ac:dyDescent="0.25"/>
  <cols>
    <col min="1" max="1" width="9.140625" style="17"/>
    <col min="2" max="2" width="10.7109375" style="17" bestFit="1" customWidth="1"/>
    <col min="3" max="3" width="51.42578125" style="17" customWidth="1"/>
    <col min="4" max="16384" width="9.140625" style="17"/>
  </cols>
  <sheetData>
    <row r="1" spans="1:3" x14ac:dyDescent="0.25">
      <c r="A1" s="16" t="s">
        <v>68</v>
      </c>
      <c r="B1" s="16" t="s">
        <v>69</v>
      </c>
      <c r="C1" s="16" t="s">
        <v>70</v>
      </c>
    </row>
    <row r="2" spans="1:3" x14ac:dyDescent="0.25">
      <c r="A2" s="18">
        <v>0</v>
      </c>
      <c r="B2" s="19"/>
      <c r="C2" s="18" t="s">
        <v>71</v>
      </c>
    </row>
    <row r="3" spans="1:3" x14ac:dyDescent="0.25">
      <c r="A3" s="18">
        <v>1</v>
      </c>
      <c r="B3" s="19">
        <v>45485</v>
      </c>
      <c r="C3" s="18" t="s">
        <v>72</v>
      </c>
    </row>
    <row r="4" spans="1:3" ht="30" x14ac:dyDescent="0.25">
      <c r="A4" s="18">
        <v>2</v>
      </c>
      <c r="B4" s="19">
        <v>45503</v>
      </c>
      <c r="C4" s="32" t="s">
        <v>104</v>
      </c>
    </row>
    <row r="5" spans="1:3" x14ac:dyDescent="0.25">
      <c r="A5" s="18"/>
      <c r="B5" s="18"/>
      <c r="C5" s="18"/>
    </row>
    <row r="6" spans="1:3" x14ac:dyDescent="0.25">
      <c r="A6" s="18"/>
      <c r="B6" s="18"/>
      <c r="C6" s="18"/>
    </row>
    <row r="7" spans="1:3" x14ac:dyDescent="0.25">
      <c r="A7" s="18"/>
      <c r="B7" s="18"/>
      <c r="C7" s="18"/>
    </row>
    <row r="8" spans="1:3" x14ac:dyDescent="0.25">
      <c r="A8" s="18"/>
      <c r="B8" s="18"/>
      <c r="C8" s="18"/>
    </row>
    <row r="9" spans="1:3" x14ac:dyDescent="0.25">
      <c r="A9" s="18"/>
      <c r="B9" s="18"/>
      <c r="C9" s="18"/>
    </row>
    <row r="10" spans="1:3" x14ac:dyDescent="0.25">
      <c r="A10" s="18"/>
      <c r="B10" s="18"/>
      <c r="C10" s="18"/>
    </row>
  </sheetData>
  <sheetProtection algorithmName="SHA-512" hashValue="duOo/VrPTagNOUh+StO8R/7hMCjBlX9Cc4X90Rjvw0JG9BsTs5j/BjvOIu2Rgl5AurGjNcjLawgxQW4FeaYkhw==" saltValue="pi4mIHCYUFb3W0AcMREEgw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383A-1C9E-4D85-A078-70D3DD3C12D2}">
  <sheetPr codeName="Planilha2"/>
  <dimension ref="A1:O13"/>
  <sheetViews>
    <sheetView showGridLines="0" workbookViewId="0">
      <selection activeCell="E23" sqref="E23"/>
    </sheetView>
  </sheetViews>
  <sheetFormatPr defaultRowHeight="12.75" x14ac:dyDescent="0.2"/>
  <cols>
    <col min="1" max="1" width="22.5703125" customWidth="1"/>
    <col min="2" max="2" width="2.42578125" customWidth="1"/>
    <col min="3" max="3" width="30.7109375" bestFit="1" customWidth="1"/>
    <col min="4" max="4" width="3.140625" customWidth="1"/>
    <col min="5" max="5" width="32.85546875" bestFit="1" customWidth="1"/>
    <col min="6" max="6" width="2.85546875" customWidth="1"/>
    <col min="7" max="7" width="38.42578125" bestFit="1" customWidth="1"/>
    <col min="8" max="8" width="4" customWidth="1"/>
    <col min="9" max="9" width="25.140625" customWidth="1"/>
    <col min="10" max="10" width="2.85546875" customWidth="1"/>
    <col min="11" max="11" width="24.7109375" customWidth="1"/>
    <col min="12" max="12" width="3.42578125" customWidth="1"/>
    <col min="13" max="13" width="22.5703125" bestFit="1" customWidth="1"/>
    <col min="14" max="14" width="2.7109375" customWidth="1"/>
    <col min="15" max="15" width="22.5703125" bestFit="1" customWidth="1"/>
  </cols>
  <sheetData>
    <row r="1" spans="1:15" ht="15" x14ac:dyDescent="0.2">
      <c r="A1" s="6" t="s">
        <v>17</v>
      </c>
      <c r="C1" s="6" t="s">
        <v>52</v>
      </c>
      <c r="E1" s="6" t="s">
        <v>79</v>
      </c>
      <c r="G1" s="6" t="s">
        <v>56</v>
      </c>
      <c r="I1" s="6" t="s">
        <v>59</v>
      </c>
      <c r="K1" s="6" t="s">
        <v>63</v>
      </c>
      <c r="M1" s="6" t="s">
        <v>66</v>
      </c>
      <c r="O1" s="6" t="s">
        <v>67</v>
      </c>
    </row>
    <row r="2" spans="1:15" x14ac:dyDescent="0.2">
      <c r="A2" s="8" t="s">
        <v>18</v>
      </c>
      <c r="C2" s="8" t="s">
        <v>53</v>
      </c>
      <c r="E2" s="8" t="s">
        <v>5</v>
      </c>
      <c r="G2" s="8" t="s">
        <v>58</v>
      </c>
      <c r="I2" s="8" t="s">
        <v>60</v>
      </c>
      <c r="K2" s="5" t="s">
        <v>64</v>
      </c>
      <c r="M2" s="7">
        <v>220</v>
      </c>
      <c r="O2" s="10">
        <v>24</v>
      </c>
    </row>
    <row r="3" spans="1:15" x14ac:dyDescent="0.2">
      <c r="A3" s="8" t="s">
        <v>19</v>
      </c>
      <c r="C3" s="8" t="s">
        <v>54</v>
      </c>
      <c r="E3" s="8" t="s">
        <v>80</v>
      </c>
      <c r="G3" s="8" t="s">
        <v>57</v>
      </c>
      <c r="I3" s="8" t="s">
        <v>61</v>
      </c>
      <c r="K3" s="5" t="s">
        <v>65</v>
      </c>
      <c r="M3" s="7">
        <v>380</v>
      </c>
      <c r="O3" s="10">
        <v>36</v>
      </c>
    </row>
    <row r="4" spans="1:15" x14ac:dyDescent="0.2">
      <c r="A4" s="8" t="s">
        <v>20</v>
      </c>
      <c r="C4" s="8" t="s">
        <v>2</v>
      </c>
      <c r="E4" s="8" t="s">
        <v>2</v>
      </c>
      <c r="I4" s="8" t="s">
        <v>62</v>
      </c>
      <c r="K4" s="5" t="s">
        <v>4</v>
      </c>
      <c r="M4" s="7">
        <v>440</v>
      </c>
      <c r="O4" s="10">
        <v>110</v>
      </c>
    </row>
    <row r="5" spans="1:15" x14ac:dyDescent="0.2">
      <c r="A5" s="8" t="s">
        <v>21</v>
      </c>
      <c r="O5" s="10">
        <v>220</v>
      </c>
    </row>
    <row r="6" spans="1:15" ht="15" x14ac:dyDescent="0.2">
      <c r="A6" s="8" t="s">
        <v>22</v>
      </c>
      <c r="C6" s="6" t="s">
        <v>85</v>
      </c>
      <c r="E6" s="6" t="s">
        <v>88</v>
      </c>
      <c r="G6" s="6" t="s">
        <v>92</v>
      </c>
      <c r="I6" s="6" t="s">
        <v>101</v>
      </c>
    </row>
    <row r="7" spans="1:15" x14ac:dyDescent="0.2">
      <c r="A7" s="8" t="s">
        <v>23</v>
      </c>
      <c r="C7" s="31" t="s">
        <v>86</v>
      </c>
      <c r="E7" s="8" t="s">
        <v>89</v>
      </c>
      <c r="G7" s="8" t="s">
        <v>93</v>
      </c>
      <c r="I7" s="31" t="s">
        <v>102</v>
      </c>
    </row>
    <row r="8" spans="1:15" x14ac:dyDescent="0.2">
      <c r="C8" s="31" t="s">
        <v>87</v>
      </c>
      <c r="E8" s="31" t="s">
        <v>90</v>
      </c>
      <c r="G8" s="31" t="s">
        <v>94</v>
      </c>
      <c r="I8" s="31" t="s">
        <v>103</v>
      </c>
    </row>
    <row r="9" spans="1:15" x14ac:dyDescent="0.2">
      <c r="E9" s="31" t="s">
        <v>91</v>
      </c>
      <c r="G9" s="31" t="s">
        <v>95</v>
      </c>
    </row>
    <row r="10" spans="1:15" x14ac:dyDescent="0.2">
      <c r="G10" s="31" t="s">
        <v>96</v>
      </c>
    </row>
    <row r="11" spans="1:15" x14ac:dyDescent="0.2">
      <c r="G11" s="31" t="s">
        <v>97</v>
      </c>
    </row>
    <row r="12" spans="1:15" x14ac:dyDescent="0.2">
      <c r="G12" s="31" t="s">
        <v>98</v>
      </c>
    </row>
    <row r="13" spans="1:15" x14ac:dyDescent="0.2">
      <c r="G13" s="31" t="s">
        <v>99</v>
      </c>
    </row>
  </sheetData>
  <sheetProtection algorithmName="SHA-512" hashValue="VZ1cjZ03t2IWizmlO7MlaWODC2SP87bCvFe9FcSP6+eqqFF7m0jIpsnM5cvbIrx4rz20OkZr5e2XCLuBU46y9g==" saltValue="nO0mHTgcqylcMvWJOXjh/w==" spinCount="100000" sheet="1" objects="1" scenario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AA7902EC44734C9D18763DA5008C53" ma:contentTypeVersion="10" ma:contentTypeDescription="Crie um novo documento." ma:contentTypeScope="" ma:versionID="a8af9c1c081dec4a11d4c52088b995e8">
  <xsd:schema xmlns:xsd="http://www.w3.org/2001/XMLSchema" xmlns:xs="http://www.w3.org/2001/XMLSchema" xmlns:p="http://schemas.microsoft.com/office/2006/metadata/properties" xmlns:ns2="3aea33ee-8555-40b8-b238-6e7208a0fafe" xmlns:ns3="7bc64174-81a0-4446-b334-d6fbed24c83b" targetNamespace="http://schemas.microsoft.com/office/2006/metadata/properties" ma:root="true" ma:fieldsID="0fb0c4ad64193440203faad38a667875" ns2:_="" ns3:_="">
    <xsd:import namespace="3aea33ee-8555-40b8-b238-6e7208a0fafe"/>
    <xsd:import namespace="7bc64174-81a0-4446-b334-d6fbed24c8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a33ee-8555-40b8-b238-6e7208a0fa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74-81a0-4446-b334-d6fbed24c8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13A5DC-24B7-40D8-80B9-575EAECF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a33ee-8555-40b8-b238-6e7208a0fafe"/>
    <ds:schemaRef ds:uri="7bc64174-81a0-4446-b334-d6fbed24c8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81CB51-C491-4866-8A36-866AAB1479E0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3aea33ee-8555-40b8-b238-6e7208a0fafe"/>
    <ds:schemaRef ds:uri="http://schemas.microsoft.com/office/infopath/2007/PartnerControls"/>
    <ds:schemaRef ds:uri="http://schemas.openxmlformats.org/package/2006/metadata/core-properties"/>
    <ds:schemaRef ds:uri="7bc64174-81a0-4446-b334-d6fbed24c83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F138187-FDBD-41B2-B076-C00846B72F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Ordem de Serviço</vt:lpstr>
      <vt:lpstr>Controle_Revisao</vt:lpstr>
      <vt:lpstr>Planilha1</vt:lpstr>
      <vt:lpstr>'Ordem de Serviço'!Area_de_impressao</vt:lpstr>
      <vt:lpstr>'Ordem de Serviço'!Titulos_de_impressao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tteixeira</dc:creator>
  <cp:lastModifiedBy>Christiane</cp:lastModifiedBy>
  <cp:lastPrinted>2024-07-17T12:47:47Z</cp:lastPrinted>
  <dcterms:created xsi:type="dcterms:W3CDTF">2005-12-19T15:50:55Z</dcterms:created>
  <dcterms:modified xsi:type="dcterms:W3CDTF">2024-09-03T10:34:56Z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CCulture">
    <vt:lpwstr>pt-BR</vt:lpwstr>
  </property>
  <property fmtid="{D5CDD505-2E9C-101B-9397-08002B2CF9AE}" pid="3" name="Sensitivity">
    <vt:lpwstr>olPrivate</vt:lpwstr>
  </property>
  <property fmtid="{D5CDD505-2E9C-101B-9397-08002B2CF9AE}" pid="4" name="SensitivityDescription">
    <vt:lpwstr>CLASSIFICAÇÃO DO DOCUMENTO: INTERNO</vt:lpwstr>
  </property>
  <property fmtid="{D5CDD505-2E9C-101B-9397-08002B2CF9AE}" pid="5" name="ContentTypeId">
    <vt:lpwstr>0x01010013AA7902EC44734C9D18763DA5008C53</vt:lpwstr>
  </property>
  <property fmtid="{D5CDD505-2E9C-101B-9397-08002B2CF9AE}" pid="6" name="Order">
    <vt:r8>6650200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TemplateUrl">
    <vt:lpwstr/>
  </property>
  <property fmtid="{D5CDD505-2E9C-101B-9397-08002B2CF9AE}" pid="12" name="ComplianceAssetId">
    <vt:lpwstr/>
  </property>
</Properties>
</file>