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ilakos/Documents/Github/artificial-intelligence/artificial-intelligence/P3_Search/"/>
    </mc:Choice>
  </mc:AlternateContent>
  <bookViews>
    <workbookView xWindow="33600" yWindow="460" windowWidth="38400" windowHeight="21060" tabRatio="500"/>
  </bookViews>
  <sheets>
    <sheet name="UsedSearchResults-Detailed" sheetId="3" r:id="rId1"/>
    <sheet name="F-SearchResults" sheetId="6" r:id="rId2"/>
    <sheet name="H-SearchResults" sheetId="5" r:id="rId3"/>
    <sheet name="NH_SearchResults" sheetId="4" r:id="rId4"/>
    <sheet name="UsedSearchResults" sheetId="2" r:id="rId5"/>
    <sheet name="AllSearchResults" sheetId="1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6" l="1"/>
  <c r="E16" i="6"/>
  <c r="G16" i="6"/>
  <c r="F12" i="6"/>
  <c r="F16" i="6"/>
  <c r="H16" i="6"/>
  <c r="I16" i="6"/>
  <c r="G15" i="6"/>
  <c r="H15" i="6"/>
  <c r="I15" i="6"/>
  <c r="G14" i="6"/>
  <c r="H14" i="6"/>
  <c r="I14" i="6"/>
  <c r="G13" i="6"/>
  <c r="H13" i="6"/>
  <c r="I13" i="6"/>
  <c r="G12" i="6"/>
  <c r="H12" i="6"/>
  <c r="I12" i="6"/>
  <c r="E7" i="6"/>
  <c r="E11" i="6"/>
  <c r="G11" i="6"/>
  <c r="F7" i="6"/>
  <c r="F11" i="6"/>
  <c r="H11" i="6"/>
  <c r="I11" i="6"/>
  <c r="G10" i="6"/>
  <c r="H10" i="6"/>
  <c r="I10" i="6"/>
  <c r="G9" i="6"/>
  <c r="H9" i="6"/>
  <c r="I9" i="6"/>
  <c r="G8" i="6"/>
  <c r="H8" i="6"/>
  <c r="I8" i="6"/>
  <c r="G7" i="6"/>
  <c r="H7" i="6"/>
  <c r="I7" i="6"/>
  <c r="F2" i="6"/>
  <c r="F6" i="6"/>
  <c r="H6" i="6"/>
  <c r="I6" i="6"/>
  <c r="J6" i="6"/>
  <c r="E6" i="6"/>
  <c r="H5" i="6"/>
  <c r="I5" i="6"/>
  <c r="J5" i="6"/>
  <c r="H4" i="6"/>
  <c r="I4" i="6"/>
  <c r="J4" i="6"/>
  <c r="H3" i="6"/>
  <c r="I3" i="6"/>
  <c r="J3" i="6"/>
  <c r="H2" i="6"/>
  <c r="I2" i="6"/>
  <c r="J2" i="6"/>
  <c r="E2" i="6"/>
  <c r="R4" i="3"/>
  <c r="R5" i="3"/>
  <c r="R6" i="3"/>
  <c r="R7" i="3"/>
  <c r="R3" i="3"/>
  <c r="P8" i="3"/>
  <c r="P9" i="3"/>
  <c r="P10" i="3"/>
  <c r="P11" i="3"/>
  <c r="P12" i="3"/>
  <c r="P13" i="3"/>
  <c r="P14" i="3"/>
  <c r="P15" i="3"/>
  <c r="P16" i="3"/>
  <c r="P17" i="3"/>
  <c r="P4" i="3"/>
  <c r="P5" i="3"/>
  <c r="P6" i="3"/>
  <c r="P7" i="3"/>
  <c r="P3" i="3"/>
  <c r="O14" i="3"/>
  <c r="O15" i="3"/>
  <c r="O16" i="3"/>
  <c r="O17" i="3"/>
  <c r="O13" i="3"/>
  <c r="N14" i="3"/>
  <c r="N15" i="3"/>
  <c r="N16" i="3"/>
  <c r="N17" i="3"/>
  <c r="N13" i="3"/>
  <c r="O4" i="3"/>
  <c r="O5" i="3"/>
  <c r="O6" i="3"/>
  <c r="O7" i="3"/>
  <c r="O3" i="3"/>
  <c r="O9" i="3"/>
  <c r="O10" i="3"/>
  <c r="O11" i="3"/>
  <c r="O12" i="3"/>
  <c r="O8" i="3"/>
  <c r="N9" i="3"/>
  <c r="N10" i="3"/>
  <c r="N11" i="3"/>
  <c r="N12" i="3"/>
  <c r="N8" i="3"/>
  <c r="M17" i="3"/>
  <c r="L17" i="3"/>
  <c r="M13" i="3"/>
  <c r="L13" i="3"/>
  <c r="M12" i="3"/>
  <c r="L12" i="3"/>
  <c r="M8" i="3"/>
  <c r="L8" i="3"/>
  <c r="M7" i="3"/>
  <c r="L7" i="3"/>
  <c r="M3" i="3"/>
  <c r="L3" i="3"/>
</calcChain>
</file>

<file path=xl/sharedStrings.xml><?xml version="1.0" encoding="utf-8"?>
<sst xmlns="http://schemas.openxmlformats.org/spreadsheetml/2006/main" count="251" uniqueCount="33">
  <si>
    <t>Problem</t>
  </si>
  <si>
    <t xml:space="preserve">Search </t>
  </si>
  <si>
    <t>Plan Length</t>
  </si>
  <si>
    <t>Time Elapsed</t>
  </si>
  <si>
    <t>Node Expansions</t>
  </si>
  <si>
    <t>Type</t>
  </si>
  <si>
    <t>Uninformed</t>
  </si>
  <si>
    <t>Informed</t>
  </si>
  <si>
    <t>Goal Tests</t>
  </si>
  <si>
    <t>New Nodes</t>
  </si>
  <si>
    <t>Search Name</t>
  </si>
  <si>
    <t>breadth_first_search </t>
  </si>
  <si>
    <t>breadth_first_tree_search </t>
  </si>
  <si>
    <t>depth_first_graph_search </t>
  </si>
  <si>
    <t>depth_limited_search </t>
  </si>
  <si>
    <t>uniform_cost_search </t>
  </si>
  <si>
    <t>recursive_best_first_search h_1</t>
  </si>
  <si>
    <t>greedy_best_first_graph_search h_1</t>
  </si>
  <si>
    <t>astar_search h_1</t>
  </si>
  <si>
    <t>astar_search h_ignore_preconditions</t>
  </si>
  <si>
    <t>astar_search h_pg_levelsum</t>
  </si>
  <si>
    <t>NaN</t>
  </si>
  <si>
    <t>Normalize Plan Length</t>
  </si>
  <si>
    <t>Normalized Time Length</t>
  </si>
  <si>
    <t>Composite</t>
  </si>
  <si>
    <t>Min/Max PL</t>
  </si>
  <si>
    <t>Min/Max TE</t>
  </si>
  <si>
    <t>Average Composite</t>
  </si>
  <si>
    <t>Results</t>
  </si>
  <si>
    <t>Faster with more complexity, Best overall</t>
  </si>
  <si>
    <t>Fastest to calculate, reults in longer Paths</t>
  </si>
  <si>
    <t>Longest to Calculate</t>
  </si>
  <si>
    <t>Fastest to calculate, can result in longer Paths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</si>
</sst>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00"/>
    <numFmt numFmtId="170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169" fontId="0" fillId="0" borderId="0" xfId="0" applyNumberFormat="1"/>
    <xf numFmtId="169" fontId="0" fillId="0" borderId="1" xfId="0" applyNumberFormat="1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1" xfId="0" applyFont="1" applyBorder="1"/>
    <xf numFmtId="169" fontId="0" fillId="0" borderId="1" xfId="0" applyNumberFormat="1" applyFont="1" applyBorder="1"/>
    <xf numFmtId="0" fontId="0" fillId="0" borderId="1" xfId="0" applyFill="1" applyBorder="1"/>
    <xf numFmtId="170" fontId="0" fillId="0" borderId="0" xfId="0" applyNumberFormat="1"/>
    <xf numFmtId="170" fontId="0" fillId="0" borderId="1" xfId="0" applyNumberFormat="1" applyBorder="1"/>
    <xf numFmtId="170" fontId="1" fillId="0" borderId="1" xfId="0" applyNumberFormat="1" applyFont="1" applyBorder="1"/>
    <xf numFmtId="0" fontId="1" fillId="0" borderId="1" xfId="0" applyFon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03B0F1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Search:</a:t>
            </a:r>
            <a:r>
              <a:rPr lang="en-US" baseline="0"/>
              <a:t> Plan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Problem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'UsedSearchResults-Detailed'!$B$3:$B$7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</c:numCache>
            </c:numRef>
          </c:cat>
          <c:val>
            <c:numRef>
              <c:f>'UsedSearchResults-Detailed'!$D$3:$D$7</c:f>
              <c:numCache>
                <c:formatCode>General</c:formatCode>
                <c:ptCount val="5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</c:numCache>
            </c:numRef>
          </c:val>
        </c:ser>
        <c:ser>
          <c:idx val="1"/>
          <c:order val="1"/>
          <c:tx>
            <c:v>Problem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'UsedSearchResults-Detailed'!$B$3:$B$7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</c:numCache>
            </c:numRef>
          </c:cat>
          <c:val>
            <c:numRef>
              <c:f>'UsedSearchResults-Detailed'!$D$8:$D$12</c:f>
              <c:numCache>
                <c:formatCode>General</c:formatCode>
                <c:ptCount val="5"/>
                <c:pt idx="0">
                  <c:v>9.0</c:v>
                </c:pt>
                <c:pt idx="1">
                  <c:v>9.0</c:v>
                </c:pt>
                <c:pt idx="2">
                  <c:v>15.0</c:v>
                </c:pt>
                <c:pt idx="3">
                  <c:v>9.0</c:v>
                </c:pt>
                <c:pt idx="4">
                  <c:v>9.0</c:v>
                </c:pt>
              </c:numCache>
            </c:numRef>
          </c:val>
        </c:ser>
        <c:ser>
          <c:idx val="2"/>
          <c:order val="2"/>
          <c:tx>
            <c:v>Problem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'UsedSearchResults-Detailed'!$B$3:$B$7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</c:numCache>
            </c:numRef>
          </c:cat>
          <c:val>
            <c:numRef>
              <c:f>'UsedSearchResults-Detailed'!$D$13:$D$17</c:f>
              <c:numCache>
                <c:formatCode>General</c:formatCode>
                <c:ptCount val="5"/>
                <c:pt idx="0">
                  <c:v>12.0</c:v>
                </c:pt>
                <c:pt idx="1">
                  <c:v>12.0</c:v>
                </c:pt>
                <c:pt idx="2">
                  <c:v>22.0</c:v>
                </c:pt>
                <c:pt idx="3">
                  <c:v>12.0</c:v>
                </c:pt>
                <c:pt idx="4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300400"/>
        <c:axId val="1803302176"/>
      </c:barChart>
      <c:catAx>
        <c:axId val="180330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02176"/>
        <c:crosses val="autoZero"/>
        <c:auto val="1"/>
        <c:lblAlgn val="ctr"/>
        <c:lblOffset val="100"/>
        <c:noMultiLvlLbl val="0"/>
      </c:catAx>
      <c:valAx>
        <c:axId val="18033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0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Search:</a:t>
            </a:r>
            <a:r>
              <a:rPr lang="en-US" baseline="0"/>
              <a:t> Time Elapsed - Normalized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Problem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'UsedSearchResults-Detailed'!$B$3:$B$7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</c:numCache>
            </c:numRef>
          </c:cat>
          <c:val>
            <c:numRef>
              <c:f>'UsedSearchResults-Detailed'!$O$3:$O$7</c:f>
              <c:numCache>
                <c:formatCode>0.0000</c:formatCode>
                <c:ptCount val="5"/>
                <c:pt idx="0">
                  <c:v>0.658009263646893</c:v>
                </c:pt>
                <c:pt idx="1">
                  <c:v>0.939041817007096</c:v>
                </c:pt>
                <c:pt idx="2">
                  <c:v>0.0</c:v>
                </c:pt>
                <c:pt idx="3">
                  <c:v>0.836150215108702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v>Problem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'UsedSearchResults-Detailed'!$B$3:$B$7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</c:numCache>
            </c:numRef>
          </c:cat>
          <c:val>
            <c:numRef>
              <c:f>'UsedSearchResults-Detailed'!$O$8:$O$12</c:f>
              <c:numCache>
                <c:formatCode>0.0000</c:formatCode>
                <c:ptCount val="5"/>
                <c:pt idx="0">
                  <c:v>1.0</c:v>
                </c:pt>
                <c:pt idx="1">
                  <c:v>0.875688641652933</c:v>
                </c:pt>
                <c:pt idx="2">
                  <c:v>0.0</c:v>
                </c:pt>
                <c:pt idx="3">
                  <c:v>0.888347341087727</c:v>
                </c:pt>
                <c:pt idx="4">
                  <c:v>0.185696267779048</c:v>
                </c:pt>
              </c:numCache>
            </c:numRef>
          </c:val>
        </c:ser>
        <c:ser>
          <c:idx val="2"/>
          <c:order val="2"/>
          <c:tx>
            <c:v>Problem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'UsedSearchResults-Detailed'!$B$3:$B$7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</c:numCache>
            </c:numRef>
          </c:cat>
          <c:val>
            <c:numRef>
              <c:f>'UsedSearchResults-Detailed'!$O$13:$O$17</c:f>
              <c:numCache>
                <c:formatCode>0.0000</c:formatCode>
                <c:ptCount val="5"/>
                <c:pt idx="0">
                  <c:v>1.0</c:v>
                </c:pt>
                <c:pt idx="1">
                  <c:v>0.452806922670749</c:v>
                </c:pt>
                <c:pt idx="2">
                  <c:v>0.0</c:v>
                </c:pt>
                <c:pt idx="3">
                  <c:v>0.386694568014737</c:v>
                </c:pt>
                <c:pt idx="4">
                  <c:v>0.0289226402610398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904272"/>
        <c:axId val="1760383504"/>
      </c:barChart>
      <c:catAx>
        <c:axId val="18019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383504"/>
        <c:crosses val="autoZero"/>
        <c:auto val="1"/>
        <c:lblAlgn val="ctr"/>
        <c:lblOffset val="100"/>
        <c:noMultiLvlLbl val="0"/>
      </c:catAx>
      <c:valAx>
        <c:axId val="17603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9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Search:</a:t>
            </a:r>
            <a:r>
              <a:rPr lang="en-US" baseline="0"/>
              <a:t> Plan Length + Time Elapsed - Normalized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Per Search Type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'UsedSearchResults-Detailed'!$B$3:$B$7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</c:numCache>
            </c:numRef>
          </c:cat>
          <c:val>
            <c:numRef>
              <c:f>'UsedSearchResults-Detailed'!$R$3:$R$7</c:f>
              <c:numCache>
                <c:formatCode>0.0000</c:formatCode>
                <c:ptCount val="5"/>
                <c:pt idx="0">
                  <c:v>0.886003087882297</c:v>
                </c:pt>
                <c:pt idx="1">
                  <c:v>0.755845793776926</c:v>
                </c:pt>
                <c:pt idx="2">
                  <c:v>0.666666666666667</c:v>
                </c:pt>
                <c:pt idx="3">
                  <c:v>0.703730708070389</c:v>
                </c:pt>
                <c:pt idx="4">
                  <c:v>0.404872969346696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480032"/>
        <c:axId val="1760091648"/>
      </c:barChart>
      <c:catAx>
        <c:axId val="18014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91648"/>
        <c:crosses val="autoZero"/>
        <c:auto val="1"/>
        <c:lblAlgn val="ctr"/>
        <c:lblOffset val="100"/>
        <c:noMultiLvlLbl val="0"/>
      </c:catAx>
      <c:valAx>
        <c:axId val="17600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8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18</xdr:row>
      <xdr:rowOff>0</xdr:rowOff>
    </xdr:from>
    <xdr:to>
      <xdr:col>5</xdr:col>
      <xdr:colOff>965200</xdr:colOff>
      <xdr:row>31</xdr:row>
      <xdr:rowOff>101600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17</xdr:row>
      <xdr:rowOff>177800</xdr:rowOff>
    </xdr:from>
    <xdr:to>
      <xdr:col>10</xdr:col>
      <xdr:colOff>1498600</xdr:colOff>
      <xdr:row>31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17</xdr:row>
      <xdr:rowOff>177800</xdr:rowOff>
    </xdr:from>
    <xdr:to>
      <xdr:col>14</xdr:col>
      <xdr:colOff>1460500</xdr:colOff>
      <xdr:row>31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H38" sqref="H38"/>
    </sheetView>
  </sheetViews>
  <sheetFormatPr baseColWidth="10" defaultRowHeight="16" x14ac:dyDescent="0.2"/>
  <cols>
    <col min="3" max="3" width="4" customWidth="1"/>
    <col min="5" max="5" width="12.6640625" bestFit="1" customWidth="1"/>
    <col min="6" max="6" width="15.33203125" bestFit="1" customWidth="1"/>
    <col min="7" max="7" width="15.33203125" customWidth="1"/>
    <col min="9" max="9" width="3.83203125" customWidth="1"/>
    <col min="11" max="11" width="31.33203125" bestFit="1" customWidth="1"/>
    <col min="14" max="14" width="19.6640625" bestFit="1" customWidth="1"/>
    <col min="15" max="15" width="21.33203125" bestFit="1" customWidth="1"/>
    <col min="16" max="16" width="10" bestFit="1" customWidth="1"/>
  </cols>
  <sheetData>
    <row r="1" spans="1:20" s="1" customFormat="1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9</v>
      </c>
      <c r="J1" s="1" t="s">
        <v>5</v>
      </c>
      <c r="K1" s="1" t="s">
        <v>10</v>
      </c>
      <c r="L1" s="1" t="s">
        <v>25</v>
      </c>
      <c r="M1" s="1" t="s">
        <v>26</v>
      </c>
      <c r="N1" s="1" t="s">
        <v>22</v>
      </c>
      <c r="O1" s="1" t="s">
        <v>23</v>
      </c>
      <c r="P1" s="1" t="s">
        <v>24</v>
      </c>
      <c r="R1" s="1" t="s">
        <v>27</v>
      </c>
      <c r="T1" s="1" t="s">
        <v>28</v>
      </c>
    </row>
    <row r="2" spans="1:20" s="3" customFormat="1" x14ac:dyDescent="0.2"/>
    <row r="3" spans="1:20" x14ac:dyDescent="0.2">
      <c r="A3">
        <v>1</v>
      </c>
      <c r="B3">
        <v>1</v>
      </c>
      <c r="D3">
        <v>6</v>
      </c>
      <c r="E3" s="4">
        <v>2.7507298000273201E-2</v>
      </c>
      <c r="F3">
        <v>43</v>
      </c>
      <c r="G3">
        <v>56</v>
      </c>
      <c r="H3">
        <v>180</v>
      </c>
      <c r="J3" t="s">
        <v>6</v>
      </c>
      <c r="K3" t="s">
        <v>11</v>
      </c>
      <c r="L3">
        <f>MIN(D3:D7)</f>
        <v>6</v>
      </c>
      <c r="M3" s="4">
        <f>MIN(E3:E7)</f>
        <v>4.9878139980137296E-3</v>
      </c>
      <c r="N3" s="11">
        <v>0</v>
      </c>
      <c r="O3" s="11">
        <f>(E3-$M$3)/($M$7-$M$3)</f>
        <v>0.65800926364689272</v>
      </c>
      <c r="P3" s="11">
        <f>N3+O3</f>
        <v>0.65800926364689272</v>
      </c>
      <c r="R3" s="11">
        <f>AVERAGE(P3,P8,P13)</f>
        <v>0.88600308788229754</v>
      </c>
    </row>
    <row r="4" spans="1:20" x14ac:dyDescent="0.2">
      <c r="A4">
        <v>1</v>
      </c>
      <c r="B4">
        <v>5</v>
      </c>
      <c r="D4">
        <v>6</v>
      </c>
      <c r="E4" s="4">
        <v>3.7125259994354502E-2</v>
      </c>
      <c r="F4">
        <v>55</v>
      </c>
      <c r="G4">
        <v>57</v>
      </c>
      <c r="H4">
        <v>224</v>
      </c>
      <c r="J4" t="s">
        <v>6</v>
      </c>
      <c r="K4" t="s">
        <v>15</v>
      </c>
      <c r="N4" s="11">
        <v>0</v>
      </c>
      <c r="O4" s="11">
        <f t="shared" ref="O4:O7" si="0">(E4-$M$3)/($M$7-$M$3)</f>
        <v>0.93904181700709644</v>
      </c>
      <c r="P4" s="11">
        <f t="shared" ref="P4:P17" si="1">N4+O4</f>
        <v>0.93904181700709644</v>
      </c>
      <c r="R4" s="11">
        <f t="shared" ref="R4:R7" si="2">AVERAGE(P4,P9,P14)</f>
        <v>0.75584579377692596</v>
      </c>
    </row>
    <row r="5" spans="1:20" x14ac:dyDescent="0.2">
      <c r="A5">
        <v>1</v>
      </c>
      <c r="B5">
        <v>7</v>
      </c>
      <c r="D5">
        <v>6</v>
      </c>
      <c r="E5" s="4">
        <v>4.9878139980137296E-3</v>
      </c>
      <c r="F5">
        <v>7</v>
      </c>
      <c r="G5">
        <v>9</v>
      </c>
      <c r="H5">
        <v>28</v>
      </c>
      <c r="J5" t="s">
        <v>6</v>
      </c>
      <c r="K5" t="s">
        <v>17</v>
      </c>
      <c r="N5" s="11">
        <v>0</v>
      </c>
      <c r="O5" s="11">
        <f t="shared" si="0"/>
        <v>0</v>
      </c>
      <c r="P5" s="11">
        <f t="shared" si="1"/>
        <v>0</v>
      </c>
      <c r="R5" s="11">
        <f t="shared" si="2"/>
        <v>0.66666666666666663</v>
      </c>
      <c r="T5" t="s">
        <v>32</v>
      </c>
    </row>
    <row r="6" spans="1:20" x14ac:dyDescent="0.2">
      <c r="A6">
        <v>1</v>
      </c>
      <c r="B6">
        <v>8</v>
      </c>
      <c r="D6">
        <v>6</v>
      </c>
      <c r="E6" s="4">
        <v>3.36039329995401E-2</v>
      </c>
      <c r="F6">
        <v>55</v>
      </c>
      <c r="G6">
        <v>57</v>
      </c>
      <c r="H6">
        <v>224</v>
      </c>
      <c r="J6" t="s">
        <v>6</v>
      </c>
      <c r="K6" t="s">
        <v>18</v>
      </c>
      <c r="N6" s="11">
        <v>0</v>
      </c>
      <c r="O6" s="11">
        <f t="shared" si="0"/>
        <v>0.83615021510870169</v>
      </c>
      <c r="P6" s="11">
        <f t="shared" si="1"/>
        <v>0.83615021510870169</v>
      </c>
      <c r="R6" s="11">
        <f t="shared" si="2"/>
        <v>0.70373070807038873</v>
      </c>
    </row>
    <row r="7" spans="1:20" s="2" customFormat="1" x14ac:dyDescent="0.2">
      <c r="A7" s="2">
        <v>1</v>
      </c>
      <c r="B7" s="2">
        <v>9</v>
      </c>
      <c r="D7" s="2">
        <v>6</v>
      </c>
      <c r="E7" s="5">
        <v>3.9211472001625197E-2</v>
      </c>
      <c r="F7" s="2">
        <v>41</v>
      </c>
      <c r="G7" s="2">
        <v>43</v>
      </c>
      <c r="H7" s="2">
        <v>170</v>
      </c>
      <c r="J7" s="2" t="s">
        <v>7</v>
      </c>
      <c r="K7" s="2" t="s">
        <v>19</v>
      </c>
      <c r="L7" s="2">
        <f>MAX(D3:D7)</f>
        <v>6</v>
      </c>
      <c r="M7" s="2">
        <f>MAX(E3:E7)</f>
        <v>3.9211472001625197E-2</v>
      </c>
      <c r="N7" s="12">
        <v>0</v>
      </c>
      <c r="O7" s="12">
        <f t="shared" si="0"/>
        <v>1</v>
      </c>
      <c r="P7" s="12">
        <f t="shared" si="1"/>
        <v>1</v>
      </c>
      <c r="R7" s="13">
        <f t="shared" si="2"/>
        <v>0.40487296934669598</v>
      </c>
      <c r="T7" s="2" t="s">
        <v>29</v>
      </c>
    </row>
    <row r="8" spans="1:20" x14ac:dyDescent="0.2">
      <c r="A8">
        <v>2</v>
      </c>
      <c r="B8">
        <v>1</v>
      </c>
      <c r="D8" s="6">
        <v>9</v>
      </c>
      <c r="E8" s="4">
        <v>13.3453463679979</v>
      </c>
      <c r="F8" s="6">
        <v>3343</v>
      </c>
      <c r="G8" s="6">
        <v>4609</v>
      </c>
      <c r="H8" s="6">
        <v>30509</v>
      </c>
      <c r="J8" t="s">
        <v>6</v>
      </c>
      <c r="K8" t="s">
        <v>11</v>
      </c>
      <c r="L8">
        <f>MIN(D8:D12)</f>
        <v>9</v>
      </c>
      <c r="M8" s="4">
        <f>MIN(E8:E12)</f>
        <v>2.4513756480009699</v>
      </c>
      <c r="N8" s="11">
        <f>(D8-$L$8)/($L$12-$L$8)</f>
        <v>0</v>
      </c>
      <c r="O8" s="11">
        <f>(E8-$M$8)/($M$12-$M$8)</f>
        <v>1</v>
      </c>
      <c r="P8" s="11">
        <f t="shared" si="1"/>
        <v>1</v>
      </c>
    </row>
    <row r="9" spans="1:20" x14ac:dyDescent="0.2">
      <c r="A9">
        <v>2</v>
      </c>
      <c r="B9">
        <v>5</v>
      </c>
      <c r="D9" s="6">
        <v>9</v>
      </c>
      <c r="E9" s="4">
        <v>11.991102070001901</v>
      </c>
      <c r="F9" s="6">
        <v>4852</v>
      </c>
      <c r="G9" s="6">
        <v>4854</v>
      </c>
      <c r="H9" s="6">
        <v>44030</v>
      </c>
      <c r="J9" t="s">
        <v>6</v>
      </c>
      <c r="K9" t="s">
        <v>15</v>
      </c>
      <c r="N9" s="11">
        <f t="shared" ref="N9:O12" si="3">(D9-$L$8)/($L$12-$L$8)</f>
        <v>0</v>
      </c>
      <c r="O9" s="11">
        <f t="shared" ref="O9:O12" si="4">(E9-$M$8)/($M$12-$M$8)</f>
        <v>0.8756886416529327</v>
      </c>
      <c r="P9" s="11">
        <f t="shared" si="1"/>
        <v>0.8756886416529327</v>
      </c>
    </row>
    <row r="10" spans="1:20" x14ac:dyDescent="0.2">
      <c r="A10">
        <v>2</v>
      </c>
      <c r="B10">
        <v>7</v>
      </c>
      <c r="D10" s="6">
        <v>15</v>
      </c>
      <c r="E10" s="4">
        <v>2.4513756480009699</v>
      </c>
      <c r="F10" s="6">
        <v>990</v>
      </c>
      <c r="G10" s="6">
        <v>992</v>
      </c>
      <c r="H10" s="6">
        <v>8910</v>
      </c>
      <c r="J10" t="s">
        <v>6</v>
      </c>
      <c r="K10" t="s">
        <v>17</v>
      </c>
      <c r="N10" s="11">
        <f t="shared" si="3"/>
        <v>1</v>
      </c>
      <c r="O10" s="11">
        <f t="shared" si="4"/>
        <v>0</v>
      </c>
      <c r="P10" s="11">
        <f t="shared" si="1"/>
        <v>1</v>
      </c>
    </row>
    <row r="11" spans="1:20" x14ac:dyDescent="0.2">
      <c r="A11">
        <v>2</v>
      </c>
      <c r="B11">
        <v>8</v>
      </c>
      <c r="D11">
        <v>9</v>
      </c>
      <c r="E11" s="4">
        <v>12.1290055709978</v>
      </c>
      <c r="F11">
        <v>4852</v>
      </c>
      <c r="G11">
        <v>4854</v>
      </c>
      <c r="H11">
        <v>44030</v>
      </c>
      <c r="J11" t="s">
        <v>6</v>
      </c>
      <c r="K11" t="s">
        <v>18</v>
      </c>
      <c r="N11" s="11">
        <f t="shared" si="3"/>
        <v>0</v>
      </c>
      <c r="O11" s="11">
        <f t="shared" si="4"/>
        <v>0.8883473410877275</v>
      </c>
      <c r="P11" s="11">
        <f t="shared" si="1"/>
        <v>0.8883473410877275</v>
      </c>
    </row>
    <row r="12" spans="1:20" s="8" customFormat="1" x14ac:dyDescent="0.2">
      <c r="A12" s="8">
        <v>2</v>
      </c>
      <c r="B12" s="8">
        <v>9</v>
      </c>
      <c r="D12" s="8">
        <v>9</v>
      </c>
      <c r="E12" s="9">
        <v>4.4743453519986298</v>
      </c>
      <c r="F12" s="8">
        <v>1450</v>
      </c>
      <c r="G12" s="8">
        <v>1452</v>
      </c>
      <c r="H12" s="8">
        <v>13303</v>
      </c>
      <c r="J12" s="8" t="s">
        <v>7</v>
      </c>
      <c r="K12" s="8" t="s">
        <v>19</v>
      </c>
      <c r="L12" s="2">
        <f>MAX(D8:D12)</f>
        <v>15</v>
      </c>
      <c r="M12" s="2">
        <f>MAX(E8:E12)</f>
        <v>13.3453463679979</v>
      </c>
      <c r="N12" s="12">
        <f t="shared" si="3"/>
        <v>0</v>
      </c>
      <c r="O12" s="12">
        <f t="shared" si="4"/>
        <v>0.18569626777904819</v>
      </c>
      <c r="P12" s="12">
        <f t="shared" si="1"/>
        <v>0.18569626777904819</v>
      </c>
    </row>
    <row r="13" spans="1:20" x14ac:dyDescent="0.2">
      <c r="A13">
        <v>3</v>
      </c>
      <c r="B13">
        <v>1</v>
      </c>
      <c r="D13" s="6">
        <v>12</v>
      </c>
      <c r="E13" s="4">
        <v>101.71823025400199</v>
      </c>
      <c r="F13" s="6">
        <v>14663</v>
      </c>
      <c r="G13" s="6">
        <v>18098</v>
      </c>
      <c r="H13" s="6">
        <v>129631</v>
      </c>
      <c r="J13" t="s">
        <v>6</v>
      </c>
      <c r="K13" t="s">
        <v>11</v>
      </c>
      <c r="L13">
        <f>MIN(D13:D17)</f>
        <v>12</v>
      </c>
      <c r="M13" s="4">
        <f>MIN(E13:E17)</f>
        <v>14.477911451002001</v>
      </c>
      <c r="N13" s="11">
        <f>(D13-$L$13)/($L$17-$L$13)</f>
        <v>0</v>
      </c>
      <c r="O13" s="11">
        <f>(E13-$M$13)/($M$17-$M$13)</f>
        <v>1</v>
      </c>
      <c r="P13" s="11">
        <f t="shared" si="1"/>
        <v>1</v>
      </c>
    </row>
    <row r="14" spans="1:20" x14ac:dyDescent="0.2">
      <c r="A14">
        <v>3</v>
      </c>
      <c r="B14">
        <v>5</v>
      </c>
      <c r="D14" s="6">
        <v>12</v>
      </c>
      <c r="E14" s="4">
        <v>53.980931741003502</v>
      </c>
      <c r="F14" s="6">
        <v>18235</v>
      </c>
      <c r="G14" s="6">
        <v>18237</v>
      </c>
      <c r="H14" s="6">
        <v>159716</v>
      </c>
      <c r="J14" t="s">
        <v>6</v>
      </c>
      <c r="K14" t="s">
        <v>15</v>
      </c>
      <c r="N14" s="11">
        <f t="shared" ref="N14:N17" si="5">(D14-$L$13)/($L$17-$L$13)</f>
        <v>0</v>
      </c>
      <c r="O14" s="11">
        <f t="shared" ref="O14:O17" si="6">(E14-$M$13)/($M$17-$M$13)</f>
        <v>0.4528069226707489</v>
      </c>
      <c r="P14" s="11">
        <f t="shared" si="1"/>
        <v>0.4528069226707489</v>
      </c>
    </row>
    <row r="15" spans="1:20" x14ac:dyDescent="0.2">
      <c r="A15">
        <v>3</v>
      </c>
      <c r="B15">
        <v>7</v>
      </c>
      <c r="D15">
        <v>22</v>
      </c>
      <c r="E15" s="4">
        <v>14.477911451002001</v>
      </c>
      <c r="F15">
        <v>5614</v>
      </c>
      <c r="G15">
        <v>5616</v>
      </c>
      <c r="H15">
        <v>49429</v>
      </c>
      <c r="J15" t="s">
        <v>6</v>
      </c>
      <c r="K15" t="s">
        <v>17</v>
      </c>
      <c r="N15" s="11">
        <f t="shared" si="5"/>
        <v>1</v>
      </c>
      <c r="O15" s="11">
        <f t="shared" si="6"/>
        <v>0</v>
      </c>
      <c r="P15" s="11">
        <f t="shared" si="1"/>
        <v>1</v>
      </c>
    </row>
    <row r="16" spans="1:20" x14ac:dyDescent="0.2">
      <c r="A16">
        <v>3</v>
      </c>
      <c r="B16">
        <v>8</v>
      </c>
      <c r="D16" s="7">
        <v>12</v>
      </c>
      <c r="E16" s="4">
        <v>48.213268843995998</v>
      </c>
      <c r="F16" s="7">
        <v>18235</v>
      </c>
      <c r="G16" s="7">
        <v>18237</v>
      </c>
      <c r="H16" s="7">
        <v>159716</v>
      </c>
      <c r="J16" t="s">
        <v>6</v>
      </c>
      <c r="K16" t="s">
        <v>18</v>
      </c>
      <c r="N16" s="11">
        <f t="shared" si="5"/>
        <v>0</v>
      </c>
      <c r="O16" s="11">
        <f t="shared" si="6"/>
        <v>0.38669456801473673</v>
      </c>
      <c r="P16" s="11">
        <f t="shared" si="1"/>
        <v>0.38669456801473673</v>
      </c>
    </row>
    <row r="17" spans="1:16" s="2" customFormat="1" x14ac:dyDescent="0.2">
      <c r="A17" s="2">
        <v>3</v>
      </c>
      <c r="B17" s="2">
        <v>9</v>
      </c>
      <c r="D17" s="2">
        <v>12</v>
      </c>
      <c r="E17" s="5">
        <v>17.001131807999599</v>
      </c>
      <c r="F17" s="2">
        <v>5040</v>
      </c>
      <c r="G17" s="2">
        <v>5042</v>
      </c>
      <c r="H17" s="2">
        <v>44944</v>
      </c>
      <c r="J17" s="2" t="s">
        <v>7</v>
      </c>
      <c r="K17" s="2" t="s">
        <v>19</v>
      </c>
      <c r="L17" s="2">
        <f>MAX(D13:D17)</f>
        <v>22</v>
      </c>
      <c r="M17" s="2">
        <f>MAX(E13:E17)</f>
        <v>101.71823025400199</v>
      </c>
      <c r="N17" s="12">
        <f t="shared" si="5"/>
        <v>0</v>
      </c>
      <c r="O17" s="12">
        <f t="shared" si="6"/>
        <v>2.8922640261039832E-2</v>
      </c>
      <c r="P17" s="12">
        <f t="shared" si="1"/>
        <v>2.8922640261039832E-2</v>
      </c>
    </row>
  </sheetData>
  <conditionalFormatting sqref="E3:E7">
    <cfRule type="colorScale" priority="15">
      <colorScale>
        <cfvo type="min"/>
        <cfvo type="max"/>
        <color theme="0"/>
        <color rgb="FFFF0000"/>
      </colorScale>
    </cfRule>
  </conditionalFormatting>
  <conditionalFormatting sqref="D13:D17">
    <cfRule type="colorScale" priority="22">
      <colorScale>
        <cfvo type="min"/>
        <cfvo type="max"/>
        <color theme="0"/>
        <color rgb="FFFF0000"/>
      </colorScale>
    </cfRule>
  </conditionalFormatting>
  <conditionalFormatting sqref="E13:E17">
    <cfRule type="colorScale" priority="24">
      <colorScale>
        <cfvo type="min"/>
        <cfvo type="max"/>
        <color theme="0"/>
        <color rgb="FFFF0000"/>
      </colorScale>
    </cfRule>
  </conditionalFormatting>
  <conditionalFormatting sqref="D8:D12">
    <cfRule type="colorScale" priority="25">
      <colorScale>
        <cfvo type="min"/>
        <cfvo type="max"/>
        <color theme="0"/>
        <color rgb="FFFF0000"/>
      </colorScale>
    </cfRule>
  </conditionalFormatting>
  <conditionalFormatting sqref="E8:E12">
    <cfRule type="colorScale" priority="26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J16" sqref="A1:J16"/>
    </sheetView>
  </sheetViews>
  <sheetFormatPr baseColWidth="10" defaultRowHeight="16" x14ac:dyDescent="0.2"/>
  <cols>
    <col min="4" max="4" width="12.6640625" bestFit="1" customWidth="1"/>
    <col min="7" max="7" width="19.6640625" bestFit="1" customWidth="1"/>
    <col min="8" max="8" width="21.33203125" bestFit="1" customWidth="1"/>
    <col min="9" max="9" width="10" bestFit="1" customWidth="1"/>
    <col min="10" max="10" width="17.33203125" bestFit="1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  <c r="F1" s="1" t="s">
        <v>26</v>
      </c>
      <c r="G1" s="1" t="s">
        <v>22</v>
      </c>
      <c r="H1" s="1" t="s">
        <v>23</v>
      </c>
      <c r="I1" s="1" t="s">
        <v>24</v>
      </c>
      <c r="J1" s="1" t="s">
        <v>27</v>
      </c>
      <c r="L1" s="1" t="s">
        <v>28</v>
      </c>
    </row>
    <row r="2" spans="1:12" x14ac:dyDescent="0.2">
      <c r="A2">
        <v>1</v>
      </c>
      <c r="B2">
        <v>1</v>
      </c>
      <c r="C2">
        <v>6</v>
      </c>
      <c r="D2" s="4">
        <v>2.7507298000273201E-2</v>
      </c>
      <c r="E2">
        <f>MIN(C2:C6)</f>
        <v>6</v>
      </c>
      <c r="F2" s="4">
        <f>MIN(D2:D6)</f>
        <v>4.9878139980137296E-3</v>
      </c>
      <c r="G2" s="11">
        <v>0</v>
      </c>
      <c r="H2" s="11">
        <f>(D2-$F$2)/($F$6-$F$2)</f>
        <v>0.65800926364689272</v>
      </c>
      <c r="I2" s="11">
        <f>G2+H2</f>
        <v>0.65800926364689272</v>
      </c>
      <c r="J2" s="11">
        <f>AVERAGE(I2,I7,I12)</f>
        <v>0.88600308788229754</v>
      </c>
    </row>
    <row r="3" spans="1:12" x14ac:dyDescent="0.2">
      <c r="A3">
        <v>1</v>
      </c>
      <c r="B3">
        <v>5</v>
      </c>
      <c r="C3">
        <v>6</v>
      </c>
      <c r="D3" s="4">
        <v>3.7125259994354502E-2</v>
      </c>
      <c r="G3" s="11">
        <v>0</v>
      </c>
      <c r="H3" s="11">
        <f>(D3-$F$2)/($F$6-$F$2)</f>
        <v>0.93904181700709644</v>
      </c>
      <c r="I3" s="11">
        <f t="shared" ref="I3:I16" si="0">G3+H3</f>
        <v>0.93904181700709644</v>
      </c>
      <c r="J3" s="11">
        <f t="shared" ref="J3:J6" si="1">AVERAGE(I3,I8,I13)</f>
        <v>0.75584579377692596</v>
      </c>
    </row>
    <row r="4" spans="1:12" x14ac:dyDescent="0.2">
      <c r="A4">
        <v>1</v>
      </c>
      <c r="B4">
        <v>7</v>
      </c>
      <c r="C4">
        <v>6</v>
      </c>
      <c r="D4" s="4">
        <v>4.9878139980137296E-3</v>
      </c>
      <c r="G4" s="11">
        <v>0</v>
      </c>
      <c r="H4" s="11">
        <f>(D4-$F$2)/($F$6-$F$2)</f>
        <v>0</v>
      </c>
      <c r="I4" s="11">
        <f t="shared" si="0"/>
        <v>0</v>
      </c>
      <c r="J4" s="11">
        <f t="shared" si="1"/>
        <v>0.66666666666666663</v>
      </c>
      <c r="L4" t="s">
        <v>32</v>
      </c>
    </row>
    <row r="5" spans="1:12" x14ac:dyDescent="0.2">
      <c r="A5">
        <v>1</v>
      </c>
      <c r="B5">
        <v>8</v>
      </c>
      <c r="C5">
        <v>6</v>
      </c>
      <c r="D5" s="4">
        <v>3.36039329995401E-2</v>
      </c>
      <c r="G5" s="11">
        <v>0</v>
      </c>
      <c r="H5" s="11">
        <f>(D5-$F$2)/($F$6-$F$2)</f>
        <v>0.83615021510870169</v>
      </c>
      <c r="I5" s="11">
        <f t="shared" si="0"/>
        <v>0.83615021510870169</v>
      </c>
      <c r="J5" s="11">
        <f t="shared" si="1"/>
        <v>0.70373070807038873</v>
      </c>
    </row>
    <row r="6" spans="1:12" s="2" customFormat="1" x14ac:dyDescent="0.2">
      <c r="A6" s="2">
        <v>1</v>
      </c>
      <c r="B6" s="2">
        <v>9</v>
      </c>
      <c r="C6" s="2">
        <v>6</v>
      </c>
      <c r="D6" s="5">
        <v>3.9211472001625197E-2</v>
      </c>
      <c r="E6" s="2">
        <f>MAX(C2:C6)</f>
        <v>6</v>
      </c>
      <c r="F6" s="2">
        <f>MAX(D2:D6)</f>
        <v>3.9211472001625197E-2</v>
      </c>
      <c r="G6" s="12">
        <v>0</v>
      </c>
      <c r="H6" s="12">
        <f>(D6-$F$2)/($F$6-$F$2)</f>
        <v>1</v>
      </c>
      <c r="I6" s="12">
        <f t="shared" si="0"/>
        <v>1</v>
      </c>
      <c r="J6" s="13">
        <f t="shared" si="1"/>
        <v>0.40487296934669598</v>
      </c>
      <c r="L6" s="2" t="s">
        <v>29</v>
      </c>
    </row>
    <row r="7" spans="1:12" x14ac:dyDescent="0.2">
      <c r="A7">
        <v>2</v>
      </c>
      <c r="B7">
        <v>1</v>
      </c>
      <c r="C7" s="6">
        <v>9</v>
      </c>
      <c r="D7" s="4">
        <v>13.3453463679979</v>
      </c>
      <c r="E7">
        <f>MIN(C7:C11)</f>
        <v>9</v>
      </c>
      <c r="F7" s="4">
        <f>MIN(D7:D11)</f>
        <v>2.4513756480009699</v>
      </c>
      <c r="G7" s="11">
        <f>(C7-$E$7)/($E$11-$E$7)</f>
        <v>0</v>
      </c>
      <c r="H7" s="11">
        <f>(D7-$F$7)/($F$11-$F$7)</f>
        <v>1</v>
      </c>
      <c r="I7" s="11">
        <f t="shared" si="0"/>
        <v>1</v>
      </c>
    </row>
    <row r="8" spans="1:12" x14ac:dyDescent="0.2">
      <c r="A8">
        <v>2</v>
      </c>
      <c r="B8">
        <v>5</v>
      </c>
      <c r="C8" s="6">
        <v>9</v>
      </c>
      <c r="D8" s="4">
        <v>11.991102070001901</v>
      </c>
      <c r="G8" s="11">
        <f t="shared" ref="G8:G11" si="2">(C8-$E$7)/($E$11-$E$7)</f>
        <v>0</v>
      </c>
      <c r="H8" s="11">
        <f t="shared" ref="H8:H11" si="3">(D8-$F$7)/($F$11-$F$7)</f>
        <v>0.8756886416529327</v>
      </c>
      <c r="I8" s="11">
        <f t="shared" si="0"/>
        <v>0.8756886416529327</v>
      </c>
    </row>
    <row r="9" spans="1:12" x14ac:dyDescent="0.2">
      <c r="A9">
        <v>2</v>
      </c>
      <c r="B9">
        <v>7</v>
      </c>
      <c r="C9" s="6">
        <v>15</v>
      </c>
      <c r="D9" s="4">
        <v>2.4513756480009699</v>
      </c>
      <c r="G9" s="11">
        <f t="shared" si="2"/>
        <v>1</v>
      </c>
      <c r="H9" s="11">
        <f t="shared" si="3"/>
        <v>0</v>
      </c>
      <c r="I9" s="11">
        <f t="shared" si="0"/>
        <v>1</v>
      </c>
    </row>
    <row r="10" spans="1:12" x14ac:dyDescent="0.2">
      <c r="A10">
        <v>2</v>
      </c>
      <c r="B10">
        <v>8</v>
      </c>
      <c r="C10">
        <v>9</v>
      </c>
      <c r="D10" s="4">
        <v>12.1290055709978</v>
      </c>
      <c r="G10" s="11">
        <f t="shared" si="2"/>
        <v>0</v>
      </c>
      <c r="H10" s="11">
        <f t="shared" si="3"/>
        <v>0.8883473410877275</v>
      </c>
      <c r="I10" s="11">
        <f t="shared" si="0"/>
        <v>0.8883473410877275</v>
      </c>
    </row>
    <row r="11" spans="1:12" s="8" customFormat="1" x14ac:dyDescent="0.2">
      <c r="A11" s="8">
        <v>2</v>
      </c>
      <c r="B11" s="8">
        <v>9</v>
      </c>
      <c r="C11" s="8">
        <v>9</v>
      </c>
      <c r="D11" s="9">
        <v>4.4743453519986298</v>
      </c>
      <c r="E11" s="2">
        <f>MAX(C7:C11)</f>
        <v>15</v>
      </c>
      <c r="F11" s="2">
        <f>MAX(D7:D11)</f>
        <v>13.3453463679979</v>
      </c>
      <c r="G11" s="12">
        <f t="shared" si="2"/>
        <v>0</v>
      </c>
      <c r="H11" s="12">
        <f t="shared" si="3"/>
        <v>0.18569626777904819</v>
      </c>
      <c r="I11" s="12">
        <f t="shared" si="0"/>
        <v>0.18569626777904819</v>
      </c>
    </row>
    <row r="12" spans="1:12" x14ac:dyDescent="0.2">
      <c r="A12">
        <v>3</v>
      </c>
      <c r="B12">
        <v>1</v>
      </c>
      <c r="C12" s="6">
        <v>12</v>
      </c>
      <c r="D12" s="4">
        <v>101.71823025400199</v>
      </c>
      <c r="E12">
        <f>MIN(C12:C16)</f>
        <v>12</v>
      </c>
      <c r="F12" s="4">
        <f>MIN(D12:D16)</f>
        <v>14.477911451002001</v>
      </c>
      <c r="G12" s="11">
        <f>(C12-$E$12)/($E$16-$E$12)</f>
        <v>0</v>
      </c>
      <c r="H12" s="11">
        <f>(D12-$F$12)/($F$16-$F$12)</f>
        <v>1</v>
      </c>
      <c r="I12" s="11">
        <f t="shared" si="0"/>
        <v>1</v>
      </c>
    </row>
    <row r="13" spans="1:12" x14ac:dyDescent="0.2">
      <c r="A13">
        <v>3</v>
      </c>
      <c r="B13">
        <v>5</v>
      </c>
      <c r="C13" s="6">
        <v>12</v>
      </c>
      <c r="D13" s="4">
        <v>53.980931741003502</v>
      </c>
      <c r="G13" s="11">
        <f t="shared" ref="G13:G16" si="4">(C13-$E$12)/($E$16-$E$12)</f>
        <v>0</v>
      </c>
      <c r="H13" s="11">
        <f t="shared" ref="H13:H16" si="5">(D13-$F$12)/($F$16-$F$12)</f>
        <v>0.4528069226707489</v>
      </c>
      <c r="I13" s="11">
        <f t="shared" si="0"/>
        <v>0.4528069226707489</v>
      </c>
    </row>
    <row r="14" spans="1:12" x14ac:dyDescent="0.2">
      <c r="A14">
        <v>3</v>
      </c>
      <c r="B14">
        <v>7</v>
      </c>
      <c r="C14">
        <v>22</v>
      </c>
      <c r="D14" s="4">
        <v>14.477911451002001</v>
      </c>
      <c r="G14" s="11">
        <f t="shared" si="4"/>
        <v>1</v>
      </c>
      <c r="H14" s="11">
        <f t="shared" si="5"/>
        <v>0</v>
      </c>
      <c r="I14" s="11">
        <f t="shared" si="0"/>
        <v>1</v>
      </c>
    </row>
    <row r="15" spans="1:12" x14ac:dyDescent="0.2">
      <c r="A15">
        <v>3</v>
      </c>
      <c r="B15">
        <v>8</v>
      </c>
      <c r="C15" s="7">
        <v>12</v>
      </c>
      <c r="D15" s="4">
        <v>48.213268843995998</v>
      </c>
      <c r="G15" s="11">
        <f t="shared" si="4"/>
        <v>0</v>
      </c>
      <c r="H15" s="11">
        <f t="shared" si="5"/>
        <v>0.38669456801473673</v>
      </c>
      <c r="I15" s="11">
        <f t="shared" si="0"/>
        <v>0.38669456801473673</v>
      </c>
    </row>
    <row r="16" spans="1:12" s="2" customFormat="1" x14ac:dyDescent="0.2">
      <c r="A16" s="2">
        <v>3</v>
      </c>
      <c r="B16" s="2">
        <v>9</v>
      </c>
      <c r="C16" s="2">
        <v>12</v>
      </c>
      <c r="D16" s="5">
        <v>17.001131807999599</v>
      </c>
      <c r="E16" s="2">
        <f>MAX(C12:C16)</f>
        <v>22</v>
      </c>
      <c r="F16" s="2">
        <f>MAX(D12:D16)</f>
        <v>101.71823025400199</v>
      </c>
      <c r="G16" s="12">
        <f t="shared" si="4"/>
        <v>0</v>
      </c>
      <c r="H16" s="12">
        <f t="shared" si="5"/>
        <v>2.8922640261039832E-2</v>
      </c>
      <c r="I16" s="12">
        <f t="shared" si="0"/>
        <v>2.8922640261039832E-2</v>
      </c>
    </row>
  </sheetData>
  <conditionalFormatting sqref="D2:D6">
    <cfRule type="colorScale" priority="1">
      <colorScale>
        <cfvo type="min"/>
        <cfvo type="max"/>
        <color theme="0"/>
        <color rgb="FFFF0000"/>
      </colorScale>
    </cfRule>
  </conditionalFormatting>
  <conditionalFormatting sqref="C12:C16">
    <cfRule type="colorScale" priority="2">
      <colorScale>
        <cfvo type="min"/>
        <cfvo type="max"/>
        <color theme="0"/>
        <color rgb="FFFF0000"/>
      </colorScale>
    </cfRule>
  </conditionalFormatting>
  <conditionalFormatting sqref="D12:D16">
    <cfRule type="colorScale" priority="3">
      <colorScale>
        <cfvo type="min"/>
        <cfvo type="max"/>
        <color theme="0"/>
        <color rgb="FFFF0000"/>
      </colorScale>
    </cfRule>
  </conditionalFormatting>
  <conditionalFormatting sqref="C7:C11">
    <cfRule type="colorScale" priority="4">
      <colorScale>
        <cfvo type="min"/>
        <cfvo type="max"/>
        <color theme="0"/>
        <color rgb="FFFF0000"/>
      </colorScale>
    </cfRule>
  </conditionalFormatting>
  <conditionalFormatting sqref="D7:D11">
    <cfRule type="colorScale" priority="5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I7" sqref="A1:I7"/>
    </sheetView>
  </sheetViews>
  <sheetFormatPr baseColWidth="10" defaultRowHeight="16" x14ac:dyDescent="0.2"/>
  <cols>
    <col min="3" max="3" width="4" customWidth="1"/>
    <col min="5" max="5" width="12.6640625" bestFit="1" customWidth="1"/>
    <col min="6" max="6" width="15.33203125" bestFit="1" customWidth="1"/>
    <col min="7" max="7" width="15.33203125" customWidth="1"/>
    <col min="9" max="9" width="31.33203125" bestFit="1" customWidth="1"/>
  </cols>
  <sheetData>
    <row r="1" spans="1:11" s="1" customFormat="1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9</v>
      </c>
      <c r="I1" s="1" t="s">
        <v>10</v>
      </c>
      <c r="K1" s="1" t="s">
        <v>28</v>
      </c>
    </row>
    <row r="2" spans="1:11" x14ac:dyDescent="0.2">
      <c r="A2">
        <v>1</v>
      </c>
      <c r="B2">
        <v>9</v>
      </c>
      <c r="D2">
        <v>6</v>
      </c>
      <c r="E2" s="4">
        <v>3.9211472001625197E-2</v>
      </c>
      <c r="F2">
        <v>41</v>
      </c>
      <c r="G2">
        <v>43</v>
      </c>
      <c r="H2">
        <v>170</v>
      </c>
      <c r="I2" t="s">
        <v>19</v>
      </c>
      <c r="K2" t="s">
        <v>29</v>
      </c>
    </row>
    <row r="3" spans="1:11" s="2" customFormat="1" x14ac:dyDescent="0.2">
      <c r="A3" s="2">
        <v>1</v>
      </c>
      <c r="B3" s="2">
        <v>10</v>
      </c>
      <c r="D3" s="2">
        <v>6</v>
      </c>
      <c r="E3" s="5">
        <v>0.93249472300158198</v>
      </c>
      <c r="F3" s="2">
        <v>45</v>
      </c>
      <c r="G3" s="2">
        <v>47</v>
      </c>
      <c r="H3" s="2">
        <v>188</v>
      </c>
      <c r="I3" s="2" t="s">
        <v>20</v>
      </c>
      <c r="K3" s="2" t="s">
        <v>31</v>
      </c>
    </row>
    <row r="4" spans="1:11" x14ac:dyDescent="0.2">
      <c r="A4">
        <v>2</v>
      </c>
      <c r="B4">
        <v>9</v>
      </c>
      <c r="D4">
        <v>9</v>
      </c>
      <c r="E4" s="4">
        <v>4.4743453519986298</v>
      </c>
      <c r="F4">
        <v>1450</v>
      </c>
      <c r="G4">
        <v>1452</v>
      </c>
      <c r="H4">
        <v>13303</v>
      </c>
      <c r="I4" t="s">
        <v>19</v>
      </c>
    </row>
    <row r="5" spans="1:11" s="2" customFormat="1" x14ac:dyDescent="0.2">
      <c r="A5" s="2">
        <v>2</v>
      </c>
      <c r="B5" s="2">
        <v>10</v>
      </c>
      <c r="D5" s="2">
        <v>9</v>
      </c>
      <c r="E5" s="5">
        <v>333.07471831899898</v>
      </c>
      <c r="F5" s="2">
        <v>1643</v>
      </c>
      <c r="G5" s="2">
        <v>1645</v>
      </c>
      <c r="H5" s="2">
        <v>15414</v>
      </c>
      <c r="I5" s="2" t="s">
        <v>20</v>
      </c>
    </row>
    <row r="6" spans="1:11" x14ac:dyDescent="0.2">
      <c r="A6">
        <v>3</v>
      </c>
      <c r="B6">
        <v>9</v>
      </c>
      <c r="D6">
        <v>12</v>
      </c>
      <c r="E6" s="4">
        <v>17.001131807999599</v>
      </c>
      <c r="F6">
        <v>5040</v>
      </c>
      <c r="G6">
        <v>5042</v>
      </c>
      <c r="H6">
        <v>44944</v>
      </c>
      <c r="I6" t="s">
        <v>19</v>
      </c>
    </row>
    <row r="7" spans="1:11" s="2" customFormat="1" x14ac:dyDescent="0.2">
      <c r="A7" s="2">
        <v>3</v>
      </c>
      <c r="B7" s="2">
        <v>10</v>
      </c>
      <c r="D7" s="2">
        <v>12</v>
      </c>
      <c r="E7" s="5">
        <v>1250.885313839</v>
      </c>
      <c r="F7" s="2">
        <v>2841</v>
      </c>
      <c r="G7" s="2">
        <v>2843</v>
      </c>
      <c r="H7" s="2">
        <v>27040</v>
      </c>
      <c r="I7" s="2" t="s">
        <v>20</v>
      </c>
    </row>
  </sheetData>
  <conditionalFormatting sqref="E2:E3">
    <cfRule type="colorScale" priority="42">
      <colorScale>
        <cfvo type="min"/>
        <cfvo type="max"/>
        <color theme="0"/>
        <color rgb="FFFF0000"/>
      </colorScale>
    </cfRule>
  </conditionalFormatting>
  <conditionalFormatting sqref="D2:D3">
    <cfRule type="colorScale" priority="43">
      <colorScale>
        <cfvo type="min"/>
        <cfvo type="max"/>
        <color theme="0"/>
        <color rgb="FFFF0000"/>
      </colorScale>
    </cfRule>
  </conditionalFormatting>
  <conditionalFormatting sqref="D4:D5">
    <cfRule type="colorScale" priority="44">
      <colorScale>
        <cfvo type="min"/>
        <cfvo type="max"/>
        <color theme="0"/>
        <color rgb="FFFF0000"/>
      </colorScale>
    </cfRule>
  </conditionalFormatting>
  <conditionalFormatting sqref="E4:E5">
    <cfRule type="colorScale" priority="45">
      <colorScale>
        <cfvo type="min"/>
        <cfvo type="max"/>
        <color theme="0"/>
        <color rgb="FFFF0000"/>
      </colorScale>
    </cfRule>
  </conditionalFormatting>
  <conditionalFormatting sqref="D6:D7">
    <cfRule type="colorScale" priority="46">
      <colorScale>
        <cfvo type="min"/>
        <cfvo type="max"/>
        <color theme="0"/>
        <color rgb="FFFF0000"/>
      </colorScale>
    </cfRule>
  </conditionalFormatting>
  <conditionalFormatting sqref="E6:E7">
    <cfRule type="colorScale" priority="47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10" sqref="A1:H10"/>
    </sheetView>
  </sheetViews>
  <sheetFormatPr baseColWidth="10" defaultRowHeight="16" x14ac:dyDescent="0.2"/>
  <cols>
    <col min="4" max="4" width="12.6640625" bestFit="1" customWidth="1"/>
    <col min="5" max="5" width="15.33203125" bestFit="1" customWidth="1"/>
    <col min="6" max="6" width="15.33203125" customWidth="1"/>
    <col min="8" max="8" width="31.33203125" bestFit="1" customWidth="1"/>
  </cols>
  <sheetData>
    <row r="1" spans="1:10" s="14" customForma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8</v>
      </c>
      <c r="G1" s="14" t="s">
        <v>9</v>
      </c>
      <c r="H1" s="14" t="s">
        <v>10</v>
      </c>
      <c r="J1" s="14" t="s">
        <v>28</v>
      </c>
    </row>
    <row r="2" spans="1:10" x14ac:dyDescent="0.2">
      <c r="A2">
        <v>1</v>
      </c>
      <c r="B2">
        <v>1</v>
      </c>
      <c r="C2">
        <v>6</v>
      </c>
      <c r="D2" s="4">
        <v>2.7507298000273201E-2</v>
      </c>
      <c r="E2">
        <v>43</v>
      </c>
      <c r="F2">
        <v>56</v>
      </c>
      <c r="G2">
        <v>180</v>
      </c>
      <c r="H2" t="s">
        <v>11</v>
      </c>
    </row>
    <row r="3" spans="1:10" x14ac:dyDescent="0.2">
      <c r="A3">
        <v>1</v>
      </c>
      <c r="B3">
        <v>3</v>
      </c>
      <c r="C3">
        <v>12</v>
      </c>
      <c r="D3" s="4">
        <v>9.6156380022875895E-3</v>
      </c>
      <c r="E3">
        <v>12</v>
      </c>
      <c r="F3">
        <v>13</v>
      </c>
      <c r="G3">
        <v>48</v>
      </c>
      <c r="H3" t="s">
        <v>13</v>
      </c>
      <c r="J3" t="s">
        <v>30</v>
      </c>
    </row>
    <row r="4" spans="1:10" s="2" customFormat="1" x14ac:dyDescent="0.2">
      <c r="A4" s="2">
        <v>1</v>
      </c>
      <c r="B4" s="2">
        <v>7</v>
      </c>
      <c r="C4" s="2">
        <v>6</v>
      </c>
      <c r="D4" s="5">
        <v>4.9878139980137296E-3</v>
      </c>
      <c r="E4" s="2">
        <v>7</v>
      </c>
      <c r="F4" s="2">
        <v>9</v>
      </c>
      <c r="G4" s="2">
        <v>28</v>
      </c>
      <c r="H4" s="2" t="s">
        <v>17</v>
      </c>
    </row>
    <row r="5" spans="1:10" x14ac:dyDescent="0.2">
      <c r="A5">
        <v>2</v>
      </c>
      <c r="B5">
        <v>1</v>
      </c>
      <c r="C5" s="6">
        <v>9</v>
      </c>
      <c r="D5" s="4">
        <v>13.3453463679979</v>
      </c>
      <c r="E5" s="6">
        <v>3343</v>
      </c>
      <c r="F5" s="6">
        <v>4609</v>
      </c>
      <c r="G5" s="6">
        <v>30509</v>
      </c>
      <c r="H5" t="s">
        <v>11</v>
      </c>
    </row>
    <row r="6" spans="1:10" x14ac:dyDescent="0.2">
      <c r="A6">
        <v>2</v>
      </c>
      <c r="B6">
        <v>3</v>
      </c>
      <c r="C6" s="6">
        <v>575</v>
      </c>
      <c r="D6" s="4">
        <v>3.1100179070053802</v>
      </c>
      <c r="E6" s="6">
        <v>582</v>
      </c>
      <c r="F6" s="6">
        <v>583</v>
      </c>
      <c r="G6" s="6">
        <v>5211</v>
      </c>
      <c r="H6" t="s">
        <v>13</v>
      </c>
    </row>
    <row r="7" spans="1:10" s="2" customFormat="1" x14ac:dyDescent="0.2">
      <c r="A7" s="2">
        <v>2</v>
      </c>
      <c r="B7" s="2">
        <v>7</v>
      </c>
      <c r="C7" s="10">
        <v>15</v>
      </c>
      <c r="D7" s="5">
        <v>2.4513756480009699</v>
      </c>
      <c r="E7" s="10">
        <v>990</v>
      </c>
      <c r="F7" s="10">
        <v>992</v>
      </c>
      <c r="G7" s="10">
        <v>8910</v>
      </c>
      <c r="H7" s="2" t="s">
        <v>17</v>
      </c>
    </row>
    <row r="8" spans="1:10" x14ac:dyDescent="0.2">
      <c r="A8">
        <v>3</v>
      </c>
      <c r="B8">
        <v>1</v>
      </c>
      <c r="C8" s="6">
        <v>12</v>
      </c>
      <c r="D8" s="4">
        <v>101.71823025400199</v>
      </c>
      <c r="E8" s="6">
        <v>14663</v>
      </c>
      <c r="F8" s="6">
        <v>18098</v>
      </c>
      <c r="G8" s="6">
        <v>129631</v>
      </c>
      <c r="H8" t="s">
        <v>11</v>
      </c>
    </row>
    <row r="9" spans="1:10" x14ac:dyDescent="0.2">
      <c r="A9">
        <v>3</v>
      </c>
      <c r="B9">
        <v>3</v>
      </c>
      <c r="C9" s="6">
        <v>596</v>
      </c>
      <c r="D9" s="4">
        <v>3.1830817000009102</v>
      </c>
      <c r="E9" s="6">
        <v>627</v>
      </c>
      <c r="F9" s="6">
        <v>628</v>
      </c>
      <c r="G9" s="6">
        <v>5176</v>
      </c>
      <c r="H9" t="s">
        <v>13</v>
      </c>
    </row>
    <row r="10" spans="1:10" s="2" customFormat="1" x14ac:dyDescent="0.2">
      <c r="A10" s="2">
        <v>3</v>
      </c>
      <c r="B10" s="2">
        <v>7</v>
      </c>
      <c r="C10" s="2">
        <v>22</v>
      </c>
      <c r="D10" s="5">
        <v>14.477911451002001</v>
      </c>
      <c r="E10" s="2">
        <v>5614</v>
      </c>
      <c r="F10" s="2">
        <v>5616</v>
      </c>
      <c r="G10" s="2">
        <v>49429</v>
      </c>
      <c r="H10" s="2" t="s">
        <v>17</v>
      </c>
    </row>
  </sheetData>
  <conditionalFormatting sqref="D2:D4">
    <cfRule type="colorScale" priority="30">
      <colorScale>
        <cfvo type="min"/>
        <cfvo type="max"/>
        <color theme="0"/>
        <color rgb="FFFF0000"/>
      </colorScale>
    </cfRule>
  </conditionalFormatting>
  <conditionalFormatting sqref="C2:C4">
    <cfRule type="colorScale" priority="31">
      <colorScale>
        <cfvo type="min"/>
        <cfvo type="max"/>
        <color theme="0"/>
        <color rgb="FFFF0000"/>
      </colorScale>
    </cfRule>
  </conditionalFormatting>
  <conditionalFormatting sqref="C8:C10">
    <cfRule type="colorScale" priority="34">
      <colorScale>
        <cfvo type="min"/>
        <cfvo type="max"/>
        <color theme="0"/>
        <color rgb="FFFF0000"/>
      </colorScale>
    </cfRule>
  </conditionalFormatting>
  <conditionalFormatting sqref="D8:D10">
    <cfRule type="colorScale" priority="36">
      <colorScale>
        <cfvo type="min"/>
        <cfvo type="max"/>
        <color theme="0"/>
        <color rgb="FFFF0000"/>
      </colorScale>
    </cfRule>
  </conditionalFormatting>
  <conditionalFormatting sqref="C5:C7">
    <cfRule type="colorScale" priority="39">
      <colorScale>
        <cfvo type="min"/>
        <cfvo type="max"/>
        <color theme="0"/>
        <color rgb="FFFF0000"/>
      </colorScale>
    </cfRule>
  </conditionalFormatting>
  <conditionalFormatting sqref="D5:D7">
    <cfRule type="colorScale" priority="4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H32" sqref="H32"/>
    </sheetView>
  </sheetViews>
  <sheetFormatPr baseColWidth="10" defaultRowHeight="16" x14ac:dyDescent="0.2"/>
  <cols>
    <col min="3" max="3" width="4" customWidth="1"/>
    <col min="5" max="5" width="12.6640625" bestFit="1" customWidth="1"/>
    <col min="6" max="6" width="15.33203125" bestFit="1" customWidth="1"/>
    <col min="7" max="7" width="15.33203125" customWidth="1"/>
    <col min="9" max="9" width="3.83203125" customWidth="1"/>
    <col min="11" max="11" width="31.33203125" bestFit="1" customWidth="1"/>
  </cols>
  <sheetData>
    <row r="1" spans="1:13" s="1" customFormat="1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9</v>
      </c>
      <c r="J1" s="1" t="s">
        <v>5</v>
      </c>
      <c r="K1" s="1" t="s">
        <v>10</v>
      </c>
      <c r="M1" s="1" t="s">
        <v>28</v>
      </c>
    </row>
    <row r="2" spans="1:13" s="3" customFormat="1" x14ac:dyDescent="0.2"/>
    <row r="3" spans="1:13" x14ac:dyDescent="0.2">
      <c r="A3">
        <v>1</v>
      </c>
      <c r="B3">
        <v>1</v>
      </c>
      <c r="D3">
        <v>6</v>
      </c>
      <c r="E3" s="4">
        <v>2.7507298000273201E-2</v>
      </c>
      <c r="F3">
        <v>43</v>
      </c>
      <c r="G3">
        <v>56</v>
      </c>
      <c r="H3">
        <v>180</v>
      </c>
      <c r="J3" t="s">
        <v>6</v>
      </c>
      <c r="K3" t="s">
        <v>11</v>
      </c>
    </row>
    <row r="4" spans="1:13" x14ac:dyDescent="0.2">
      <c r="A4">
        <v>1</v>
      </c>
      <c r="B4">
        <v>3</v>
      </c>
      <c r="D4">
        <v>12</v>
      </c>
      <c r="E4" s="4">
        <v>9.6156380022875895E-3</v>
      </c>
      <c r="F4">
        <v>12</v>
      </c>
      <c r="G4">
        <v>13</v>
      </c>
      <c r="H4">
        <v>48</v>
      </c>
      <c r="J4" t="s">
        <v>6</v>
      </c>
      <c r="K4" t="s">
        <v>13</v>
      </c>
      <c r="M4" t="s">
        <v>30</v>
      </c>
    </row>
    <row r="5" spans="1:13" x14ac:dyDescent="0.2">
      <c r="A5">
        <v>1</v>
      </c>
      <c r="B5">
        <v>5</v>
      </c>
      <c r="D5">
        <v>6</v>
      </c>
      <c r="E5" s="4">
        <v>3.7125259994354502E-2</v>
      </c>
      <c r="F5">
        <v>55</v>
      </c>
      <c r="G5">
        <v>57</v>
      </c>
      <c r="H5">
        <v>224</v>
      </c>
      <c r="J5" t="s">
        <v>6</v>
      </c>
      <c r="K5" t="s">
        <v>15</v>
      </c>
    </row>
    <row r="6" spans="1:13" x14ac:dyDescent="0.2">
      <c r="A6">
        <v>1</v>
      </c>
      <c r="B6">
        <v>7</v>
      </c>
      <c r="D6">
        <v>6</v>
      </c>
      <c r="E6" s="4">
        <v>4.9878139980137296E-3</v>
      </c>
      <c r="F6">
        <v>7</v>
      </c>
      <c r="G6">
        <v>9</v>
      </c>
      <c r="H6">
        <v>28</v>
      </c>
      <c r="J6" t="s">
        <v>6</v>
      </c>
      <c r="K6" t="s">
        <v>17</v>
      </c>
    </row>
    <row r="7" spans="1:13" x14ac:dyDescent="0.2">
      <c r="A7">
        <v>1</v>
      </c>
      <c r="B7">
        <v>8</v>
      </c>
      <c r="D7">
        <v>6</v>
      </c>
      <c r="E7" s="4">
        <v>3.36039329995401E-2</v>
      </c>
      <c r="F7">
        <v>55</v>
      </c>
      <c r="G7">
        <v>57</v>
      </c>
      <c r="H7">
        <v>224</v>
      </c>
      <c r="J7" t="s">
        <v>6</v>
      </c>
      <c r="K7" t="s">
        <v>18</v>
      </c>
    </row>
    <row r="8" spans="1:13" x14ac:dyDescent="0.2">
      <c r="A8">
        <v>1</v>
      </c>
      <c r="B8">
        <v>9</v>
      </c>
      <c r="D8">
        <v>6</v>
      </c>
      <c r="E8" s="4">
        <v>3.9211472001625197E-2</v>
      </c>
      <c r="F8">
        <v>41</v>
      </c>
      <c r="G8">
        <v>43</v>
      </c>
      <c r="H8">
        <v>170</v>
      </c>
      <c r="J8" t="s">
        <v>7</v>
      </c>
      <c r="K8" t="s">
        <v>19</v>
      </c>
      <c r="M8" t="s">
        <v>29</v>
      </c>
    </row>
    <row r="9" spans="1:13" s="2" customFormat="1" x14ac:dyDescent="0.2">
      <c r="A9" s="2">
        <v>1</v>
      </c>
      <c r="B9" s="2">
        <v>10</v>
      </c>
      <c r="D9" s="2">
        <v>6</v>
      </c>
      <c r="E9" s="5">
        <v>0.93249472300158198</v>
      </c>
      <c r="F9" s="2">
        <v>45</v>
      </c>
      <c r="G9" s="2">
        <v>47</v>
      </c>
      <c r="H9" s="2">
        <v>188</v>
      </c>
      <c r="J9" s="2" t="s">
        <v>7</v>
      </c>
      <c r="K9" s="2" t="s">
        <v>20</v>
      </c>
      <c r="M9" s="2" t="s">
        <v>31</v>
      </c>
    </row>
    <row r="10" spans="1:13" x14ac:dyDescent="0.2">
      <c r="A10">
        <v>2</v>
      </c>
      <c r="B10">
        <v>1</v>
      </c>
      <c r="D10" s="6">
        <v>9</v>
      </c>
      <c r="E10" s="4">
        <v>13.3453463679979</v>
      </c>
      <c r="F10" s="6">
        <v>3343</v>
      </c>
      <c r="G10" s="6">
        <v>4609</v>
      </c>
      <c r="H10" s="6">
        <v>30509</v>
      </c>
      <c r="J10" t="s">
        <v>6</v>
      </c>
      <c r="K10" t="s">
        <v>11</v>
      </c>
    </row>
    <row r="11" spans="1:13" x14ac:dyDescent="0.2">
      <c r="A11">
        <v>2</v>
      </c>
      <c r="B11">
        <v>3</v>
      </c>
      <c r="D11" s="6">
        <v>575</v>
      </c>
      <c r="E11" s="4">
        <v>3.1100179070053802</v>
      </c>
      <c r="F11" s="6">
        <v>582</v>
      </c>
      <c r="G11" s="6">
        <v>583</v>
      </c>
      <c r="H11" s="6">
        <v>5211</v>
      </c>
      <c r="J11" t="s">
        <v>6</v>
      </c>
      <c r="K11" t="s">
        <v>13</v>
      </c>
    </row>
    <row r="12" spans="1:13" x14ac:dyDescent="0.2">
      <c r="A12">
        <v>2</v>
      </c>
      <c r="B12">
        <v>5</v>
      </c>
      <c r="D12" s="6">
        <v>9</v>
      </c>
      <c r="E12" s="4">
        <v>11.991102070001901</v>
      </c>
      <c r="F12" s="6">
        <v>4852</v>
      </c>
      <c r="G12" s="6">
        <v>4854</v>
      </c>
      <c r="H12" s="6">
        <v>44030</v>
      </c>
      <c r="J12" t="s">
        <v>6</v>
      </c>
      <c r="K12" t="s">
        <v>15</v>
      </c>
    </row>
    <row r="13" spans="1:13" x14ac:dyDescent="0.2">
      <c r="A13">
        <v>2</v>
      </c>
      <c r="B13">
        <v>7</v>
      </c>
      <c r="D13" s="6">
        <v>15</v>
      </c>
      <c r="E13" s="4">
        <v>2.4513756480009699</v>
      </c>
      <c r="F13" s="6">
        <v>990</v>
      </c>
      <c r="G13" s="6">
        <v>992</v>
      </c>
      <c r="H13" s="6">
        <v>8910</v>
      </c>
      <c r="J13" t="s">
        <v>6</v>
      </c>
      <c r="K13" t="s">
        <v>17</v>
      </c>
    </row>
    <row r="14" spans="1:13" x14ac:dyDescent="0.2">
      <c r="A14">
        <v>2</v>
      </c>
      <c r="B14">
        <v>8</v>
      </c>
      <c r="D14">
        <v>9</v>
      </c>
      <c r="E14" s="4">
        <v>12.1290055709978</v>
      </c>
      <c r="F14">
        <v>4852</v>
      </c>
      <c r="G14">
        <v>4854</v>
      </c>
      <c r="H14">
        <v>44030</v>
      </c>
      <c r="J14" t="s">
        <v>6</v>
      </c>
      <c r="K14" t="s">
        <v>18</v>
      </c>
    </row>
    <row r="15" spans="1:13" x14ac:dyDescent="0.2">
      <c r="A15">
        <v>2</v>
      </c>
      <c r="B15">
        <v>9</v>
      </c>
      <c r="D15">
        <v>9</v>
      </c>
      <c r="E15" s="4">
        <v>4.4743453519986298</v>
      </c>
      <c r="F15">
        <v>1450</v>
      </c>
      <c r="G15">
        <v>1452</v>
      </c>
      <c r="H15">
        <v>13303</v>
      </c>
      <c r="J15" t="s">
        <v>7</v>
      </c>
      <c r="K15" t="s">
        <v>19</v>
      </c>
    </row>
    <row r="16" spans="1:13" s="2" customFormat="1" x14ac:dyDescent="0.2">
      <c r="A16" s="2">
        <v>2</v>
      </c>
      <c r="B16" s="2">
        <v>10</v>
      </c>
      <c r="D16" s="2">
        <v>9</v>
      </c>
      <c r="E16" s="5">
        <v>333.07471831899898</v>
      </c>
      <c r="F16" s="2">
        <v>1643</v>
      </c>
      <c r="G16" s="2">
        <v>1645</v>
      </c>
      <c r="H16" s="2">
        <v>15414</v>
      </c>
      <c r="J16" s="2" t="s">
        <v>7</v>
      </c>
      <c r="K16" s="2" t="s">
        <v>20</v>
      </c>
    </row>
    <row r="17" spans="1:11" x14ac:dyDescent="0.2">
      <c r="A17">
        <v>3</v>
      </c>
      <c r="B17">
        <v>1</v>
      </c>
      <c r="D17" s="6">
        <v>12</v>
      </c>
      <c r="E17" s="4">
        <v>101.71823025400199</v>
      </c>
      <c r="F17" s="6">
        <v>14663</v>
      </c>
      <c r="G17" s="6">
        <v>18098</v>
      </c>
      <c r="H17" s="6">
        <v>129631</v>
      </c>
      <c r="J17" t="s">
        <v>6</v>
      </c>
      <c r="K17" t="s">
        <v>11</v>
      </c>
    </row>
    <row r="18" spans="1:11" x14ac:dyDescent="0.2">
      <c r="A18">
        <v>3</v>
      </c>
      <c r="B18">
        <v>3</v>
      </c>
      <c r="D18" s="6">
        <v>596</v>
      </c>
      <c r="E18" s="4">
        <v>3.1830817000009102</v>
      </c>
      <c r="F18" s="6">
        <v>627</v>
      </c>
      <c r="G18" s="6">
        <v>628</v>
      </c>
      <c r="H18" s="6">
        <v>5176</v>
      </c>
      <c r="J18" t="s">
        <v>6</v>
      </c>
      <c r="K18" t="s">
        <v>13</v>
      </c>
    </row>
    <row r="19" spans="1:11" x14ac:dyDescent="0.2">
      <c r="A19">
        <v>3</v>
      </c>
      <c r="B19">
        <v>5</v>
      </c>
      <c r="D19" s="6">
        <v>12</v>
      </c>
      <c r="E19" s="4">
        <v>53.980931741003502</v>
      </c>
      <c r="F19" s="6">
        <v>18235</v>
      </c>
      <c r="G19" s="6">
        <v>18237</v>
      </c>
      <c r="H19" s="6">
        <v>159716</v>
      </c>
      <c r="J19" t="s">
        <v>6</v>
      </c>
      <c r="K19" t="s">
        <v>15</v>
      </c>
    </row>
    <row r="20" spans="1:11" x14ac:dyDescent="0.2">
      <c r="A20">
        <v>3</v>
      </c>
      <c r="B20">
        <v>7</v>
      </c>
      <c r="D20">
        <v>22</v>
      </c>
      <c r="E20" s="4">
        <v>14.477911451002001</v>
      </c>
      <c r="F20">
        <v>5614</v>
      </c>
      <c r="G20">
        <v>5616</v>
      </c>
      <c r="H20">
        <v>49429</v>
      </c>
      <c r="J20" t="s">
        <v>6</v>
      </c>
      <c r="K20" t="s">
        <v>17</v>
      </c>
    </row>
    <row r="21" spans="1:11" x14ac:dyDescent="0.2">
      <c r="A21">
        <v>3</v>
      </c>
      <c r="B21">
        <v>8</v>
      </c>
      <c r="D21" s="7">
        <v>12</v>
      </c>
      <c r="E21" s="4">
        <v>48.213268843995998</v>
      </c>
      <c r="F21" s="7">
        <v>18235</v>
      </c>
      <c r="G21" s="7">
        <v>18237</v>
      </c>
      <c r="H21" s="7">
        <v>159716</v>
      </c>
      <c r="J21" t="s">
        <v>6</v>
      </c>
      <c r="K21" t="s">
        <v>18</v>
      </c>
    </row>
    <row r="22" spans="1:11" x14ac:dyDescent="0.2">
      <c r="A22">
        <v>3</v>
      </c>
      <c r="B22">
        <v>9</v>
      </c>
      <c r="D22">
        <v>12</v>
      </c>
      <c r="E22" s="4">
        <v>17.001131807999599</v>
      </c>
      <c r="F22">
        <v>5040</v>
      </c>
      <c r="G22">
        <v>5042</v>
      </c>
      <c r="H22">
        <v>44944</v>
      </c>
      <c r="J22" t="s">
        <v>7</v>
      </c>
      <c r="K22" t="s">
        <v>19</v>
      </c>
    </row>
    <row r="23" spans="1:11" s="2" customFormat="1" x14ac:dyDescent="0.2">
      <c r="A23" s="2">
        <v>3</v>
      </c>
      <c r="B23" s="2">
        <v>10</v>
      </c>
      <c r="D23" s="2">
        <v>12</v>
      </c>
      <c r="E23" s="5">
        <v>1250.885313839</v>
      </c>
      <c r="F23" s="2">
        <v>2841</v>
      </c>
      <c r="G23" s="2">
        <v>2843</v>
      </c>
      <c r="H23" s="2">
        <v>27040</v>
      </c>
      <c r="J23" s="2" t="s">
        <v>7</v>
      </c>
      <c r="K23" s="2" t="s">
        <v>20</v>
      </c>
    </row>
  </sheetData>
  <conditionalFormatting sqref="E3:E9">
    <cfRule type="colorScale" priority="6">
      <colorScale>
        <cfvo type="min"/>
        <cfvo type="max"/>
        <color theme="0"/>
        <color rgb="FFFF0000"/>
      </colorScale>
    </cfRule>
  </conditionalFormatting>
  <conditionalFormatting sqref="D3:D9">
    <cfRule type="colorScale" priority="5">
      <colorScale>
        <cfvo type="min"/>
        <cfvo type="max"/>
        <color theme="0"/>
        <color rgb="FFFF0000"/>
      </colorScale>
    </cfRule>
  </conditionalFormatting>
  <conditionalFormatting sqref="D10:D16">
    <cfRule type="colorScale" priority="4">
      <colorScale>
        <cfvo type="min"/>
        <cfvo type="max"/>
        <color theme="0"/>
        <color rgb="FFFF0000"/>
      </colorScale>
    </cfRule>
  </conditionalFormatting>
  <conditionalFormatting sqref="E10:E16">
    <cfRule type="colorScale" priority="3">
      <colorScale>
        <cfvo type="min"/>
        <cfvo type="max"/>
        <color theme="0"/>
        <color rgb="FFFF0000"/>
      </colorScale>
    </cfRule>
  </conditionalFormatting>
  <conditionalFormatting sqref="D17:D23">
    <cfRule type="colorScale" priority="2">
      <colorScale>
        <cfvo type="min"/>
        <cfvo type="max"/>
        <color theme="0"/>
        <color rgb="FFFF0000"/>
      </colorScale>
    </cfRule>
  </conditionalFormatting>
  <conditionalFormatting sqref="E17:E23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H33" sqref="H33"/>
    </sheetView>
  </sheetViews>
  <sheetFormatPr baseColWidth="10" defaultRowHeight="16" x14ac:dyDescent="0.2"/>
  <cols>
    <col min="3" max="3" width="4" customWidth="1"/>
    <col min="5" max="5" width="12.6640625" bestFit="1" customWidth="1"/>
    <col min="6" max="6" width="15.33203125" bestFit="1" customWidth="1"/>
    <col min="7" max="7" width="15.33203125" customWidth="1"/>
    <col min="9" max="9" width="13" customWidth="1"/>
  </cols>
  <sheetData>
    <row r="1" spans="1:11" s="1" customFormat="1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9</v>
      </c>
      <c r="J1" s="1" t="s">
        <v>5</v>
      </c>
      <c r="K1" s="1" t="s">
        <v>10</v>
      </c>
    </row>
    <row r="2" spans="1:11" s="3" customFormat="1" x14ac:dyDescent="0.2"/>
    <row r="3" spans="1:11" x14ac:dyDescent="0.2">
      <c r="A3">
        <v>1</v>
      </c>
      <c r="B3">
        <v>1</v>
      </c>
      <c r="D3">
        <v>6</v>
      </c>
      <c r="E3" s="4">
        <v>2.7507298000273201E-2</v>
      </c>
      <c r="F3">
        <v>43</v>
      </c>
      <c r="G3">
        <v>56</v>
      </c>
      <c r="H3">
        <v>180</v>
      </c>
      <c r="J3" t="s">
        <v>6</v>
      </c>
      <c r="K3" t="s">
        <v>11</v>
      </c>
    </row>
    <row r="4" spans="1:11" x14ac:dyDescent="0.2">
      <c r="A4">
        <v>1</v>
      </c>
      <c r="B4">
        <v>2</v>
      </c>
      <c r="D4">
        <v>6</v>
      </c>
      <c r="E4" s="4">
        <v>0.89963225699466398</v>
      </c>
      <c r="F4">
        <v>1458</v>
      </c>
      <c r="G4">
        <v>1459</v>
      </c>
      <c r="H4">
        <v>5960</v>
      </c>
      <c r="J4" t="s">
        <v>6</v>
      </c>
      <c r="K4" t="s">
        <v>12</v>
      </c>
    </row>
    <row r="5" spans="1:11" x14ac:dyDescent="0.2">
      <c r="A5">
        <v>1</v>
      </c>
      <c r="B5">
        <v>3</v>
      </c>
      <c r="D5">
        <v>12</v>
      </c>
      <c r="E5" s="4">
        <v>9.6156380022875895E-3</v>
      </c>
      <c r="F5">
        <v>12</v>
      </c>
      <c r="G5">
        <v>13</v>
      </c>
      <c r="H5">
        <v>48</v>
      </c>
      <c r="J5" t="s">
        <v>6</v>
      </c>
      <c r="K5" t="s">
        <v>13</v>
      </c>
    </row>
    <row r="6" spans="1:11" x14ac:dyDescent="0.2">
      <c r="A6">
        <v>1</v>
      </c>
      <c r="B6">
        <v>4</v>
      </c>
      <c r="D6">
        <v>50</v>
      </c>
      <c r="E6" s="4">
        <v>8.81980310005019E-2</v>
      </c>
      <c r="F6">
        <v>101</v>
      </c>
      <c r="G6">
        <v>271</v>
      </c>
      <c r="H6">
        <v>414</v>
      </c>
      <c r="J6" t="s">
        <v>6</v>
      </c>
      <c r="K6" t="s">
        <v>14</v>
      </c>
    </row>
    <row r="7" spans="1:11" x14ac:dyDescent="0.2">
      <c r="A7">
        <v>1</v>
      </c>
      <c r="B7">
        <v>5</v>
      </c>
      <c r="D7">
        <v>6</v>
      </c>
      <c r="E7" s="4">
        <v>3.7125259994354502E-2</v>
      </c>
      <c r="F7">
        <v>55</v>
      </c>
      <c r="G7">
        <v>57</v>
      </c>
      <c r="H7">
        <v>224</v>
      </c>
      <c r="J7" t="s">
        <v>6</v>
      </c>
      <c r="K7" t="s">
        <v>15</v>
      </c>
    </row>
    <row r="8" spans="1:11" x14ac:dyDescent="0.2">
      <c r="A8">
        <v>1</v>
      </c>
      <c r="B8">
        <v>6</v>
      </c>
      <c r="D8">
        <v>6</v>
      </c>
      <c r="E8" s="4">
        <v>2.60202517900324</v>
      </c>
      <c r="F8">
        <v>4229</v>
      </c>
      <c r="G8">
        <v>4230</v>
      </c>
      <c r="H8">
        <v>17029</v>
      </c>
      <c r="J8" t="s">
        <v>6</v>
      </c>
      <c r="K8" t="s">
        <v>16</v>
      </c>
    </row>
    <row r="9" spans="1:11" x14ac:dyDescent="0.2">
      <c r="A9">
        <v>1</v>
      </c>
      <c r="B9">
        <v>7</v>
      </c>
      <c r="D9">
        <v>6</v>
      </c>
      <c r="E9" s="4">
        <v>4.9878139980137296E-3</v>
      </c>
      <c r="F9">
        <v>7</v>
      </c>
      <c r="G9">
        <v>9</v>
      </c>
      <c r="H9">
        <v>28</v>
      </c>
      <c r="J9" t="s">
        <v>6</v>
      </c>
      <c r="K9" t="s">
        <v>17</v>
      </c>
    </row>
    <row r="10" spans="1:11" x14ac:dyDescent="0.2">
      <c r="A10">
        <v>1</v>
      </c>
      <c r="B10">
        <v>8</v>
      </c>
      <c r="D10">
        <v>6</v>
      </c>
      <c r="E10" s="4">
        <v>3.36039329995401E-2</v>
      </c>
      <c r="F10">
        <v>55</v>
      </c>
      <c r="G10">
        <v>57</v>
      </c>
      <c r="H10">
        <v>224</v>
      </c>
      <c r="J10" t="s">
        <v>6</v>
      </c>
      <c r="K10" t="s">
        <v>18</v>
      </c>
    </row>
    <row r="11" spans="1:11" x14ac:dyDescent="0.2">
      <c r="A11">
        <v>1</v>
      </c>
      <c r="B11">
        <v>9</v>
      </c>
      <c r="D11">
        <v>6</v>
      </c>
      <c r="E11" s="4">
        <v>3.9211472001625197E-2</v>
      </c>
      <c r="F11">
        <v>41</v>
      </c>
      <c r="G11">
        <v>43</v>
      </c>
      <c r="H11">
        <v>170</v>
      </c>
      <c r="J11" t="s">
        <v>7</v>
      </c>
      <c r="K11" t="s">
        <v>19</v>
      </c>
    </row>
    <row r="12" spans="1:11" s="2" customFormat="1" x14ac:dyDescent="0.2">
      <c r="A12" s="2">
        <v>1</v>
      </c>
      <c r="B12" s="2">
        <v>10</v>
      </c>
      <c r="D12" s="2">
        <v>6</v>
      </c>
      <c r="E12" s="5">
        <v>0.93249472300158198</v>
      </c>
      <c r="F12" s="2">
        <v>45</v>
      </c>
      <c r="G12" s="2">
        <v>47</v>
      </c>
      <c r="H12" s="2">
        <v>188</v>
      </c>
      <c r="J12" s="2" t="s">
        <v>7</v>
      </c>
      <c r="K12" s="2" t="s">
        <v>20</v>
      </c>
    </row>
    <row r="13" spans="1:11" x14ac:dyDescent="0.2">
      <c r="A13">
        <v>2</v>
      </c>
      <c r="B13">
        <v>1</v>
      </c>
      <c r="D13" s="6">
        <v>9</v>
      </c>
      <c r="E13" s="4">
        <v>13.3453463679979</v>
      </c>
      <c r="F13" s="6">
        <v>3343</v>
      </c>
      <c r="G13" s="6">
        <v>4609</v>
      </c>
      <c r="H13" s="6">
        <v>30509</v>
      </c>
      <c r="J13" t="s">
        <v>6</v>
      </c>
      <c r="K13" t="s">
        <v>11</v>
      </c>
    </row>
    <row r="14" spans="1:11" x14ac:dyDescent="0.2">
      <c r="A14">
        <v>2</v>
      </c>
      <c r="B14">
        <v>2</v>
      </c>
      <c r="D14" s="7" t="s">
        <v>21</v>
      </c>
      <c r="E14" s="7" t="s">
        <v>21</v>
      </c>
      <c r="F14" s="7" t="s">
        <v>21</v>
      </c>
      <c r="G14" s="7" t="s">
        <v>21</v>
      </c>
      <c r="H14" s="7" t="s">
        <v>21</v>
      </c>
      <c r="J14" t="s">
        <v>6</v>
      </c>
      <c r="K14" t="s">
        <v>12</v>
      </c>
    </row>
    <row r="15" spans="1:11" x14ac:dyDescent="0.2">
      <c r="A15">
        <v>2</v>
      </c>
      <c r="B15">
        <v>3</v>
      </c>
      <c r="D15" s="6">
        <v>575</v>
      </c>
      <c r="E15" s="4">
        <v>3.1100179070053802</v>
      </c>
      <c r="F15" s="6">
        <v>582</v>
      </c>
      <c r="G15" s="6">
        <v>583</v>
      </c>
      <c r="H15" s="6">
        <v>5211</v>
      </c>
      <c r="J15" t="s">
        <v>6</v>
      </c>
      <c r="K15" t="s">
        <v>13</v>
      </c>
    </row>
    <row r="16" spans="1:11" x14ac:dyDescent="0.2">
      <c r="A16">
        <v>2</v>
      </c>
      <c r="B16">
        <v>4</v>
      </c>
      <c r="D16" s="7" t="s">
        <v>21</v>
      </c>
      <c r="E16" s="7" t="s">
        <v>21</v>
      </c>
      <c r="F16" s="7" t="s">
        <v>21</v>
      </c>
      <c r="G16" s="7" t="s">
        <v>21</v>
      </c>
      <c r="H16" s="7" t="s">
        <v>21</v>
      </c>
      <c r="J16" t="s">
        <v>6</v>
      </c>
      <c r="K16" t="s">
        <v>14</v>
      </c>
    </row>
    <row r="17" spans="1:11" x14ac:dyDescent="0.2">
      <c r="A17">
        <v>2</v>
      </c>
      <c r="B17">
        <v>5</v>
      </c>
      <c r="D17" s="6">
        <v>9</v>
      </c>
      <c r="E17" s="4">
        <v>11.991102070001901</v>
      </c>
      <c r="F17" s="6">
        <v>4852</v>
      </c>
      <c r="G17" s="6">
        <v>4854</v>
      </c>
      <c r="H17" s="6">
        <v>44030</v>
      </c>
      <c r="J17" t="s">
        <v>6</v>
      </c>
      <c r="K17" t="s">
        <v>15</v>
      </c>
    </row>
    <row r="18" spans="1:11" x14ac:dyDescent="0.2">
      <c r="A18">
        <v>2</v>
      </c>
      <c r="B18">
        <v>6</v>
      </c>
      <c r="D18" s="7" t="s">
        <v>21</v>
      </c>
      <c r="E18" s="7" t="s">
        <v>21</v>
      </c>
      <c r="F18" s="7" t="s">
        <v>21</v>
      </c>
      <c r="G18" s="7" t="s">
        <v>21</v>
      </c>
      <c r="H18" s="7" t="s">
        <v>21</v>
      </c>
      <c r="J18" t="s">
        <v>6</v>
      </c>
      <c r="K18" t="s">
        <v>16</v>
      </c>
    </row>
    <row r="19" spans="1:11" x14ac:dyDescent="0.2">
      <c r="A19">
        <v>2</v>
      </c>
      <c r="B19">
        <v>7</v>
      </c>
      <c r="D19" s="6">
        <v>15</v>
      </c>
      <c r="E19" s="4">
        <v>2.4513756480009699</v>
      </c>
      <c r="F19" s="6">
        <v>990</v>
      </c>
      <c r="G19" s="6">
        <v>992</v>
      </c>
      <c r="H19" s="6">
        <v>8910</v>
      </c>
      <c r="J19" t="s">
        <v>6</v>
      </c>
      <c r="K19" t="s">
        <v>17</v>
      </c>
    </row>
    <row r="20" spans="1:11" x14ac:dyDescent="0.2">
      <c r="A20">
        <v>2</v>
      </c>
      <c r="B20">
        <v>8</v>
      </c>
      <c r="D20">
        <v>9</v>
      </c>
      <c r="E20" s="4">
        <v>12.1290055709978</v>
      </c>
      <c r="F20">
        <v>4852</v>
      </c>
      <c r="G20">
        <v>4854</v>
      </c>
      <c r="H20">
        <v>44030</v>
      </c>
      <c r="J20" t="s">
        <v>6</v>
      </c>
      <c r="K20" t="s">
        <v>18</v>
      </c>
    </row>
    <row r="21" spans="1:11" x14ac:dyDescent="0.2">
      <c r="A21">
        <v>2</v>
      </c>
      <c r="B21">
        <v>9</v>
      </c>
      <c r="D21">
        <v>9</v>
      </c>
      <c r="E21" s="4">
        <v>4.4743453519986298</v>
      </c>
      <c r="F21">
        <v>1450</v>
      </c>
      <c r="G21">
        <v>1452</v>
      </c>
      <c r="H21">
        <v>13303</v>
      </c>
      <c r="J21" t="s">
        <v>7</v>
      </c>
      <c r="K21" t="s">
        <v>19</v>
      </c>
    </row>
    <row r="22" spans="1:11" s="2" customFormat="1" x14ac:dyDescent="0.2">
      <c r="A22" s="2">
        <v>2</v>
      </c>
      <c r="B22" s="2">
        <v>10</v>
      </c>
      <c r="D22" s="2">
        <v>9</v>
      </c>
      <c r="E22" s="5">
        <v>333.07471831899898</v>
      </c>
      <c r="F22" s="2">
        <v>1643</v>
      </c>
      <c r="G22" s="2">
        <v>1645</v>
      </c>
      <c r="H22" s="2">
        <v>15414</v>
      </c>
      <c r="J22" s="2" t="s">
        <v>7</v>
      </c>
      <c r="K22" s="2" t="s">
        <v>20</v>
      </c>
    </row>
    <row r="23" spans="1:11" x14ac:dyDescent="0.2">
      <c r="A23">
        <v>3</v>
      </c>
      <c r="B23">
        <v>1</v>
      </c>
      <c r="D23" s="6">
        <v>12</v>
      </c>
      <c r="E23" s="4">
        <v>101.71823025400199</v>
      </c>
      <c r="F23" s="6">
        <v>14663</v>
      </c>
      <c r="G23" s="6">
        <v>18098</v>
      </c>
      <c r="H23" s="6">
        <v>129631</v>
      </c>
      <c r="J23" t="s">
        <v>6</v>
      </c>
      <c r="K23" t="s">
        <v>11</v>
      </c>
    </row>
    <row r="24" spans="1:11" x14ac:dyDescent="0.2">
      <c r="A24">
        <v>3</v>
      </c>
      <c r="B24">
        <v>2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J24" t="s">
        <v>6</v>
      </c>
      <c r="K24" t="s">
        <v>12</v>
      </c>
    </row>
    <row r="25" spans="1:11" x14ac:dyDescent="0.2">
      <c r="A25">
        <v>3</v>
      </c>
      <c r="B25">
        <v>3</v>
      </c>
      <c r="D25" s="6">
        <v>596</v>
      </c>
      <c r="E25" s="4">
        <v>3.1830817000009102</v>
      </c>
      <c r="F25" s="6">
        <v>627</v>
      </c>
      <c r="G25" s="6">
        <v>628</v>
      </c>
      <c r="H25" s="6">
        <v>5176</v>
      </c>
      <c r="J25" t="s">
        <v>6</v>
      </c>
      <c r="K25" t="s">
        <v>13</v>
      </c>
    </row>
    <row r="26" spans="1:11" x14ac:dyDescent="0.2">
      <c r="A26">
        <v>3</v>
      </c>
      <c r="B26">
        <v>4</v>
      </c>
      <c r="D26" s="7" t="s">
        <v>21</v>
      </c>
      <c r="E26" s="7" t="s">
        <v>21</v>
      </c>
      <c r="F26" s="7" t="s">
        <v>21</v>
      </c>
      <c r="G26" s="7" t="s">
        <v>21</v>
      </c>
      <c r="H26" s="7" t="s">
        <v>21</v>
      </c>
      <c r="J26" t="s">
        <v>6</v>
      </c>
      <c r="K26" t="s">
        <v>14</v>
      </c>
    </row>
    <row r="27" spans="1:11" x14ac:dyDescent="0.2">
      <c r="A27">
        <v>3</v>
      </c>
      <c r="B27">
        <v>5</v>
      </c>
      <c r="D27" s="6">
        <v>12</v>
      </c>
      <c r="E27" s="4">
        <v>53.980931741003502</v>
      </c>
      <c r="F27" s="6">
        <v>18235</v>
      </c>
      <c r="G27" s="6">
        <v>18237</v>
      </c>
      <c r="H27" s="6">
        <v>159716</v>
      </c>
      <c r="J27" t="s">
        <v>6</v>
      </c>
      <c r="K27" t="s">
        <v>15</v>
      </c>
    </row>
    <row r="28" spans="1:11" x14ac:dyDescent="0.2">
      <c r="A28">
        <v>3</v>
      </c>
      <c r="B28">
        <v>6</v>
      </c>
      <c r="D28" s="7" t="s">
        <v>21</v>
      </c>
      <c r="E28" s="7" t="s">
        <v>21</v>
      </c>
      <c r="F28" s="7" t="s">
        <v>21</v>
      </c>
      <c r="G28" s="7" t="s">
        <v>21</v>
      </c>
      <c r="H28" s="7" t="s">
        <v>21</v>
      </c>
      <c r="J28" t="s">
        <v>6</v>
      </c>
      <c r="K28" t="s">
        <v>16</v>
      </c>
    </row>
    <row r="29" spans="1:11" x14ac:dyDescent="0.2">
      <c r="A29">
        <v>3</v>
      </c>
      <c r="B29">
        <v>7</v>
      </c>
      <c r="D29">
        <v>22</v>
      </c>
      <c r="E29" s="4">
        <v>14.477911451002001</v>
      </c>
      <c r="F29">
        <v>5614</v>
      </c>
      <c r="G29">
        <v>5616</v>
      </c>
      <c r="H29">
        <v>49429</v>
      </c>
      <c r="J29" t="s">
        <v>6</v>
      </c>
      <c r="K29" t="s">
        <v>17</v>
      </c>
    </row>
    <row r="30" spans="1:11" x14ac:dyDescent="0.2">
      <c r="A30">
        <v>3</v>
      </c>
      <c r="B30">
        <v>8</v>
      </c>
      <c r="D30" s="7">
        <v>12</v>
      </c>
      <c r="E30" s="4">
        <v>48.213268843995998</v>
      </c>
      <c r="F30" s="7">
        <v>18235</v>
      </c>
      <c r="G30" s="7">
        <v>18237</v>
      </c>
      <c r="H30" s="7">
        <v>159716</v>
      </c>
      <c r="J30" t="s">
        <v>6</v>
      </c>
      <c r="K30" t="s">
        <v>18</v>
      </c>
    </row>
    <row r="31" spans="1:11" x14ac:dyDescent="0.2">
      <c r="A31">
        <v>3</v>
      </c>
      <c r="B31">
        <v>9</v>
      </c>
      <c r="D31">
        <v>12</v>
      </c>
      <c r="E31" s="4">
        <v>17.001131807999599</v>
      </c>
      <c r="F31">
        <v>5040</v>
      </c>
      <c r="G31">
        <v>5042</v>
      </c>
      <c r="H31">
        <v>44944</v>
      </c>
      <c r="J31" t="s">
        <v>7</v>
      </c>
      <c r="K31" t="s">
        <v>19</v>
      </c>
    </row>
    <row r="32" spans="1:11" s="2" customFormat="1" x14ac:dyDescent="0.2">
      <c r="A32" s="2">
        <v>3</v>
      </c>
      <c r="B32" s="2">
        <v>10</v>
      </c>
      <c r="D32" s="2">
        <v>12</v>
      </c>
      <c r="E32" s="5">
        <v>1250.885313839</v>
      </c>
      <c r="F32" s="2">
        <v>2841</v>
      </c>
      <c r="G32" s="2">
        <v>2843</v>
      </c>
      <c r="H32" s="2">
        <v>27040</v>
      </c>
      <c r="J32" s="2" t="s">
        <v>7</v>
      </c>
      <c r="K32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UsedSearchResults-Detailed</vt:lpstr>
      <vt:lpstr>F-SearchResults</vt:lpstr>
      <vt:lpstr>H-SearchResults</vt:lpstr>
      <vt:lpstr>NH_SearchResults</vt:lpstr>
      <vt:lpstr>UsedSearchResults</vt:lpstr>
      <vt:lpstr>AllSearchResults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2017-07-07T17:19:43Z</dcterms:created>
  <dcterms:modified xsi:type="dcterms:W3CDTF">2017-07-07T20:59:21Z</dcterms:modified>
</cp:coreProperties>
</file>