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FFB48AA1-A00F-4A27-B8D3-9E330B0A5567}" xr6:coauthVersionLast="41" xr6:coauthVersionMax="41" xr10:uidLastSave="{00000000-0000-0000-0000-000000000000}"/>
  <bookViews>
    <workbookView xWindow="-28920" yWindow="3585" windowWidth="29040" windowHeight="18240" xr2:uid="{48D670A6-BDBD-444B-9E90-AD8629F39DC6}"/>
  </bookViews>
  <sheets>
    <sheet name="specs" sheetId="1" r:id="rId1"/>
    <sheet name="performance" sheetId="2" r:id="rId2"/>
    <sheet name="Power" sheetId="7" r:id="rId3"/>
    <sheet name="Sheet4" sheetId="6" r:id="rId4"/>
    <sheet name="Sheet1" sheetId="3" r:id="rId5"/>
    <sheet name="Sheet2" sheetId="4" r:id="rId6"/>
    <sheet name="Sheet3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  <c r="D27" i="5"/>
  <c r="D28" i="5"/>
  <c r="D29" i="5"/>
  <c r="D30" i="5"/>
  <c r="D26" i="5"/>
  <c r="J10" i="3"/>
  <c r="J9" i="3"/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<sst xmlns="http://schemas.openxmlformats.org/spreadsheetml/2006/main" count="434" uniqueCount="181">
  <si>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</si>
  <si>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</si>
  <si>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</si>
  <si>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</si>
  <si>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</si>
  <si>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</si>
  <si>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</si>
  <si>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</si>
  <si>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</si>
  <si>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</si>
  <si>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</si>
  <si>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</si>
  <si>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</si>
  <si>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</si>
  <si>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</si>
  <si>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</si>
  <si>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</si>
  <si>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</si>
  <si>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</si>
  <si>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</si>
  <si>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</si>
  <si>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</si>
  <si>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</si>
  <si>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</si>
  <si>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</si>
  <si>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</si>
  <si>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</si>
  <si>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</si>
  <si>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</si>
  <si>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</si>
  <si>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</si>
  <si>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</si>
  <si>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</si>
  <si>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</si>
  <si>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</si>
  <si>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</si>
  <si>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</si>
  <si>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</si>
  <si>
    <t>img/sec</t>
  </si>
  <si>
    <t>1000 x 1127</t>
  </si>
  <si>
    <t>24 bit</t>
  </si>
  <si>
    <t>jpeg</t>
  </si>
  <si>
    <t>Inference took 1625.00 microseconds</t>
  </si>
  <si>
    <t>Classification rate: 615.38 images per second</t>
  </si>
  <si>
    <t xml:space="preserve">   [CLASS]    [RANKING]</t>
  </si>
  <si>
    <t xml:space="preserve">  Airplane        49</t>
  </si>
  <si>
    <t>Automobile       217</t>
  </si>
  <si>
    <t xml:space="preserve">      Bird       -65</t>
  </si>
  <si>
    <t xml:space="preserve">       Cat       -61</t>
  </si>
  <si>
    <t xml:space="preserve">      Deer         5</t>
  </si>
  <si>
    <t xml:space="preserve">       Dog       -29</t>
  </si>
  <si>
    <t xml:space="preserve">      Frog       -33</t>
  </si>
  <si>
    <t xml:space="preserve">     Horse       -33</t>
  </si>
  <si>
    <t xml:space="preserve">      Ship       -35</t>
  </si>
  <si>
    <t xml:space="preserve">     Truck       -41</t>
  </si>
  <si>
    <t xml:space="preserve">  Airplane       243</t>
  </si>
  <si>
    <t>Automobile       -17</t>
  </si>
  <si>
    <t xml:space="preserve">      Bird       -15</t>
  </si>
  <si>
    <t xml:space="preserve">       Cat       -39</t>
  </si>
  <si>
    <t xml:space="preserve">      Deer       -31</t>
  </si>
  <si>
    <t xml:space="preserve">       Dog       -17</t>
  </si>
  <si>
    <t xml:space="preserve">      Frog       -13</t>
  </si>
  <si>
    <t xml:space="preserve">     Horse       -27</t>
  </si>
  <si>
    <t xml:space="preserve">      Ship        -9</t>
  </si>
  <si>
    <t xml:space="preserve">     Truck       -27</t>
  </si>
  <si>
    <t xml:space="preserve">  Airplane       125</t>
  </si>
  <si>
    <t>Automobile        39</t>
  </si>
  <si>
    <t xml:space="preserve">      Bird        61</t>
  </si>
  <si>
    <t xml:space="preserve">       Cat        51</t>
  </si>
  <si>
    <t xml:space="preserve">      Deer       -63</t>
  </si>
  <si>
    <t xml:space="preserve">       Dog        -7</t>
  </si>
  <si>
    <t xml:space="preserve">      Frog       -27</t>
  </si>
  <si>
    <t xml:space="preserve">     Horse        -1</t>
  </si>
  <si>
    <t xml:space="preserve">      Ship       -15</t>
  </si>
  <si>
    <t xml:space="preserve">     Truck       -15</t>
  </si>
  <si>
    <t>cnvW1A1 - Standalone</t>
  </si>
  <si>
    <t>cnvW1A2 - Standalone</t>
  </si>
  <si>
    <t>Inference took 1579.00 microseconds</t>
  </si>
  <si>
    <t>Classification rate: 633.31 images per second</t>
  </si>
  <si>
    <t xml:space="preserve">  Airplane       258</t>
  </si>
  <si>
    <t>Automobile       417</t>
  </si>
  <si>
    <t xml:space="preserve">      Bird       233</t>
  </si>
  <si>
    <t xml:space="preserve">       Cat       206</t>
  </si>
  <si>
    <t xml:space="preserve">      Deer       238</t>
  </si>
  <si>
    <t xml:space="preserve">       Dog       215</t>
  </si>
  <si>
    <t xml:space="preserve">      Frog       222</t>
  </si>
  <si>
    <t xml:space="preserve">     Horse       238</t>
  </si>
  <si>
    <t xml:space="preserve">      Ship       236</t>
  </si>
  <si>
    <t xml:space="preserve">     Truck       249</t>
  </si>
  <si>
    <t>Inference took 1580.00 microseconds</t>
  </si>
  <si>
    <t>Classification rate: 632.91 images per second</t>
  </si>
  <si>
    <t xml:space="preserve">  Airplane       412</t>
  </si>
  <si>
    <t>Automobile       237</t>
  </si>
  <si>
    <t xml:space="preserve">       Cat       214</t>
  </si>
  <si>
    <t xml:space="preserve">      Deer       248</t>
  </si>
  <si>
    <t xml:space="preserve">       Dog       239</t>
  </si>
  <si>
    <t xml:space="preserve">      Frog       242</t>
  </si>
  <si>
    <t xml:space="preserve">     Horse       234</t>
  </si>
  <si>
    <t xml:space="preserve">      Ship       250</t>
  </si>
  <si>
    <t xml:space="preserve">     Truck       247</t>
  </si>
  <si>
    <t xml:space="preserve">  Airplane       268</t>
  </si>
  <si>
    <t>Automobile       241</t>
  </si>
  <si>
    <t xml:space="preserve">      Bird       387</t>
  </si>
  <si>
    <t xml:space="preserve">       Cat       262</t>
  </si>
  <si>
    <t xml:space="preserve">      Deer       284</t>
  </si>
  <si>
    <t xml:space="preserve">       Dog       289</t>
  </si>
  <si>
    <t xml:space="preserve">      Frog       236</t>
  </si>
  <si>
    <t xml:space="preserve">     Horse       248</t>
  </si>
  <si>
    <t xml:space="preserve">      Ship       230</t>
  </si>
  <si>
    <t xml:space="preserve">     Truck       227</t>
  </si>
  <si>
    <t>Inference took 4864.00 microseconds</t>
  </si>
  <si>
    <t>Classification rate: 205.59 images per second</t>
  </si>
  <si>
    <t xml:space="preserve">  Airplane       -26</t>
  </si>
  <si>
    <t>Automobile       232</t>
  </si>
  <si>
    <t xml:space="preserve">      Bird       -24</t>
  </si>
  <si>
    <t xml:space="preserve">       Cat       -32</t>
  </si>
  <si>
    <t xml:space="preserve">      Deer       -14</t>
  </si>
  <si>
    <t xml:space="preserve">       Dog        -9</t>
  </si>
  <si>
    <t xml:space="preserve">      Frog       -43</t>
  </si>
  <si>
    <t xml:space="preserve">     Horse       -25</t>
  </si>
  <si>
    <t xml:space="preserve">      Ship       -13</t>
  </si>
  <si>
    <t xml:space="preserve">     Truck       -11</t>
  </si>
  <si>
    <t>Inference took 4863.00 microseconds</t>
  </si>
  <si>
    <t>Classification rate: 205.63 images per second</t>
  </si>
  <si>
    <t xml:space="preserve">  Airplane       229</t>
  </si>
  <si>
    <t>Automobile         7</t>
  </si>
  <si>
    <t xml:space="preserve">      Bird       -11</t>
  </si>
  <si>
    <t xml:space="preserve">       Cat       -36</t>
  </si>
  <si>
    <t xml:space="preserve">      Deer       -17</t>
  </si>
  <si>
    <t xml:space="preserve">       Dog       -23</t>
  </si>
  <si>
    <t xml:space="preserve">      Frog       -28</t>
  </si>
  <si>
    <t xml:space="preserve">      Ship        -7</t>
  </si>
  <si>
    <t xml:space="preserve">     Truck       -18</t>
  </si>
  <si>
    <t xml:space="preserve">  Airplane        63</t>
  </si>
  <si>
    <t>Automobile       -14</t>
  </si>
  <si>
    <t xml:space="preserve">      Bird       167</t>
  </si>
  <si>
    <t xml:space="preserve">       Cat        -6</t>
  </si>
  <si>
    <t xml:space="preserve">      Deer       -23</t>
  </si>
  <si>
    <t xml:space="preserve">       Dog        -5</t>
  </si>
  <si>
    <t xml:space="preserve">     Horse       -14</t>
  </si>
  <si>
    <t xml:space="preserve">      Ship         9</t>
  </si>
  <si>
    <t xml:space="preserve">     Truck       -21</t>
  </si>
  <si>
    <t>cnvW2A2 - Standalone</t>
  </si>
  <si>
    <t>Hardware</t>
  </si>
  <si>
    <t>Software</t>
  </si>
  <si>
    <r>
      <t xml:space="preserve">inf time </t>
    </r>
    <r>
      <rPr>
        <b/>
        <sz val="11"/>
        <color theme="1"/>
        <rFont val="Calibri"/>
        <family val="2"/>
      </rPr>
      <t>µs</t>
    </r>
  </si>
  <si>
    <t>inf time µs</t>
  </si>
  <si>
    <t>Config Times:</t>
  </si>
  <si>
    <t>full bitsream load time</t>
  </si>
  <si>
    <t>partial/full/delta cnvW1A1</t>
  </si>
  <si>
    <t>partial/full/delta cnvW1A2</t>
  </si>
  <si>
    <t>partial/full/delta cnvW2A2</t>
  </si>
  <si>
    <t>partial/full/delta lfcW1A1</t>
  </si>
  <si>
    <t>partial/full/delta lfcW1A2</t>
  </si>
  <si>
    <t>(see jupyter notebook in config_times)</t>
  </si>
  <si>
    <t>Re</t>
  </si>
  <si>
    <t>Dynamic Reconfiguration</t>
  </si>
  <si>
    <t>Used</t>
  </si>
  <si>
    <t>Percent</t>
  </si>
  <si>
    <t>Inference Times</t>
  </si>
  <si>
    <t>Dynamic Reconfiguration:</t>
  </si>
  <si>
    <t>frames/s</t>
  </si>
  <si>
    <r>
      <t>inference
time (</t>
    </r>
    <r>
      <rPr>
        <b/>
        <sz val="11"/>
        <color theme="1"/>
        <rFont val="Calibri"/>
        <family val="2"/>
      </rPr>
      <t>µs)</t>
    </r>
  </si>
  <si>
    <t>Auxillary</t>
  </si>
  <si>
    <t>Total</t>
  </si>
  <si>
    <t>% of Available:</t>
  </si>
  <si>
    <t>Partial Load Time</t>
  </si>
  <si>
    <t>Standalone Load Time</t>
  </si>
  <si>
    <t>Delta</t>
  </si>
  <si>
    <t>% of Overall Design</t>
  </si>
  <si>
    <t>Total Power</t>
  </si>
  <si>
    <t>Accelerator Power</t>
  </si>
  <si>
    <t>Inference per Second</t>
  </si>
  <si>
    <t>Accelerator Milliwatts per Inference</t>
  </si>
  <si>
    <t>Accuracy</t>
  </si>
  <si>
    <t>Resource 
Utilized</t>
  </si>
  <si>
    <t>% of Total
 Design</t>
  </si>
  <si>
    <t>CLB LUTs (10^3)</t>
  </si>
  <si>
    <t>Auxiliary</t>
  </si>
  <si>
    <t>% Avail.</t>
  </si>
  <si>
    <t>CLB LUTs 
(10^3)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</si>
</sst>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9" formatCode="0.0000"/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164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9" fontId="0" fillId="0" borderId="0" xfId="0" applyNumberFormat="1"/>
    <xf numFmtId="17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43</xdr:row>
      <xdr:rowOff>0</xdr:rowOff>
    </xdr:from>
    <xdr:to>
      <xdr:col>11</xdr:col>
      <xdr:colOff>56694</xdr:colOff>
      <xdr:row>57</xdr:row>
      <xdr:rowOff>180619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FD9F89-EFAD-47EA-9B89-AAA205EC4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8286750"/>
          <a:ext cx="3647619" cy="2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8</xdr:col>
      <xdr:colOff>3571429</xdr:colOff>
      <xdr:row>57</xdr:row>
      <xdr:rowOff>180619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B78A67-C0CA-44FD-8159-136215FF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8286750"/>
          <a:ext cx="3571429" cy="28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13</xdr:col>
      <xdr:colOff>56694</xdr:colOff>
      <xdr:row>57</xdr:row>
      <xdr:rowOff>180619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C1810-715D-4088-87D3-A8D47CFA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3250" y="8286750"/>
          <a:ext cx="3647619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58"/>
  <sheetViews>
    <sheetView tabSelected="1" workbookViewId="0">
      <selection activeCell="D11" sqref="D11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31" t="s">
        <v>0</v>
      </c>
      <c r="B1" s="31"/>
      <c r="E1" s="31" t="s">
        <v>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31" t="s">
        <v>8</v>
      </c>
      <c r="B4" s="31"/>
      <c r="E4" s="31" t="s">
        <v>10</v>
      </c>
      <c r="F4" s="31"/>
      <c r="G4" s="31"/>
      <c r="H4" s="31"/>
      <c r="J4" s="31" t="s">
        <v>31</v>
      </c>
      <c r="K4" s="31"/>
      <c r="L4" s="31"/>
      <c r="M4" s="31"/>
      <c r="O4" s="7" t="s">
        <v>37</v>
      </c>
    </row>
    <row r="5" spans="1:16" x14ac:dyDescent="0.25">
      <c r="A5" t="s">
        <v>1</v>
      </c>
      <c r="B5">
        <v>5568785</v>
      </c>
      <c r="K5" s="1" t="s">
        <v>32</v>
      </c>
      <c r="L5" s="1" t="s">
        <v>33</v>
      </c>
      <c r="M5" s="9" t="s">
        <v>34</v>
      </c>
      <c r="N5" s="1"/>
      <c r="O5" s="1" t="s">
        <v>35</v>
      </c>
      <c r="P5" s="9" t="s">
        <v>36</v>
      </c>
    </row>
    <row r="6" spans="1:16" x14ac:dyDescent="0.25">
      <c r="A6" t="s">
        <v>2</v>
      </c>
      <c r="B6" s="11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1">
        <v>5568785</v>
      </c>
      <c r="E7" s="20" t="s">
        <v>24</v>
      </c>
      <c r="F7" s="19">
        <v>31231</v>
      </c>
      <c r="G7" s="19">
        <v>70560</v>
      </c>
      <c r="H7" s="19">
        <v>44.261623</v>
      </c>
      <c r="I7" s="13"/>
      <c r="J7" s="5" t="s">
        <v>24</v>
      </c>
      <c r="K7">
        <v>31499</v>
      </c>
      <c r="L7" s="16">
        <v>70560</v>
      </c>
      <c r="M7" s="8">
        <f>K7/L7</f>
        <v>0.44641439909297054</v>
      </c>
      <c r="O7">
        <v>28280</v>
      </c>
      <c r="P7" s="10">
        <f>O7/K7</f>
        <v>0.8978062795644306</v>
      </c>
    </row>
    <row r="8" spans="1:16" x14ac:dyDescent="0.25">
      <c r="A8" t="s">
        <v>4</v>
      </c>
      <c r="B8" s="11">
        <v>5568785</v>
      </c>
      <c r="E8" s="20" t="s">
        <v>27</v>
      </c>
      <c r="F8" s="19">
        <v>1404</v>
      </c>
      <c r="G8" s="19">
        <v>28800</v>
      </c>
      <c r="H8" s="19">
        <v>4.875</v>
      </c>
      <c r="I8" s="13"/>
      <c r="J8" s="5" t="s">
        <v>27</v>
      </c>
      <c r="K8">
        <v>1508</v>
      </c>
      <c r="L8" s="16">
        <v>28800</v>
      </c>
      <c r="M8" s="8">
        <f t="shared" ref="M8:M16" si="0">K8/L8</f>
        <v>5.2361111111111108E-2</v>
      </c>
      <c r="O8">
        <v>1101</v>
      </c>
      <c r="P8" s="10">
        <f t="shared" ref="P8:P49" si="1">O8/K8</f>
        <v>0.730106100795756</v>
      </c>
    </row>
    <row r="9" spans="1:16" x14ac:dyDescent="0.25">
      <c r="A9" t="s">
        <v>5</v>
      </c>
      <c r="B9" s="11">
        <v>5568785</v>
      </c>
      <c r="E9" s="20" t="s">
        <v>28</v>
      </c>
      <c r="F9" s="19">
        <v>41307</v>
      </c>
      <c r="G9" s="19">
        <v>141120</v>
      </c>
      <c r="H9" s="19">
        <v>29.270834000000001</v>
      </c>
      <c r="I9" s="13"/>
      <c r="J9" s="5" t="s">
        <v>28</v>
      </c>
      <c r="K9">
        <v>41445</v>
      </c>
      <c r="L9" s="16">
        <v>141120</v>
      </c>
      <c r="M9" s="8">
        <f t="shared" si="0"/>
        <v>0.29368622448979592</v>
      </c>
      <c r="O9">
        <v>37587</v>
      </c>
      <c r="P9" s="10">
        <f t="shared" si="1"/>
        <v>0.90691277596815056</v>
      </c>
    </row>
    <row r="10" spans="1:16" x14ac:dyDescent="0.25">
      <c r="E10" s="19" t="s">
        <v>25</v>
      </c>
      <c r="F10" s="19">
        <v>124</v>
      </c>
      <c r="G10" s="19">
        <v>216</v>
      </c>
      <c r="H10" s="19">
        <v>57.407409999999999</v>
      </c>
      <c r="I10" s="13"/>
      <c r="J10" s="4" t="s">
        <v>25</v>
      </c>
      <c r="K10">
        <v>124</v>
      </c>
      <c r="L10" s="16">
        <v>216</v>
      </c>
      <c r="M10" s="8">
        <f t="shared" si="0"/>
        <v>0.57407407407407407</v>
      </c>
      <c r="O10">
        <v>124</v>
      </c>
      <c r="P10" s="10">
        <f t="shared" si="1"/>
        <v>1</v>
      </c>
    </row>
    <row r="11" spans="1:16" ht="18.75" x14ac:dyDescent="0.3">
      <c r="A11" s="31" t="s">
        <v>11</v>
      </c>
      <c r="B11" s="31"/>
      <c r="E11" s="20" t="s">
        <v>26</v>
      </c>
      <c r="F11" s="19">
        <v>24</v>
      </c>
      <c r="G11" s="19">
        <v>360</v>
      </c>
      <c r="H11" s="19">
        <v>6.6666670000000003</v>
      </c>
      <c r="I11" s="13"/>
      <c r="J11" s="5" t="s">
        <v>26</v>
      </c>
      <c r="K11">
        <v>24</v>
      </c>
      <c r="L11" s="16">
        <v>360</v>
      </c>
      <c r="M11" s="8">
        <f t="shared" si="0"/>
        <v>6.6666666666666666E-2</v>
      </c>
      <c r="O11">
        <v>24</v>
      </c>
      <c r="P11" s="10">
        <f t="shared" si="1"/>
        <v>1</v>
      </c>
    </row>
    <row r="12" spans="1:16" x14ac:dyDescent="0.25">
      <c r="A12" t="s">
        <v>12</v>
      </c>
      <c r="B12">
        <v>5568785</v>
      </c>
      <c r="E12" s="20" t="s">
        <v>29</v>
      </c>
      <c r="F12" s="19">
        <v>10</v>
      </c>
      <c r="G12" s="19">
        <v>82</v>
      </c>
      <c r="H12" s="19">
        <v>12.195122</v>
      </c>
      <c r="I12" s="13"/>
      <c r="J12" s="5" t="s">
        <v>29</v>
      </c>
      <c r="K12">
        <v>10</v>
      </c>
      <c r="L12" s="16">
        <v>82</v>
      </c>
      <c r="M12" s="8">
        <f t="shared" si="0"/>
        <v>0.12195121951219512</v>
      </c>
      <c r="O12">
        <v>0</v>
      </c>
      <c r="P12" s="10">
        <f t="shared" si="1"/>
        <v>0</v>
      </c>
    </row>
    <row r="13" spans="1:16" x14ac:dyDescent="0.25">
      <c r="A13" t="s">
        <v>1</v>
      </c>
      <c r="B13">
        <v>5746542</v>
      </c>
      <c r="E13" s="20" t="s">
        <v>30</v>
      </c>
      <c r="F13" s="19">
        <v>2</v>
      </c>
      <c r="G13" s="19">
        <v>196</v>
      </c>
      <c r="H13" s="19">
        <v>1.0204082000000001</v>
      </c>
      <c r="I13" s="13"/>
      <c r="J13" s="5" t="s">
        <v>30</v>
      </c>
      <c r="K13">
        <v>1</v>
      </c>
      <c r="L13" s="16">
        <v>196</v>
      </c>
      <c r="M13" s="8">
        <f t="shared" si="0"/>
        <v>5.1020408163265302E-3</v>
      </c>
      <c r="O13">
        <v>0</v>
      </c>
      <c r="P13" s="10">
        <f t="shared" si="1"/>
        <v>0</v>
      </c>
    </row>
    <row r="14" spans="1:16" x14ac:dyDescent="0.25">
      <c r="A14" t="s">
        <v>2</v>
      </c>
      <c r="B14" s="18">
        <v>5746542</v>
      </c>
      <c r="E14" s="4"/>
      <c r="G14"/>
      <c r="H14"/>
      <c r="J14" s="4"/>
      <c r="L14" s="16"/>
      <c r="P14" s="10"/>
    </row>
    <row r="15" spans="1:16" x14ac:dyDescent="0.25">
      <c r="A15" t="s">
        <v>3</v>
      </c>
      <c r="B15" s="18">
        <v>5746542</v>
      </c>
      <c r="E15" s="6" t="s">
        <v>2</v>
      </c>
      <c r="G15"/>
      <c r="H15"/>
      <c r="J15" s="6" t="s">
        <v>2</v>
      </c>
      <c r="L15" s="16"/>
      <c r="P15" s="10"/>
    </row>
    <row r="16" spans="1:16" x14ac:dyDescent="0.25">
      <c r="A16" t="s">
        <v>4</v>
      </c>
      <c r="B16" s="18">
        <v>5746542</v>
      </c>
      <c r="E16" s="12" t="s">
        <v>24</v>
      </c>
      <c r="F16" s="11">
        <v>45540</v>
      </c>
      <c r="G16" s="11">
        <v>70560</v>
      </c>
      <c r="H16" s="11">
        <v>64.540819999999997</v>
      </c>
      <c r="J16" s="5" t="s">
        <v>24</v>
      </c>
      <c r="K16" s="4">
        <v>46206</v>
      </c>
      <c r="L16" s="16">
        <v>70560</v>
      </c>
      <c r="M16" s="8">
        <f t="shared" si="0"/>
        <v>0.65484693877551026</v>
      </c>
      <c r="O16">
        <v>42987</v>
      </c>
      <c r="P16" s="10">
        <f t="shared" si="1"/>
        <v>0.93033372289313077</v>
      </c>
    </row>
    <row r="17" spans="1:16" x14ac:dyDescent="0.25">
      <c r="A17" t="s">
        <v>5</v>
      </c>
      <c r="B17" s="18">
        <v>5746542</v>
      </c>
      <c r="E17" s="12" t="s">
        <v>27</v>
      </c>
      <c r="F17" s="11">
        <v>2300</v>
      </c>
      <c r="G17" s="11">
        <v>28800</v>
      </c>
      <c r="H17" s="11">
        <v>7.9861110000000002</v>
      </c>
      <c r="J17" s="5" t="s">
        <v>27</v>
      </c>
      <c r="K17" s="4">
        <v>2312</v>
      </c>
      <c r="L17" s="16">
        <v>28800</v>
      </c>
      <c r="M17" s="8">
        <f>K17/L17</f>
        <v>8.0277777777777781E-2</v>
      </c>
      <c r="O17">
        <v>1905</v>
      </c>
      <c r="P17" s="10">
        <f t="shared" si="1"/>
        <v>0.82396193771626303</v>
      </c>
    </row>
    <row r="18" spans="1:16" x14ac:dyDescent="0.25">
      <c r="E18" s="11" t="s">
        <v>28</v>
      </c>
      <c r="F18" s="11">
        <v>53522</v>
      </c>
      <c r="G18" s="11">
        <v>141120</v>
      </c>
      <c r="H18" s="11">
        <v>37.926586</v>
      </c>
      <c r="J18" s="5" t="s">
        <v>28</v>
      </c>
      <c r="K18" s="4">
        <v>53673</v>
      </c>
      <c r="L18" s="16">
        <v>141120</v>
      </c>
      <c r="M18" s="8">
        <f t="shared" ref="M18:M49" si="2">K18/L18</f>
        <v>0.38033588435374149</v>
      </c>
      <c r="O18">
        <v>49815</v>
      </c>
      <c r="P18" s="10">
        <f t="shared" si="1"/>
        <v>0.92812028394164658</v>
      </c>
    </row>
    <row r="19" spans="1:16" x14ac:dyDescent="0.25">
      <c r="A19" s="32" t="s">
        <v>13</v>
      </c>
      <c r="B19" s="32"/>
      <c r="C19" s="32"/>
      <c r="D19" s="32"/>
      <c r="E19" s="12" t="s">
        <v>25</v>
      </c>
      <c r="F19" s="11">
        <v>131.5</v>
      </c>
      <c r="G19" s="11">
        <v>216</v>
      </c>
      <c r="H19" s="11">
        <v>60.879629999999999</v>
      </c>
      <c r="J19" s="4" t="s">
        <v>25</v>
      </c>
      <c r="K19" s="4">
        <v>131.5</v>
      </c>
      <c r="L19" s="16">
        <v>216</v>
      </c>
      <c r="M19" s="8">
        <f t="shared" si="2"/>
        <v>0.60879629629629628</v>
      </c>
      <c r="O19">
        <v>131.5</v>
      </c>
      <c r="P19" s="10">
        <f t="shared" si="1"/>
        <v>1</v>
      </c>
    </row>
    <row r="20" spans="1:16" x14ac:dyDescent="0.25">
      <c r="A20" s="32" t="s">
        <v>14</v>
      </c>
      <c r="B20" s="32"/>
      <c r="C20" s="32"/>
      <c r="D20" s="32"/>
      <c r="E20" s="12" t="s">
        <v>26</v>
      </c>
      <c r="F20" s="11">
        <v>26</v>
      </c>
      <c r="G20" s="11">
        <v>360</v>
      </c>
      <c r="H20" s="11">
        <v>7.2222223000000003</v>
      </c>
      <c r="J20" s="5" t="s">
        <v>26</v>
      </c>
      <c r="K20" s="4">
        <v>26</v>
      </c>
      <c r="L20" s="16">
        <v>360</v>
      </c>
      <c r="M20" s="8">
        <f t="shared" si="2"/>
        <v>7.2222222222222215E-2</v>
      </c>
      <c r="O20">
        <v>26</v>
      </c>
      <c r="P20" s="10">
        <f t="shared" si="1"/>
        <v>1</v>
      </c>
    </row>
    <row r="21" spans="1:16" x14ac:dyDescent="0.25">
      <c r="A21" s="32" t="s">
        <v>15</v>
      </c>
      <c r="B21" s="32"/>
      <c r="C21" s="32"/>
      <c r="D21" s="32"/>
      <c r="E21" s="12" t="s">
        <v>29</v>
      </c>
      <c r="F21" s="11">
        <v>10</v>
      </c>
      <c r="G21" s="11">
        <v>82</v>
      </c>
      <c r="H21" s="11">
        <v>12.195122</v>
      </c>
      <c r="J21" s="5" t="s">
        <v>29</v>
      </c>
      <c r="K21" s="4">
        <v>10</v>
      </c>
      <c r="L21" s="16">
        <v>82</v>
      </c>
      <c r="M21" s="8">
        <f t="shared" si="2"/>
        <v>0.12195121951219512</v>
      </c>
      <c r="O21">
        <v>0</v>
      </c>
      <c r="P21" s="10">
        <f t="shared" si="1"/>
        <v>0</v>
      </c>
    </row>
    <row r="22" spans="1:16" x14ac:dyDescent="0.25">
      <c r="A22" s="32" t="s">
        <v>16</v>
      </c>
      <c r="B22" s="32"/>
      <c r="C22" s="32"/>
      <c r="D22" s="32"/>
      <c r="E22" s="11" t="s">
        <v>30</v>
      </c>
      <c r="F22" s="11">
        <v>1</v>
      </c>
      <c r="G22" s="11">
        <v>196</v>
      </c>
      <c r="H22" s="11">
        <v>0.51020410000000005</v>
      </c>
      <c r="J22" s="5" t="s">
        <v>30</v>
      </c>
      <c r="K22" s="4">
        <v>1</v>
      </c>
      <c r="L22" s="16">
        <v>196</v>
      </c>
      <c r="M22" s="8">
        <f t="shared" si="2"/>
        <v>5.1020408163265302E-3</v>
      </c>
      <c r="O22">
        <v>0</v>
      </c>
      <c r="P22" s="10">
        <f t="shared" si="1"/>
        <v>0</v>
      </c>
    </row>
    <row r="23" spans="1:16" x14ac:dyDescent="0.25">
      <c r="A23" s="32" t="s">
        <v>17</v>
      </c>
      <c r="B23" s="32"/>
      <c r="C23" s="32"/>
      <c r="D23" s="32"/>
      <c r="E23" s="5"/>
      <c r="J23" s="5"/>
      <c r="L23" s="16"/>
      <c r="P23" s="10"/>
    </row>
    <row r="24" spans="1:16" x14ac:dyDescent="0.25">
      <c r="A24" s="32" t="s">
        <v>18</v>
      </c>
      <c r="B24" s="32"/>
      <c r="C24" s="32"/>
      <c r="D24" s="32"/>
      <c r="E24" s="6" t="s">
        <v>3</v>
      </c>
      <c r="J24" s="6" t="s">
        <v>3</v>
      </c>
      <c r="L24" s="16"/>
      <c r="P24" s="10"/>
    </row>
    <row r="25" spans="1:16" x14ac:dyDescent="0.25">
      <c r="A25" s="32" t="s">
        <v>19</v>
      </c>
      <c r="B25" s="32"/>
      <c r="C25" s="32"/>
      <c r="D25" s="32"/>
      <c r="E25" s="15" t="s">
        <v>24</v>
      </c>
      <c r="F25" s="14">
        <v>39370</v>
      </c>
      <c r="G25" s="14">
        <v>70560</v>
      </c>
      <c r="H25" s="14">
        <v>55.796486000000002</v>
      </c>
      <c r="J25" s="5" t="s">
        <v>24</v>
      </c>
      <c r="K25">
        <v>40079</v>
      </c>
      <c r="L25" s="16">
        <v>70560</v>
      </c>
      <c r="M25" s="8">
        <f t="shared" si="2"/>
        <v>0.56801303854875285</v>
      </c>
      <c r="O25" s="18">
        <v>36860</v>
      </c>
      <c r="P25" s="10">
        <f t="shared" ref="P25:P31" si="3">O25/K25</f>
        <v>0.91968362484093913</v>
      </c>
    </row>
    <row r="26" spans="1:16" x14ac:dyDescent="0.25">
      <c r="A26" s="32" t="s">
        <v>20</v>
      </c>
      <c r="B26" s="32"/>
      <c r="C26" s="32"/>
      <c r="D26" s="32"/>
      <c r="E26" s="14" t="s">
        <v>27</v>
      </c>
      <c r="F26" s="14">
        <v>3708</v>
      </c>
      <c r="G26" s="14">
        <v>28800</v>
      </c>
      <c r="H26" s="14">
        <v>12.875</v>
      </c>
      <c r="J26" s="4" t="s">
        <v>27</v>
      </c>
      <c r="K26">
        <v>3811</v>
      </c>
      <c r="L26" s="16">
        <v>28800</v>
      </c>
      <c r="M26" s="8">
        <f t="shared" si="2"/>
        <v>0.1323263888888889</v>
      </c>
      <c r="O26" s="18">
        <v>3404</v>
      </c>
      <c r="P26" s="10">
        <f t="shared" si="3"/>
        <v>0.89320388349514568</v>
      </c>
    </row>
    <row r="27" spans="1:16" x14ac:dyDescent="0.25">
      <c r="A27" s="33" t="s">
        <v>21</v>
      </c>
      <c r="B27" s="33"/>
      <c r="C27" s="33"/>
      <c r="D27" s="33"/>
      <c r="E27" s="14" t="s">
        <v>28</v>
      </c>
      <c r="F27" s="14">
        <v>49933</v>
      </c>
      <c r="G27" s="14">
        <v>141120</v>
      </c>
      <c r="H27" s="14">
        <v>35.383360000000003</v>
      </c>
      <c r="J27" s="4" t="s">
        <v>28</v>
      </c>
      <c r="K27">
        <v>50075</v>
      </c>
      <c r="L27" s="16">
        <v>141120</v>
      </c>
      <c r="M27" s="8">
        <f t="shared" si="2"/>
        <v>0.35483985260770973</v>
      </c>
      <c r="O27" s="18">
        <v>46217</v>
      </c>
      <c r="P27" s="10">
        <f t="shared" si="3"/>
        <v>0.92295556665002498</v>
      </c>
    </row>
    <row r="28" spans="1:16" x14ac:dyDescent="0.25">
      <c r="A28" s="32" t="s">
        <v>22</v>
      </c>
      <c r="B28" s="32"/>
      <c r="C28" s="32"/>
      <c r="D28" s="32"/>
      <c r="E28" s="14" t="s">
        <v>25</v>
      </c>
      <c r="F28" s="14">
        <v>154.5</v>
      </c>
      <c r="G28" s="14">
        <v>216</v>
      </c>
      <c r="H28" s="14">
        <v>71.527780000000007</v>
      </c>
      <c r="J28" s="4" t="s">
        <v>25</v>
      </c>
      <c r="K28">
        <v>154.5</v>
      </c>
      <c r="L28" s="16">
        <v>216</v>
      </c>
      <c r="M28" s="8">
        <f t="shared" si="2"/>
        <v>0.71527777777777779</v>
      </c>
      <c r="O28" s="18">
        <v>154.5</v>
      </c>
      <c r="P28" s="10">
        <f t="shared" si="3"/>
        <v>1</v>
      </c>
    </row>
    <row r="29" spans="1:16" x14ac:dyDescent="0.25">
      <c r="A29" s="32" t="s">
        <v>23</v>
      </c>
      <c r="B29" s="32"/>
      <c r="C29" s="32"/>
      <c r="D29" s="32"/>
      <c r="E29" s="14" t="s">
        <v>26</v>
      </c>
      <c r="F29" s="14">
        <v>32</v>
      </c>
      <c r="G29" s="14">
        <v>360</v>
      </c>
      <c r="H29" s="14">
        <v>8.8888890000000007</v>
      </c>
      <c r="J29" s="4" t="s">
        <v>26</v>
      </c>
      <c r="K29">
        <v>32</v>
      </c>
      <c r="L29" s="16">
        <v>360</v>
      </c>
      <c r="M29" s="8">
        <f t="shared" si="2"/>
        <v>8.8888888888888892E-2</v>
      </c>
      <c r="O29" s="18">
        <v>32</v>
      </c>
      <c r="P29" s="10">
        <f t="shared" si="3"/>
        <v>1</v>
      </c>
    </row>
    <row r="30" spans="1:16" x14ac:dyDescent="0.25">
      <c r="E30" s="14" t="s">
        <v>29</v>
      </c>
      <c r="F30" s="14">
        <v>10</v>
      </c>
      <c r="G30" s="14">
        <v>82</v>
      </c>
      <c r="H30" s="14">
        <v>12.195122</v>
      </c>
      <c r="J30" s="4" t="s">
        <v>29</v>
      </c>
      <c r="K30">
        <v>10</v>
      </c>
      <c r="L30" s="16">
        <v>82</v>
      </c>
      <c r="M30" s="8">
        <f t="shared" si="2"/>
        <v>0.12195121951219512</v>
      </c>
      <c r="O30" s="18">
        <v>0</v>
      </c>
      <c r="P30" s="10">
        <f t="shared" si="3"/>
        <v>0</v>
      </c>
    </row>
    <row r="31" spans="1:16" x14ac:dyDescent="0.25">
      <c r="A31" t="s">
        <v>155</v>
      </c>
      <c r="E31" s="14" t="s">
        <v>30</v>
      </c>
      <c r="F31" s="14">
        <v>1</v>
      </c>
      <c r="G31" s="14">
        <v>196</v>
      </c>
      <c r="H31" s="14">
        <v>0.51020410000000005</v>
      </c>
      <c r="J31" s="4" t="s">
        <v>30</v>
      </c>
      <c r="K31">
        <v>1</v>
      </c>
      <c r="L31" s="16">
        <v>196</v>
      </c>
      <c r="M31" s="8">
        <f t="shared" si="2"/>
        <v>5.1020408163265302E-3</v>
      </c>
      <c r="O31" s="18">
        <v>0</v>
      </c>
      <c r="P31" s="10">
        <f t="shared" si="3"/>
        <v>0</v>
      </c>
    </row>
    <row r="32" spans="1:16" x14ac:dyDescent="0.25">
      <c r="J32" s="4"/>
      <c r="P32" s="10"/>
    </row>
    <row r="33" spans="5:16" x14ac:dyDescent="0.25">
      <c r="E33" s="1" t="s">
        <v>4</v>
      </c>
      <c r="J33" s="1" t="s">
        <v>4</v>
      </c>
      <c r="P33" s="10"/>
    </row>
    <row r="34" spans="5:16" x14ac:dyDescent="0.25">
      <c r="E34" s="16" t="s">
        <v>24</v>
      </c>
      <c r="F34" s="16">
        <v>31507</v>
      </c>
      <c r="G34" s="16">
        <v>70560</v>
      </c>
      <c r="H34" s="16">
        <v>44.65278</v>
      </c>
      <c r="J34" s="4" t="s">
        <v>24</v>
      </c>
      <c r="K34">
        <v>32253</v>
      </c>
      <c r="L34" s="16">
        <v>70560</v>
      </c>
      <c r="M34" s="8">
        <f t="shared" si="2"/>
        <v>0.45710034013605444</v>
      </c>
      <c r="O34">
        <v>29034</v>
      </c>
      <c r="P34" s="10">
        <f t="shared" si="1"/>
        <v>0.90019533066691471</v>
      </c>
    </row>
    <row r="35" spans="5:16" x14ac:dyDescent="0.25">
      <c r="E35" s="16" t="s">
        <v>27</v>
      </c>
      <c r="F35" s="16">
        <v>1721</v>
      </c>
      <c r="G35" s="16">
        <v>28800</v>
      </c>
      <c r="H35" s="16">
        <v>5.9756947</v>
      </c>
      <c r="J35" s="4" t="s">
        <v>27</v>
      </c>
      <c r="K35">
        <v>1884</v>
      </c>
      <c r="L35" s="16">
        <v>28800</v>
      </c>
      <c r="M35" s="8">
        <f t="shared" si="2"/>
        <v>6.5416666666666665E-2</v>
      </c>
      <c r="O35">
        <v>1477</v>
      </c>
      <c r="P35" s="10">
        <f t="shared" si="1"/>
        <v>0.78397027600849256</v>
      </c>
    </row>
    <row r="36" spans="5:16" x14ac:dyDescent="0.25">
      <c r="E36" s="16" t="s">
        <v>28</v>
      </c>
      <c r="F36" s="16">
        <v>31113</v>
      </c>
      <c r="G36" s="16">
        <v>141120</v>
      </c>
      <c r="H36" s="16">
        <v>22.047194000000001</v>
      </c>
      <c r="J36" s="4" t="s">
        <v>28</v>
      </c>
      <c r="K36">
        <v>31273</v>
      </c>
      <c r="L36" s="16">
        <v>141120</v>
      </c>
      <c r="M36" s="8">
        <f t="shared" si="2"/>
        <v>0.22160572562358277</v>
      </c>
      <c r="O36">
        <v>27415</v>
      </c>
      <c r="P36" s="10">
        <f t="shared" si="1"/>
        <v>0.87663479678956291</v>
      </c>
    </row>
    <row r="37" spans="5:16" x14ac:dyDescent="0.25">
      <c r="E37" s="16" t="s">
        <v>25</v>
      </c>
      <c r="F37" s="16">
        <v>110</v>
      </c>
      <c r="G37" s="16">
        <v>216</v>
      </c>
      <c r="H37" s="16">
        <v>50.925930000000001</v>
      </c>
      <c r="J37" s="4" t="s">
        <v>25</v>
      </c>
      <c r="K37">
        <v>110</v>
      </c>
      <c r="L37" s="16">
        <v>216</v>
      </c>
      <c r="M37" s="8">
        <f t="shared" si="2"/>
        <v>0.5092592592592593</v>
      </c>
      <c r="O37">
        <v>110</v>
      </c>
      <c r="P37" s="10">
        <f t="shared" si="1"/>
        <v>1</v>
      </c>
    </row>
    <row r="38" spans="5:16" x14ac:dyDescent="0.25">
      <c r="E38" s="16" t="s">
        <v>26</v>
      </c>
      <c r="F38" s="16">
        <v>4</v>
      </c>
      <c r="G38" s="16">
        <v>360</v>
      </c>
      <c r="H38" s="16">
        <v>1.1111112000000001</v>
      </c>
      <c r="J38" s="4" t="s">
        <v>26</v>
      </c>
      <c r="K38">
        <v>4</v>
      </c>
      <c r="L38" s="16">
        <v>360</v>
      </c>
      <c r="M38" s="8">
        <f t="shared" si="2"/>
        <v>1.1111111111111112E-2</v>
      </c>
      <c r="O38">
        <v>4</v>
      </c>
      <c r="P38" s="10">
        <f t="shared" si="1"/>
        <v>1</v>
      </c>
    </row>
    <row r="39" spans="5:16" x14ac:dyDescent="0.25">
      <c r="E39" s="16" t="s">
        <v>29</v>
      </c>
      <c r="F39" s="16">
        <v>10</v>
      </c>
      <c r="G39" s="16">
        <v>82</v>
      </c>
      <c r="H39" s="16">
        <v>12.195122</v>
      </c>
      <c r="J39" s="4" t="s">
        <v>29</v>
      </c>
      <c r="K39">
        <v>10</v>
      </c>
      <c r="L39" s="16">
        <v>82</v>
      </c>
      <c r="M39" s="8">
        <f t="shared" si="2"/>
        <v>0.12195121951219512</v>
      </c>
      <c r="O39">
        <v>0</v>
      </c>
      <c r="P39" s="10">
        <f t="shared" si="1"/>
        <v>0</v>
      </c>
    </row>
    <row r="40" spans="5:16" x14ac:dyDescent="0.25">
      <c r="E40" s="16" t="s">
        <v>30</v>
      </c>
      <c r="F40" s="16">
        <v>1</v>
      </c>
      <c r="G40" s="16">
        <v>196</v>
      </c>
      <c r="H40" s="16">
        <v>0.51020410000000005</v>
      </c>
      <c r="J40" s="4" t="s">
        <v>30</v>
      </c>
      <c r="K40">
        <v>1</v>
      </c>
      <c r="L40" s="16">
        <v>196</v>
      </c>
      <c r="M40" s="8">
        <f t="shared" si="2"/>
        <v>5.1020408163265302E-3</v>
      </c>
      <c r="O40">
        <v>0</v>
      </c>
      <c r="P40" s="10">
        <f t="shared" si="1"/>
        <v>0</v>
      </c>
    </row>
    <row r="41" spans="5:16" x14ac:dyDescent="0.25">
      <c r="J41" s="4"/>
      <c r="L41" s="16"/>
      <c r="P41" s="10"/>
    </row>
    <row r="42" spans="5:16" x14ac:dyDescent="0.25">
      <c r="E42" s="1" t="s">
        <v>5</v>
      </c>
      <c r="J42" s="1" t="s">
        <v>5</v>
      </c>
      <c r="L42" s="16"/>
      <c r="P42" s="10"/>
    </row>
    <row r="43" spans="5:16" x14ac:dyDescent="0.25">
      <c r="E43" s="17" t="s">
        <v>24</v>
      </c>
      <c r="F43" s="17">
        <v>53049</v>
      </c>
      <c r="G43" s="17">
        <v>70560</v>
      </c>
      <c r="H43" s="17">
        <v>75.182820000000007</v>
      </c>
      <c r="J43" s="4" t="s">
        <v>24</v>
      </c>
      <c r="K43">
        <v>53879</v>
      </c>
      <c r="L43" s="16">
        <v>70560</v>
      </c>
      <c r="M43" s="8">
        <f t="shared" si="2"/>
        <v>0.76359126984126979</v>
      </c>
      <c r="O43">
        <v>50660</v>
      </c>
      <c r="P43" s="10">
        <f t="shared" si="1"/>
        <v>0.94025501586889138</v>
      </c>
    </row>
    <row r="44" spans="5:16" x14ac:dyDescent="0.25">
      <c r="E44" s="17" t="s">
        <v>27</v>
      </c>
      <c r="F44" s="17">
        <v>2809</v>
      </c>
      <c r="G44" s="17">
        <v>28800</v>
      </c>
      <c r="H44" s="17">
        <v>9.7534720000000004</v>
      </c>
      <c r="J44" s="4" t="s">
        <v>27</v>
      </c>
      <c r="K44">
        <v>3036</v>
      </c>
      <c r="L44" s="16">
        <v>28800</v>
      </c>
      <c r="M44" s="8">
        <f t="shared" si="2"/>
        <v>0.10541666666666667</v>
      </c>
      <c r="O44">
        <v>2629</v>
      </c>
      <c r="P44" s="10">
        <f t="shared" si="1"/>
        <v>0.86594202898550721</v>
      </c>
    </row>
    <row r="45" spans="5:16" x14ac:dyDescent="0.25">
      <c r="E45" s="17" t="s">
        <v>28</v>
      </c>
      <c r="F45" s="17">
        <v>39680</v>
      </c>
      <c r="G45" s="17">
        <v>141120</v>
      </c>
      <c r="H45" s="17">
        <v>28.117912</v>
      </c>
      <c r="J45" s="4" t="s">
        <v>28</v>
      </c>
      <c r="K45">
        <v>39842</v>
      </c>
      <c r="L45" s="16">
        <v>141120</v>
      </c>
      <c r="M45" s="8">
        <f t="shared" si="2"/>
        <v>0.28232709750566892</v>
      </c>
      <c r="O45">
        <v>35984</v>
      </c>
      <c r="P45" s="10">
        <f t="shared" si="1"/>
        <v>0.90316751167110088</v>
      </c>
    </row>
    <row r="46" spans="5:16" x14ac:dyDescent="0.25">
      <c r="E46" s="17" t="s">
        <v>25</v>
      </c>
      <c r="F46" s="17">
        <v>110</v>
      </c>
      <c r="G46" s="17">
        <v>216</v>
      </c>
      <c r="H46" s="17">
        <v>50.925930000000001</v>
      </c>
      <c r="J46" s="4" t="s">
        <v>25</v>
      </c>
      <c r="K46">
        <v>110</v>
      </c>
      <c r="L46" s="16">
        <v>216</v>
      </c>
      <c r="M46" s="8">
        <f t="shared" si="2"/>
        <v>0.5092592592592593</v>
      </c>
      <c r="O46">
        <v>110</v>
      </c>
      <c r="P46" s="10">
        <f t="shared" si="1"/>
        <v>1</v>
      </c>
    </row>
    <row r="47" spans="5:16" x14ac:dyDescent="0.25">
      <c r="E47" s="17" t="s">
        <v>26</v>
      </c>
      <c r="F47" s="17">
        <v>4</v>
      </c>
      <c r="G47" s="17">
        <v>360</v>
      </c>
      <c r="H47" s="17">
        <v>1.1111112000000001</v>
      </c>
      <c r="J47" s="4" t="s">
        <v>26</v>
      </c>
      <c r="K47">
        <v>4</v>
      </c>
      <c r="L47" s="16">
        <v>360</v>
      </c>
      <c r="M47" s="8">
        <f t="shared" si="2"/>
        <v>1.1111111111111112E-2</v>
      </c>
      <c r="O47">
        <v>4</v>
      </c>
      <c r="P47" s="10">
        <f t="shared" si="1"/>
        <v>1</v>
      </c>
    </row>
    <row r="48" spans="5:16" x14ac:dyDescent="0.25">
      <c r="E48" s="17" t="s">
        <v>29</v>
      </c>
      <c r="F48" s="17">
        <v>10</v>
      </c>
      <c r="G48" s="17">
        <v>82</v>
      </c>
      <c r="H48" s="17">
        <v>12.195122</v>
      </c>
      <c r="J48" s="4" t="s">
        <v>29</v>
      </c>
      <c r="K48">
        <v>10</v>
      </c>
      <c r="L48" s="16">
        <v>82</v>
      </c>
      <c r="M48" s="8">
        <f t="shared" si="2"/>
        <v>0.12195121951219512</v>
      </c>
      <c r="O48">
        <v>0</v>
      </c>
      <c r="P48" s="10">
        <f t="shared" si="1"/>
        <v>0</v>
      </c>
    </row>
    <row r="49" spans="5:16" x14ac:dyDescent="0.25">
      <c r="E49" s="17" t="s">
        <v>30</v>
      </c>
      <c r="F49" s="17">
        <v>1</v>
      </c>
      <c r="G49" s="17">
        <v>196</v>
      </c>
      <c r="H49" s="17">
        <v>0.51020410000000005</v>
      </c>
      <c r="J49" s="4" t="s">
        <v>30</v>
      </c>
      <c r="K49">
        <v>1</v>
      </c>
      <c r="L49" s="16">
        <v>196</v>
      </c>
      <c r="M49" s="8">
        <f t="shared" si="2"/>
        <v>5.1020408163265302E-3</v>
      </c>
      <c r="O49">
        <v>0</v>
      </c>
      <c r="P49" s="10">
        <f t="shared" si="1"/>
        <v>0</v>
      </c>
    </row>
    <row r="50" spans="5:16" x14ac:dyDescent="0.25">
      <c r="L50" s="16"/>
    </row>
    <row r="51" spans="5:16" x14ac:dyDescent="0.25">
      <c r="L51" s="16"/>
    </row>
    <row r="52" spans="5:16" x14ac:dyDescent="0.25">
      <c r="L52" s="16"/>
    </row>
    <row r="53" spans="5:16" x14ac:dyDescent="0.25">
      <c r="L53" s="16"/>
    </row>
    <row r="54" spans="5:16" x14ac:dyDescent="0.25">
      <c r="L54" s="16"/>
    </row>
    <row r="55" spans="5:16" x14ac:dyDescent="0.25">
      <c r="L55" s="16"/>
    </row>
    <row r="56" spans="5:16" x14ac:dyDescent="0.25">
      <c r="L56" s="16"/>
    </row>
    <row r="57" spans="5:16" x14ac:dyDescent="0.25">
      <c r="L57" s="16"/>
    </row>
    <row r="58" spans="5:16" x14ac:dyDescent="0.25">
      <c r="L58" s="16"/>
    </row>
  </sheetData>
  <mergeCells count="17">
    <mergeCell ref="A29:D29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J4:M4"/>
    <mergeCell ref="E1:P1"/>
    <mergeCell ref="A4:B4"/>
    <mergeCell ref="A1:B1"/>
    <mergeCell ref="A11:B11"/>
    <mergeCell ref="E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Q46"/>
  <sheetViews>
    <sheetView topLeftCell="A6" workbookViewId="0">
      <selection activeCell="P7" sqref="P7:Q9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0.42578125" bestFit="1" customWidth="1"/>
    <col min="4" max="4" width="10.85546875" bestFit="1" customWidth="1"/>
    <col min="5" max="5" width="10.42578125" bestFit="1" customWidth="1"/>
    <col min="7" max="7" width="11.5703125" style="19" bestFit="1" customWidth="1"/>
    <col min="8" max="8" width="9.140625" style="19"/>
    <col min="9" max="9" width="53.85546875" style="19" bestFit="1" customWidth="1"/>
    <col min="11" max="11" width="53.85546875" bestFit="1" customWidth="1"/>
    <col min="13" max="13" width="53.85546875" bestFit="1" customWidth="1"/>
  </cols>
  <sheetData>
    <row r="1" spans="1:17" x14ac:dyDescent="0.25">
      <c r="A1" s="1" t="s">
        <v>39</v>
      </c>
      <c r="B1" s="1" t="s">
        <v>40</v>
      </c>
      <c r="C1" s="1" t="s">
        <v>41</v>
      </c>
      <c r="D1" s="1"/>
      <c r="E1" s="1"/>
      <c r="F1" s="1"/>
      <c r="G1" s="1"/>
      <c r="H1" s="1"/>
      <c r="I1" s="23" t="s">
        <v>75</v>
      </c>
      <c r="K1" s="23" t="s">
        <v>76</v>
      </c>
      <c r="M1" s="23" t="s">
        <v>142</v>
      </c>
    </row>
    <row r="2" spans="1:17" x14ac:dyDescent="0.25">
      <c r="A2" s="1" t="s">
        <v>6</v>
      </c>
      <c r="B2" s="1" t="s">
        <v>38</v>
      </c>
      <c r="C2" s="1" t="s">
        <v>145</v>
      </c>
      <c r="D2" s="1" t="s">
        <v>38</v>
      </c>
      <c r="E2" s="1" t="s">
        <v>146</v>
      </c>
      <c r="I2" s="24" t="s">
        <v>77</v>
      </c>
      <c r="K2" s="24" t="s">
        <v>42</v>
      </c>
      <c r="M2" s="24" t="s">
        <v>110</v>
      </c>
    </row>
    <row r="3" spans="1:17" ht="18.75" x14ac:dyDescent="0.3">
      <c r="A3" s="25" t="s">
        <v>8</v>
      </c>
      <c r="B3" s="31" t="s">
        <v>143</v>
      </c>
      <c r="C3" s="31"/>
      <c r="D3" s="31" t="s">
        <v>144</v>
      </c>
      <c r="E3" s="31"/>
      <c r="G3" s="7"/>
      <c r="I3" s="24" t="s">
        <v>78</v>
      </c>
      <c r="K3" s="24" t="s">
        <v>43</v>
      </c>
      <c r="M3" s="24" t="s">
        <v>111</v>
      </c>
    </row>
    <row r="4" spans="1:17" x14ac:dyDescent="0.25">
      <c r="A4" s="19" t="s">
        <v>1</v>
      </c>
      <c r="B4" s="19">
        <v>632.91</v>
      </c>
      <c r="C4" s="19">
        <v>1580</v>
      </c>
      <c r="D4">
        <v>2.39</v>
      </c>
      <c r="E4">
        <v>417851</v>
      </c>
      <c r="I4" s="24" t="s">
        <v>44</v>
      </c>
      <c r="K4" s="24" t="s">
        <v>44</v>
      </c>
      <c r="M4" s="24" t="s">
        <v>44</v>
      </c>
    </row>
    <row r="5" spans="1:17" x14ac:dyDescent="0.25">
      <c r="A5" s="19" t="s">
        <v>2</v>
      </c>
      <c r="B5" s="19">
        <v>615.38</v>
      </c>
      <c r="C5" s="19">
        <v>1625</v>
      </c>
      <c r="D5">
        <v>0.38</v>
      </c>
      <c r="E5">
        <v>2645137</v>
      </c>
      <c r="I5" s="24" t="s">
        <v>79</v>
      </c>
      <c r="K5" s="24" t="s">
        <v>45</v>
      </c>
      <c r="M5" s="24" t="s">
        <v>112</v>
      </c>
    </row>
    <row r="6" spans="1:17" x14ac:dyDescent="0.25">
      <c r="A6" s="19" t="s">
        <v>3</v>
      </c>
      <c r="B6" s="19">
        <v>205.68</v>
      </c>
      <c r="C6" s="19">
        <v>4862</v>
      </c>
      <c r="D6">
        <v>0.22</v>
      </c>
      <c r="E6">
        <v>4571086</v>
      </c>
      <c r="I6" s="24" t="s">
        <v>80</v>
      </c>
      <c r="K6" s="24" t="s">
        <v>46</v>
      </c>
      <c r="M6" s="24" t="s">
        <v>113</v>
      </c>
    </row>
    <row r="7" spans="1:17" x14ac:dyDescent="0.25">
      <c r="B7" s="19"/>
      <c r="C7" s="19"/>
      <c r="I7" s="24" t="s">
        <v>81</v>
      </c>
      <c r="K7" s="24" t="s">
        <v>47</v>
      </c>
      <c r="M7" s="24" t="s">
        <v>114</v>
      </c>
      <c r="Q7" t="s">
        <v>174</v>
      </c>
    </row>
    <row r="8" spans="1:17" x14ac:dyDescent="0.25">
      <c r="B8" s="19"/>
      <c r="C8" s="19"/>
      <c r="F8" s="1"/>
      <c r="G8" s="1"/>
      <c r="I8" s="24" t="s">
        <v>82</v>
      </c>
      <c r="K8" s="24" t="s">
        <v>48</v>
      </c>
      <c r="M8" s="24" t="s">
        <v>115</v>
      </c>
      <c r="P8" t="s">
        <v>4</v>
      </c>
      <c r="Q8" s="39">
        <v>0.98399999999999999</v>
      </c>
    </row>
    <row r="9" spans="1:17" x14ac:dyDescent="0.25">
      <c r="A9" s="19" t="s">
        <v>4</v>
      </c>
      <c r="B9" s="26">
        <v>118884.86</v>
      </c>
      <c r="C9" s="19">
        <v>8.41</v>
      </c>
      <c r="D9">
        <v>55.92</v>
      </c>
      <c r="E9">
        <v>17883.099999999999</v>
      </c>
      <c r="I9" s="24" t="s">
        <v>83</v>
      </c>
      <c r="K9" s="24" t="s">
        <v>49</v>
      </c>
      <c r="M9" s="24" t="s">
        <v>116</v>
      </c>
      <c r="P9" t="s">
        <v>5</v>
      </c>
      <c r="Q9" s="40">
        <v>0.9849</v>
      </c>
    </row>
    <row r="10" spans="1:17" x14ac:dyDescent="0.25">
      <c r="A10" s="19" t="s">
        <v>5</v>
      </c>
      <c r="B10" s="28">
        <v>118887.69</v>
      </c>
      <c r="C10" s="19">
        <v>8.41</v>
      </c>
      <c r="D10">
        <v>7.76</v>
      </c>
      <c r="E10">
        <v>128907.7</v>
      </c>
      <c r="I10" s="24" t="s">
        <v>84</v>
      </c>
      <c r="K10" s="24" t="s">
        <v>50</v>
      </c>
      <c r="M10" s="24" t="s">
        <v>117</v>
      </c>
    </row>
    <row r="11" spans="1:17" x14ac:dyDescent="0.25">
      <c r="A11" s="19"/>
      <c r="B11" s="27"/>
      <c r="C11" s="19"/>
      <c r="I11" s="24" t="s">
        <v>85</v>
      </c>
      <c r="K11" s="24" t="s">
        <v>51</v>
      </c>
      <c r="M11" s="24" t="s">
        <v>118</v>
      </c>
    </row>
    <row r="12" spans="1:17" x14ac:dyDescent="0.25">
      <c r="B12" s="19"/>
      <c r="C12" s="19"/>
      <c r="I12" s="24" t="s">
        <v>86</v>
      </c>
      <c r="K12" s="24" t="s">
        <v>52</v>
      </c>
      <c r="M12" s="24" t="s">
        <v>119</v>
      </c>
    </row>
    <row r="13" spans="1:17" ht="18.75" x14ac:dyDescent="0.3">
      <c r="A13" s="21" t="s">
        <v>11</v>
      </c>
      <c r="B13" s="19"/>
      <c r="C13" s="19"/>
      <c r="F13" s="1"/>
      <c r="G13" s="1"/>
      <c r="I13" s="24" t="s">
        <v>87</v>
      </c>
      <c r="K13" s="24" t="s">
        <v>53</v>
      </c>
      <c r="M13" s="24" t="s">
        <v>120</v>
      </c>
    </row>
    <row r="14" spans="1:17" x14ac:dyDescent="0.25">
      <c r="A14" s="19" t="s">
        <v>12</v>
      </c>
      <c r="B14" s="19">
        <v>615.76</v>
      </c>
      <c r="C14" s="19">
        <v>1624</v>
      </c>
      <c r="D14">
        <v>0.38</v>
      </c>
      <c r="E14">
        <v>2647905</v>
      </c>
      <c r="I14" s="24" t="s">
        <v>88</v>
      </c>
      <c r="K14" s="24" t="s">
        <v>54</v>
      </c>
      <c r="M14" s="24" t="s">
        <v>121</v>
      </c>
    </row>
    <row r="15" spans="1:17" x14ac:dyDescent="0.25">
      <c r="A15" s="19" t="s">
        <v>1</v>
      </c>
      <c r="B15" s="19">
        <v>632.80999999999995</v>
      </c>
      <c r="C15" s="19">
        <v>1580</v>
      </c>
      <c r="D15" s="19">
        <v>2.39</v>
      </c>
      <c r="E15" s="19">
        <v>417870</v>
      </c>
      <c r="I15" s="23"/>
      <c r="K15" s="23"/>
      <c r="M15" s="23"/>
    </row>
    <row r="16" spans="1:17" x14ac:dyDescent="0.25">
      <c r="A16" s="19" t="s">
        <v>2</v>
      </c>
      <c r="B16" s="19">
        <v>615.24</v>
      </c>
      <c r="C16" s="19">
        <v>1625</v>
      </c>
      <c r="D16" s="19">
        <v>0.38</v>
      </c>
      <c r="E16" s="19">
        <v>2644840</v>
      </c>
      <c r="I16" s="24" t="s">
        <v>89</v>
      </c>
      <c r="K16" s="24" t="s">
        <v>42</v>
      </c>
      <c r="M16" s="24" t="s">
        <v>122</v>
      </c>
    </row>
    <row r="17" spans="1:13" x14ac:dyDescent="0.25">
      <c r="A17" s="19" t="s">
        <v>3</v>
      </c>
      <c r="B17" s="19">
        <v>205.64</v>
      </c>
      <c r="C17" s="19">
        <v>4863</v>
      </c>
      <c r="D17" s="19">
        <v>0.22</v>
      </c>
      <c r="E17" s="19">
        <v>4572012</v>
      </c>
      <c r="I17" s="24" t="s">
        <v>90</v>
      </c>
      <c r="K17" s="24" t="s">
        <v>43</v>
      </c>
      <c r="M17" s="24" t="s">
        <v>123</v>
      </c>
    </row>
    <row r="18" spans="1:13" x14ac:dyDescent="0.25">
      <c r="I18" s="24" t="s">
        <v>44</v>
      </c>
      <c r="K18" s="24" t="s">
        <v>44</v>
      </c>
      <c r="M18" s="24" t="s">
        <v>44</v>
      </c>
    </row>
    <row r="19" spans="1:13" x14ac:dyDescent="0.25">
      <c r="I19" s="24" t="s">
        <v>91</v>
      </c>
      <c r="K19" s="24" t="s">
        <v>55</v>
      </c>
      <c r="M19" s="24" t="s">
        <v>124</v>
      </c>
    </row>
    <row r="20" spans="1:13" x14ac:dyDescent="0.25">
      <c r="A20" s="19" t="s">
        <v>4</v>
      </c>
      <c r="B20" s="26">
        <v>118885.11</v>
      </c>
      <c r="C20" s="19">
        <v>8.41</v>
      </c>
      <c r="D20" s="19">
        <v>55.8</v>
      </c>
      <c r="E20" s="19">
        <v>17921.099999999999</v>
      </c>
      <c r="I20" s="24" t="s">
        <v>92</v>
      </c>
      <c r="K20" s="24" t="s">
        <v>56</v>
      </c>
      <c r="M20" s="24" t="s">
        <v>125</v>
      </c>
    </row>
    <row r="21" spans="1:13" x14ac:dyDescent="0.25">
      <c r="A21" s="19" t="s">
        <v>5</v>
      </c>
      <c r="B21" s="28">
        <v>118887.05</v>
      </c>
      <c r="C21" s="19">
        <v>8.41</v>
      </c>
      <c r="D21" s="19">
        <v>7.77</v>
      </c>
      <c r="E21" s="19">
        <v>128700.1</v>
      </c>
      <c r="I21" s="24" t="s">
        <v>81</v>
      </c>
      <c r="K21" s="24" t="s">
        <v>57</v>
      </c>
      <c r="M21" s="24" t="s">
        <v>126</v>
      </c>
    </row>
    <row r="22" spans="1:13" x14ac:dyDescent="0.25">
      <c r="I22" s="24" t="s">
        <v>93</v>
      </c>
      <c r="K22" s="24" t="s">
        <v>58</v>
      </c>
      <c r="M22" s="24" t="s">
        <v>127</v>
      </c>
    </row>
    <row r="23" spans="1:13" x14ac:dyDescent="0.25">
      <c r="I23" s="24" t="s">
        <v>94</v>
      </c>
      <c r="K23" s="24" t="s">
        <v>59</v>
      </c>
      <c r="M23" s="24" t="s">
        <v>128</v>
      </c>
    </row>
    <row r="24" spans="1:13" ht="18.75" x14ac:dyDescent="0.3">
      <c r="A24" s="21" t="s">
        <v>147</v>
      </c>
      <c r="B24" t="s">
        <v>154</v>
      </c>
      <c r="I24" s="24" t="s">
        <v>95</v>
      </c>
      <c r="K24" s="24" t="s">
        <v>60</v>
      </c>
      <c r="M24" s="24" t="s">
        <v>129</v>
      </c>
    </row>
    <row r="25" spans="1:13" x14ac:dyDescent="0.25">
      <c r="A25" s="22" t="s">
        <v>148</v>
      </c>
      <c r="I25" s="24" t="s">
        <v>96</v>
      </c>
      <c r="K25" s="24" t="s">
        <v>61</v>
      </c>
      <c r="M25" s="24" t="s">
        <v>130</v>
      </c>
    </row>
    <row r="26" spans="1:13" x14ac:dyDescent="0.25">
      <c r="A26" s="22">
        <v>0.23940579652800001</v>
      </c>
      <c r="I26" s="24" t="s">
        <v>97</v>
      </c>
      <c r="K26" s="24" t="s">
        <v>62</v>
      </c>
      <c r="M26" s="24" t="s">
        <v>119</v>
      </c>
    </row>
    <row r="27" spans="1:13" x14ac:dyDescent="0.25">
      <c r="A27" s="22" t="s">
        <v>149</v>
      </c>
      <c r="I27" s="24" t="s">
        <v>98</v>
      </c>
      <c r="K27" s="24" t="s">
        <v>63</v>
      </c>
      <c r="M27" s="24" t="s">
        <v>131</v>
      </c>
    </row>
    <row r="28" spans="1:13" x14ac:dyDescent="0.25">
      <c r="A28" s="22">
        <v>0.33725983205499999</v>
      </c>
      <c r="I28" s="24" t="s">
        <v>99</v>
      </c>
      <c r="K28" s="24" t="s">
        <v>64</v>
      </c>
      <c r="M28" s="24" t="s">
        <v>132</v>
      </c>
    </row>
    <row r="29" spans="1:13" x14ac:dyDescent="0.25">
      <c r="A29" s="22">
        <v>0.23976935625099999</v>
      </c>
      <c r="I29" s="23"/>
      <c r="K29" s="23"/>
      <c r="M29" s="23"/>
    </row>
    <row r="30" spans="1:13" x14ac:dyDescent="0.25">
      <c r="A30" s="22">
        <v>-9.7490475803899995E-2</v>
      </c>
      <c r="I30" s="24" t="s">
        <v>89</v>
      </c>
      <c r="K30" s="24" t="s">
        <v>42</v>
      </c>
      <c r="M30" s="24" t="s">
        <v>110</v>
      </c>
    </row>
    <row r="31" spans="1:13" x14ac:dyDescent="0.25">
      <c r="A31" s="22" t="s">
        <v>150</v>
      </c>
      <c r="I31" s="24" t="s">
        <v>90</v>
      </c>
      <c r="K31" s="24" t="s">
        <v>43</v>
      </c>
      <c r="M31" s="24" t="s">
        <v>111</v>
      </c>
    </row>
    <row r="32" spans="1:13" x14ac:dyDescent="0.25">
      <c r="A32" s="22">
        <v>0.33749884674199998</v>
      </c>
      <c r="I32" s="24" t="s">
        <v>44</v>
      </c>
      <c r="K32" s="24" t="s">
        <v>44</v>
      </c>
      <c r="M32" s="24" t="s">
        <v>44</v>
      </c>
    </row>
    <row r="33" spans="1:13" x14ac:dyDescent="0.25">
      <c r="A33" s="22">
        <v>0.239964883327</v>
      </c>
      <c r="I33" s="24" t="s">
        <v>100</v>
      </c>
      <c r="K33" s="24" t="s">
        <v>65</v>
      </c>
      <c r="M33" s="24" t="s">
        <v>133</v>
      </c>
    </row>
    <row r="34" spans="1:13" x14ac:dyDescent="0.25">
      <c r="A34" s="22">
        <v>-9.7533963414800001E-2</v>
      </c>
      <c r="I34" s="24" t="s">
        <v>101</v>
      </c>
      <c r="K34" s="24" t="s">
        <v>66</v>
      </c>
      <c r="M34" s="24" t="s">
        <v>134</v>
      </c>
    </row>
    <row r="35" spans="1:13" x14ac:dyDescent="0.25">
      <c r="A35" s="22" t="s">
        <v>151</v>
      </c>
      <c r="I35" s="24" t="s">
        <v>102</v>
      </c>
      <c r="K35" s="24" t="s">
        <v>67</v>
      </c>
      <c r="M35" s="24" t="s">
        <v>135</v>
      </c>
    </row>
    <row r="36" spans="1:13" x14ac:dyDescent="0.25">
      <c r="A36" s="22">
        <v>0.33786964173200001</v>
      </c>
      <c r="I36" s="24" t="s">
        <v>103</v>
      </c>
      <c r="K36" s="24" t="s">
        <v>68</v>
      </c>
      <c r="M36" s="24" t="s">
        <v>136</v>
      </c>
    </row>
    <row r="37" spans="1:13" x14ac:dyDescent="0.25">
      <c r="A37" s="22">
        <v>0.24014578104000001</v>
      </c>
      <c r="I37" s="24" t="s">
        <v>104</v>
      </c>
      <c r="K37" s="24" t="s">
        <v>69</v>
      </c>
      <c r="M37" s="24" t="s">
        <v>137</v>
      </c>
    </row>
    <row r="38" spans="1:13" x14ac:dyDescent="0.25">
      <c r="A38" s="22">
        <v>-9.7723860691999995E-2</v>
      </c>
      <c r="I38" s="24" t="s">
        <v>105</v>
      </c>
      <c r="K38" s="24" t="s">
        <v>70</v>
      </c>
      <c r="M38" s="24" t="s">
        <v>138</v>
      </c>
    </row>
    <row r="39" spans="1:13" x14ac:dyDescent="0.25">
      <c r="A39" s="22" t="s">
        <v>152</v>
      </c>
      <c r="I39" s="24" t="s">
        <v>106</v>
      </c>
      <c r="K39" s="24" t="s">
        <v>71</v>
      </c>
      <c r="M39" s="24" t="s">
        <v>61</v>
      </c>
    </row>
    <row r="40" spans="1:13" x14ac:dyDescent="0.25">
      <c r="A40" s="22">
        <v>0.35142725229299998</v>
      </c>
      <c r="I40" s="24" t="s">
        <v>107</v>
      </c>
      <c r="K40" s="24" t="s">
        <v>72</v>
      </c>
      <c r="M40" s="24" t="s">
        <v>139</v>
      </c>
    </row>
    <row r="41" spans="1:13" x14ac:dyDescent="0.25">
      <c r="A41" s="22">
        <v>0.24016671710500001</v>
      </c>
      <c r="I41" s="24" t="s">
        <v>108</v>
      </c>
      <c r="K41" s="24" t="s">
        <v>73</v>
      </c>
      <c r="M41" s="24" t="s">
        <v>140</v>
      </c>
    </row>
    <row r="42" spans="1:13" x14ac:dyDescent="0.25">
      <c r="A42" s="22">
        <v>-0.11126053518700001</v>
      </c>
      <c r="I42" s="24" t="s">
        <v>109</v>
      </c>
      <c r="K42" s="24" t="s">
        <v>74</v>
      </c>
      <c r="M42" s="24" t="s">
        <v>141</v>
      </c>
    </row>
    <row r="43" spans="1:13" x14ac:dyDescent="0.25">
      <c r="A43" s="22" t="s">
        <v>153</v>
      </c>
    </row>
    <row r="44" spans="1:13" x14ac:dyDescent="0.25">
      <c r="A44" s="22">
        <v>0.33785920536399999</v>
      </c>
      <c r="K44" s="19"/>
    </row>
    <row r="45" spans="1:13" x14ac:dyDescent="0.25">
      <c r="A45" s="22">
        <v>0.24036838531499999</v>
      </c>
    </row>
    <row r="46" spans="1:13" x14ac:dyDescent="0.25">
      <c r="A46" s="22">
        <v>-9.7490820049000004E-2</v>
      </c>
    </row>
  </sheetData>
  <mergeCells count="2">
    <mergeCell ref="B3:C3"/>
    <mergeCell ref="D3:E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E230-D57D-4682-905F-BED3B8A633A9}">
  <dimension ref="A1:E6"/>
  <sheetViews>
    <sheetView workbookViewId="0">
      <selection activeCell="F33" sqref="F33"/>
    </sheetView>
  </sheetViews>
  <sheetFormatPr defaultRowHeight="15" x14ac:dyDescent="0.25"/>
  <cols>
    <col min="3" max="3" width="17.5703125" bestFit="1" customWidth="1"/>
    <col min="4" max="4" width="20.140625" bestFit="1" customWidth="1"/>
    <col min="5" max="5" width="12.7109375" customWidth="1"/>
  </cols>
  <sheetData>
    <row r="1" spans="1:5" x14ac:dyDescent="0.25">
      <c r="B1" t="s">
        <v>170</v>
      </c>
      <c r="C1" t="s">
        <v>171</v>
      </c>
      <c r="D1" t="s">
        <v>172</v>
      </c>
      <c r="E1" t="s">
        <v>173</v>
      </c>
    </row>
    <row r="2" spans="1:5" x14ac:dyDescent="0.25">
      <c r="A2" t="s">
        <v>1</v>
      </c>
      <c r="B2">
        <v>2.778</v>
      </c>
      <c r="C2">
        <v>0.60099999999999998</v>
      </c>
      <c r="D2" s="29">
        <v>632.80999999999995</v>
      </c>
      <c r="E2" s="38">
        <f>1000*C2/D2</f>
        <v>0.9497321470899639</v>
      </c>
    </row>
    <row r="3" spans="1:5" x14ac:dyDescent="0.25">
      <c r="A3" t="s">
        <v>2</v>
      </c>
      <c r="B3">
        <v>4.32</v>
      </c>
      <c r="C3">
        <v>2.105</v>
      </c>
      <c r="D3" s="29">
        <v>615.24</v>
      </c>
      <c r="E3" s="38">
        <f t="shared" ref="E3:E6" si="0">1000*C3/D3</f>
        <v>3.4214290358234183</v>
      </c>
    </row>
    <row r="4" spans="1:5" x14ac:dyDescent="0.25">
      <c r="A4" t="s">
        <v>3</v>
      </c>
      <c r="B4">
        <v>3.03</v>
      </c>
      <c r="C4">
        <v>1.8759999999999999</v>
      </c>
      <c r="D4" s="29">
        <v>205.64</v>
      </c>
      <c r="E4" s="38">
        <f t="shared" si="0"/>
        <v>9.1227387667768927</v>
      </c>
    </row>
    <row r="5" spans="1:5" x14ac:dyDescent="0.25">
      <c r="A5" t="s">
        <v>4</v>
      </c>
      <c r="B5">
        <v>3.153</v>
      </c>
      <c r="C5">
        <v>1.89</v>
      </c>
      <c r="D5" s="29">
        <v>118885.11</v>
      </c>
      <c r="E5" s="37">
        <f t="shared" si="0"/>
        <v>1.5897701570869557E-2</v>
      </c>
    </row>
    <row r="6" spans="1:5" x14ac:dyDescent="0.25">
      <c r="A6" t="s">
        <v>5</v>
      </c>
      <c r="B6">
        <v>4.7850000000000001</v>
      </c>
      <c r="C6">
        <v>2.552</v>
      </c>
      <c r="D6" s="29">
        <v>118887.05</v>
      </c>
      <c r="E6" s="37">
        <f t="shared" si="0"/>
        <v>2.1465752577761833E-2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7D95-2284-4A74-92AF-55AACC319F61}">
  <dimension ref="A1:S27"/>
  <sheetViews>
    <sheetView workbookViewId="0">
      <selection activeCell="I13" sqref="I13:S18"/>
    </sheetView>
  </sheetViews>
  <sheetFormatPr defaultRowHeight="15" x14ac:dyDescent="0.25"/>
  <cols>
    <col min="9" max="9" width="6.28515625" bestFit="1" customWidth="1"/>
    <col min="10" max="10" width="9.140625" bestFit="1" customWidth="1"/>
    <col min="11" max="11" width="9.7109375" bestFit="1" customWidth="1"/>
    <col min="12" max="12" width="9.140625" bestFit="1" customWidth="1"/>
    <col min="13" max="13" width="9.7109375" bestFit="1" customWidth="1"/>
    <col min="14" max="14" width="9.140625" bestFit="1" customWidth="1"/>
    <col min="15" max="15" width="9.7109375" bestFit="1" customWidth="1"/>
    <col min="16" max="16" width="9.140625" bestFit="1" customWidth="1"/>
    <col min="17" max="17" width="9.7109375" bestFit="1" customWidth="1"/>
    <col min="18" max="18" width="9.140625" bestFit="1" customWidth="1"/>
    <col min="19" max="19" width="9.7109375" bestFit="1" customWidth="1"/>
  </cols>
  <sheetData>
    <row r="1" spans="1:19" x14ac:dyDescent="0.25">
      <c r="B1" s="1" t="s">
        <v>157</v>
      </c>
      <c r="C1" s="9" t="s">
        <v>169</v>
      </c>
    </row>
    <row r="2" spans="1:19" x14ac:dyDescent="0.25">
      <c r="A2" s="1" t="s">
        <v>1</v>
      </c>
      <c r="B2" s="29"/>
      <c r="C2" s="8"/>
    </row>
    <row r="3" spans="1:19" x14ac:dyDescent="0.25">
      <c r="A3" s="30" t="s">
        <v>24</v>
      </c>
      <c r="B3" s="29">
        <v>28280</v>
      </c>
      <c r="C3" s="10">
        <v>0.8978062795644306</v>
      </c>
    </row>
    <row r="4" spans="1:19" x14ac:dyDescent="0.25">
      <c r="A4" s="30" t="s">
        <v>28</v>
      </c>
      <c r="B4" s="29">
        <v>37587</v>
      </c>
      <c r="C4" s="10">
        <v>0.90691277596815056</v>
      </c>
    </row>
    <row r="5" spans="1:19" x14ac:dyDescent="0.25">
      <c r="A5" s="29" t="s">
        <v>25</v>
      </c>
      <c r="B5" s="29">
        <v>124</v>
      </c>
      <c r="C5" s="10">
        <v>1</v>
      </c>
      <c r="H5" s="29"/>
      <c r="I5" s="29"/>
    </row>
    <row r="6" spans="1:19" x14ac:dyDescent="0.25">
      <c r="A6" s="30" t="s">
        <v>26</v>
      </c>
      <c r="B6" s="29">
        <v>24</v>
      </c>
      <c r="C6" s="10">
        <v>1</v>
      </c>
      <c r="H6" s="29"/>
      <c r="I6" s="29"/>
    </row>
    <row r="7" spans="1:19" x14ac:dyDescent="0.25">
      <c r="A7" s="6" t="s">
        <v>2</v>
      </c>
      <c r="B7" s="29"/>
      <c r="C7" s="10"/>
      <c r="H7" s="29"/>
      <c r="I7" s="29"/>
    </row>
    <row r="8" spans="1:19" x14ac:dyDescent="0.25">
      <c r="A8" s="30" t="s">
        <v>24</v>
      </c>
      <c r="B8" s="29">
        <v>42987</v>
      </c>
      <c r="C8" s="10">
        <v>0.93033372289313077</v>
      </c>
      <c r="H8" s="29"/>
      <c r="I8" s="29"/>
    </row>
    <row r="9" spans="1:19" x14ac:dyDescent="0.25">
      <c r="A9" s="29" t="s">
        <v>28</v>
      </c>
      <c r="B9" s="29">
        <v>49815</v>
      </c>
      <c r="C9" s="10">
        <v>0.92812028394164658</v>
      </c>
      <c r="H9" s="29"/>
      <c r="I9" s="29"/>
    </row>
    <row r="10" spans="1:19" x14ac:dyDescent="0.25">
      <c r="A10" s="30" t="s">
        <v>25</v>
      </c>
      <c r="B10" s="29">
        <v>131.5</v>
      </c>
      <c r="C10" s="10">
        <v>1</v>
      </c>
      <c r="H10" s="29"/>
      <c r="I10" s="29"/>
    </row>
    <row r="11" spans="1:19" x14ac:dyDescent="0.25">
      <c r="A11" s="30" t="s">
        <v>26</v>
      </c>
      <c r="B11" s="29">
        <v>26</v>
      </c>
      <c r="C11" s="10">
        <v>1</v>
      </c>
      <c r="H11" s="29"/>
      <c r="I11" s="29"/>
    </row>
    <row r="12" spans="1:19" x14ac:dyDescent="0.25">
      <c r="A12" s="6" t="s">
        <v>3</v>
      </c>
      <c r="B12" s="29"/>
      <c r="C12" s="10"/>
      <c r="H12" s="29"/>
      <c r="I12" s="29"/>
    </row>
    <row r="13" spans="1:19" x14ac:dyDescent="0.25">
      <c r="A13" s="30" t="s">
        <v>24</v>
      </c>
      <c r="B13" s="29">
        <v>36860</v>
      </c>
      <c r="C13" s="10">
        <v>0.91968362484093913</v>
      </c>
      <c r="J13" t="s">
        <v>1</v>
      </c>
      <c r="L13" s="29" t="s">
        <v>2</v>
      </c>
      <c r="M13" s="29"/>
      <c r="N13" s="29" t="s">
        <v>3</v>
      </c>
      <c r="O13" s="29"/>
      <c r="P13" s="29" t="s">
        <v>4</v>
      </c>
      <c r="Q13" s="29"/>
      <c r="R13" s="29" t="s">
        <v>5</v>
      </c>
      <c r="S13" s="29"/>
    </row>
    <row r="14" spans="1:19" ht="30" x14ac:dyDescent="0.25">
      <c r="A14" s="29" t="s">
        <v>28</v>
      </c>
      <c r="B14" s="29">
        <v>46217</v>
      </c>
      <c r="C14" s="10">
        <v>0.92295556665002498</v>
      </c>
      <c r="J14" s="41" t="s">
        <v>175</v>
      </c>
      <c r="K14" s="41" t="s">
        <v>176</v>
      </c>
      <c r="L14" s="41" t="s">
        <v>175</v>
      </c>
      <c r="M14" s="41" t="s">
        <v>176</v>
      </c>
      <c r="N14" s="41" t="s">
        <v>175</v>
      </c>
      <c r="O14" s="41" t="s">
        <v>176</v>
      </c>
      <c r="P14" s="41" t="s">
        <v>175</v>
      </c>
      <c r="Q14" s="41" t="s">
        <v>176</v>
      </c>
      <c r="R14" s="41" t="s">
        <v>175</v>
      </c>
      <c r="S14" s="41" t="s">
        <v>176</v>
      </c>
    </row>
    <row r="15" spans="1:19" x14ac:dyDescent="0.25">
      <c r="A15" s="29" t="s">
        <v>25</v>
      </c>
      <c r="B15" s="29">
        <v>154.5</v>
      </c>
      <c r="C15" s="10">
        <v>1</v>
      </c>
      <c r="I15" t="s">
        <v>24</v>
      </c>
      <c r="J15" s="29">
        <v>28280</v>
      </c>
      <c r="K15" s="10">
        <v>0.8978062795644306</v>
      </c>
      <c r="L15" s="29">
        <v>42987</v>
      </c>
      <c r="M15" s="10">
        <v>0.93033372289313077</v>
      </c>
      <c r="N15" s="29">
        <v>36860</v>
      </c>
      <c r="O15" s="10">
        <v>0.91968362484093913</v>
      </c>
      <c r="P15" s="29">
        <v>29034</v>
      </c>
      <c r="Q15" s="10">
        <v>0.90019533066691471</v>
      </c>
      <c r="R15" s="29">
        <v>50660</v>
      </c>
      <c r="S15" s="10">
        <v>0.94025501586889138</v>
      </c>
    </row>
    <row r="16" spans="1:19" x14ac:dyDescent="0.25">
      <c r="A16" s="29" t="s">
        <v>26</v>
      </c>
      <c r="B16" s="29">
        <v>32</v>
      </c>
      <c r="C16" s="10">
        <v>1</v>
      </c>
      <c r="I16" t="s">
        <v>28</v>
      </c>
      <c r="J16" s="29">
        <v>37587</v>
      </c>
      <c r="K16" s="10">
        <v>0.90691277596815056</v>
      </c>
      <c r="L16" s="29">
        <v>49815</v>
      </c>
      <c r="M16" s="10">
        <v>0.92812028394164658</v>
      </c>
      <c r="N16" s="29">
        <v>46217</v>
      </c>
      <c r="O16" s="10">
        <v>0.92295556665002498</v>
      </c>
      <c r="P16" s="29">
        <v>27415</v>
      </c>
      <c r="Q16" s="10">
        <v>0.87663479678956291</v>
      </c>
      <c r="R16" s="29">
        <v>35984</v>
      </c>
      <c r="S16" s="10">
        <v>0.90316751167110088</v>
      </c>
    </row>
    <row r="17" spans="1:19" x14ac:dyDescent="0.25">
      <c r="A17" s="1" t="s">
        <v>4</v>
      </c>
      <c r="B17" s="29"/>
      <c r="C17" s="10"/>
      <c r="H17" s="29"/>
      <c r="I17" s="29" t="s">
        <v>25</v>
      </c>
      <c r="J17" s="29">
        <v>124</v>
      </c>
      <c r="K17" s="10">
        <v>1</v>
      </c>
      <c r="L17" s="29">
        <v>131.5</v>
      </c>
      <c r="M17" s="10">
        <v>1</v>
      </c>
      <c r="N17" s="29">
        <v>154.5</v>
      </c>
      <c r="O17" s="10">
        <v>1</v>
      </c>
      <c r="P17" s="29">
        <v>110</v>
      </c>
      <c r="Q17" s="10">
        <v>1</v>
      </c>
      <c r="R17" s="29">
        <v>110</v>
      </c>
      <c r="S17" s="10">
        <v>1</v>
      </c>
    </row>
    <row r="18" spans="1:19" x14ac:dyDescent="0.25">
      <c r="A18" s="29" t="s">
        <v>24</v>
      </c>
      <c r="B18" s="29">
        <v>29034</v>
      </c>
      <c r="C18" s="10">
        <v>0.90019533066691471</v>
      </c>
      <c r="H18" s="29"/>
      <c r="I18" s="29" t="s">
        <v>26</v>
      </c>
      <c r="J18" s="29">
        <v>24</v>
      </c>
      <c r="K18" s="10">
        <v>1</v>
      </c>
      <c r="L18" s="29">
        <v>26</v>
      </c>
      <c r="M18" s="10">
        <v>1</v>
      </c>
      <c r="N18" s="29">
        <v>32</v>
      </c>
      <c r="O18" s="10">
        <v>1</v>
      </c>
      <c r="P18" s="29">
        <v>4</v>
      </c>
      <c r="Q18" s="10">
        <v>1</v>
      </c>
      <c r="R18" s="29">
        <v>4</v>
      </c>
      <c r="S18" s="10">
        <v>1</v>
      </c>
    </row>
    <row r="19" spans="1:19" x14ac:dyDescent="0.25">
      <c r="A19" s="29" t="s">
        <v>28</v>
      </c>
      <c r="B19" s="29">
        <v>27415</v>
      </c>
      <c r="C19" s="10">
        <v>0.87663479678956291</v>
      </c>
      <c r="H19" s="29"/>
      <c r="I19" s="29"/>
      <c r="J19" s="29"/>
      <c r="K19" s="29"/>
      <c r="L19" s="29"/>
      <c r="M19" s="29"/>
    </row>
    <row r="20" spans="1:19" x14ac:dyDescent="0.25">
      <c r="A20" s="29" t="s">
        <v>25</v>
      </c>
      <c r="B20" s="29">
        <v>110</v>
      </c>
      <c r="C20" s="10">
        <v>1</v>
      </c>
      <c r="H20" s="29"/>
      <c r="I20" s="29"/>
      <c r="J20" s="29"/>
      <c r="K20" s="29"/>
      <c r="L20" s="29"/>
      <c r="M20" s="29"/>
    </row>
    <row r="21" spans="1:19" x14ac:dyDescent="0.25">
      <c r="A21" s="29" t="s">
        <v>26</v>
      </c>
      <c r="B21" s="29">
        <v>4</v>
      </c>
      <c r="C21" s="10">
        <v>1</v>
      </c>
      <c r="H21" s="29"/>
      <c r="I21" s="29"/>
      <c r="J21" s="29"/>
      <c r="K21" s="29"/>
      <c r="L21" s="29"/>
      <c r="M21" s="29"/>
    </row>
    <row r="22" spans="1:19" x14ac:dyDescent="0.25">
      <c r="A22" s="1" t="s">
        <v>5</v>
      </c>
      <c r="B22" s="29"/>
      <c r="C22" s="10"/>
      <c r="H22" s="29"/>
      <c r="I22" s="29"/>
      <c r="J22" s="29"/>
      <c r="K22" s="29"/>
      <c r="L22" s="29"/>
      <c r="M22" s="29"/>
    </row>
    <row r="23" spans="1:19" x14ac:dyDescent="0.25">
      <c r="A23" s="29" t="s">
        <v>24</v>
      </c>
      <c r="B23" s="29">
        <v>50660</v>
      </c>
      <c r="C23" s="10">
        <v>0.94025501586889138</v>
      </c>
      <c r="H23" s="29"/>
      <c r="I23" s="29"/>
      <c r="J23" s="29"/>
      <c r="K23" s="29"/>
      <c r="L23" s="29"/>
      <c r="M23" s="29"/>
    </row>
    <row r="24" spans="1:19" x14ac:dyDescent="0.25">
      <c r="A24" s="29" t="s">
        <v>28</v>
      </c>
      <c r="B24" s="29">
        <v>35984</v>
      </c>
      <c r="C24" s="10">
        <v>0.90316751167110088</v>
      </c>
      <c r="H24" s="29"/>
      <c r="I24" s="29"/>
      <c r="J24" s="29"/>
      <c r="K24" s="29"/>
      <c r="L24" s="29"/>
      <c r="M24" s="29"/>
    </row>
    <row r="25" spans="1:19" x14ac:dyDescent="0.25">
      <c r="A25" s="29" t="s">
        <v>25</v>
      </c>
      <c r="B25" s="29">
        <v>110</v>
      </c>
      <c r="C25" s="10">
        <v>1</v>
      </c>
      <c r="H25" s="29"/>
      <c r="I25" s="29"/>
      <c r="J25" s="29"/>
      <c r="K25" s="29"/>
      <c r="L25" s="29"/>
      <c r="M25" s="29"/>
    </row>
    <row r="26" spans="1:19" x14ac:dyDescent="0.25">
      <c r="A26" s="29" t="s">
        <v>26</v>
      </c>
      <c r="B26" s="29">
        <v>4</v>
      </c>
      <c r="C26" s="10">
        <v>1</v>
      </c>
      <c r="H26" s="29"/>
      <c r="I26" s="29"/>
      <c r="J26" s="29"/>
      <c r="K26" s="29"/>
      <c r="L26" s="29"/>
      <c r="M26" s="29"/>
    </row>
    <row r="27" spans="1:19" x14ac:dyDescent="0.25">
      <c r="H27" s="29"/>
      <c r="I27" s="29"/>
      <c r="J27" s="29"/>
      <c r="K27" s="29"/>
      <c r="L27" s="29"/>
      <c r="M27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B7E3-4B05-4CFE-949E-060308EA4D09}">
  <dimension ref="A1:U36"/>
  <sheetViews>
    <sheetView workbookViewId="0">
      <selection activeCell="J20" sqref="J20"/>
    </sheetView>
  </sheetViews>
  <sheetFormatPr defaultRowHeight="15" x14ac:dyDescent="0.25"/>
  <cols>
    <col min="3" max="3" width="9.140625" style="8"/>
    <col min="6" max="6" width="9.140625" style="8"/>
    <col min="9" max="9" width="14.28515625" bestFit="1" customWidth="1"/>
    <col min="10" max="10" width="14.5703125" bestFit="1" customWidth="1"/>
    <col min="11" max="11" width="9.7109375" bestFit="1" customWidth="1"/>
  </cols>
  <sheetData>
    <row r="1" spans="1:21" ht="18.75" x14ac:dyDescent="0.3">
      <c r="A1" s="31" t="s">
        <v>10</v>
      </c>
      <c r="B1" s="31"/>
      <c r="C1" s="31"/>
      <c r="D1" s="31" t="s">
        <v>156</v>
      </c>
      <c r="E1" s="31"/>
      <c r="F1" s="31"/>
      <c r="G1" s="25"/>
    </row>
    <row r="2" spans="1:21" x14ac:dyDescent="0.25">
      <c r="A2" s="29"/>
      <c r="B2" s="1" t="s">
        <v>157</v>
      </c>
      <c r="C2" s="9" t="s">
        <v>158</v>
      </c>
      <c r="D2" s="29"/>
      <c r="E2" s="1" t="s">
        <v>157</v>
      </c>
      <c r="F2" s="9" t="s">
        <v>158</v>
      </c>
      <c r="G2" s="9"/>
      <c r="J2" t="s">
        <v>177</v>
      </c>
    </row>
    <row r="3" spans="1:21" x14ac:dyDescent="0.25">
      <c r="A3" s="1" t="s">
        <v>1</v>
      </c>
      <c r="B3" s="29"/>
      <c r="D3" s="1" t="s">
        <v>1</v>
      </c>
      <c r="E3" s="29"/>
      <c r="G3" s="8"/>
      <c r="I3" t="s">
        <v>163</v>
      </c>
      <c r="J3">
        <v>2.6</v>
      </c>
      <c r="M3" s="29"/>
    </row>
    <row r="4" spans="1:21" x14ac:dyDescent="0.25">
      <c r="A4" s="30" t="s">
        <v>24</v>
      </c>
      <c r="B4" s="29">
        <v>31231</v>
      </c>
      <c r="C4" s="8">
        <v>0.44261621315192745</v>
      </c>
      <c r="D4" s="30" t="s">
        <v>24</v>
      </c>
      <c r="E4" s="29">
        <v>31499</v>
      </c>
      <c r="F4" s="8">
        <v>0.44641439909297054</v>
      </c>
      <c r="G4" s="8"/>
      <c r="I4" t="s">
        <v>1</v>
      </c>
      <c r="J4">
        <v>28</v>
      </c>
    </row>
    <row r="5" spans="1:21" x14ac:dyDescent="0.25">
      <c r="A5" s="30" t="s">
        <v>28</v>
      </c>
      <c r="B5" s="29">
        <v>41307</v>
      </c>
      <c r="C5" s="8">
        <v>0.29270833333333335</v>
      </c>
      <c r="D5" s="30" t="s">
        <v>28</v>
      </c>
      <c r="E5" s="29">
        <v>41445</v>
      </c>
      <c r="F5" s="8">
        <v>0.29368622448979592</v>
      </c>
      <c r="G5" s="8"/>
      <c r="I5" t="s">
        <v>2</v>
      </c>
      <c r="J5">
        <v>42.9</v>
      </c>
    </row>
    <row r="6" spans="1:21" x14ac:dyDescent="0.25">
      <c r="A6" s="29" t="s">
        <v>25</v>
      </c>
      <c r="B6" s="29">
        <v>124</v>
      </c>
      <c r="C6" s="8">
        <v>0.57407407407407407</v>
      </c>
      <c r="D6" s="29" t="s">
        <v>25</v>
      </c>
      <c r="E6" s="29">
        <v>124</v>
      </c>
      <c r="F6" s="8">
        <v>0.57407407407407407</v>
      </c>
      <c r="G6" s="8"/>
      <c r="I6" t="s">
        <v>3</v>
      </c>
      <c r="J6">
        <v>36.700000000000003</v>
      </c>
    </row>
    <row r="7" spans="1:21" x14ac:dyDescent="0.25">
      <c r="A7" s="30" t="s">
        <v>26</v>
      </c>
      <c r="B7" s="29">
        <v>24</v>
      </c>
      <c r="C7" s="8">
        <v>6.6666666666666666E-2</v>
      </c>
      <c r="D7" s="30" t="s">
        <v>26</v>
      </c>
      <c r="E7" s="29">
        <v>24</v>
      </c>
      <c r="F7" s="8">
        <v>6.6666666666666666E-2</v>
      </c>
      <c r="G7" s="8"/>
      <c r="I7" t="s">
        <v>4</v>
      </c>
      <c r="J7">
        <v>28.8</v>
      </c>
    </row>
    <row r="8" spans="1:21" x14ac:dyDescent="0.25">
      <c r="A8" s="29"/>
      <c r="B8" s="29"/>
      <c r="D8" s="29"/>
      <c r="E8" s="29"/>
      <c r="G8" s="8"/>
      <c r="I8" t="s">
        <v>5</v>
      </c>
      <c r="J8">
        <v>50.4</v>
      </c>
    </row>
    <row r="9" spans="1:21" x14ac:dyDescent="0.25">
      <c r="A9" s="6" t="s">
        <v>2</v>
      </c>
      <c r="B9" s="29"/>
      <c r="D9" s="6" t="s">
        <v>2</v>
      </c>
      <c r="E9" s="29"/>
      <c r="G9" s="8"/>
      <c r="I9" t="s">
        <v>164</v>
      </c>
      <c r="J9">
        <f>SUM(J3:J8)</f>
        <v>189.4</v>
      </c>
      <c r="K9" s="29"/>
    </row>
    <row r="10" spans="1:21" x14ac:dyDescent="0.25">
      <c r="A10" s="30" t="s">
        <v>24</v>
      </c>
      <c r="B10" s="29">
        <v>45540</v>
      </c>
      <c r="C10" s="8">
        <v>0.64540816326530615</v>
      </c>
      <c r="D10" s="30" t="s">
        <v>24</v>
      </c>
      <c r="E10" s="29">
        <v>46206</v>
      </c>
      <c r="F10" s="8">
        <v>0.65484693877551026</v>
      </c>
      <c r="G10" s="8"/>
      <c r="I10" t="s">
        <v>165</v>
      </c>
      <c r="J10" s="34">
        <f>J9/70.56</f>
        <v>2.6842403628117912</v>
      </c>
    </row>
    <row r="11" spans="1:21" x14ac:dyDescent="0.25">
      <c r="A11" s="29" t="s">
        <v>28</v>
      </c>
      <c r="B11" s="29">
        <v>53522</v>
      </c>
      <c r="C11" s="8">
        <v>0.379265873015873</v>
      </c>
      <c r="D11" s="30" t="s">
        <v>28</v>
      </c>
      <c r="E11" s="29">
        <v>53673</v>
      </c>
      <c r="F11" s="8">
        <v>0.38033588435374149</v>
      </c>
      <c r="G11" s="8"/>
    </row>
    <row r="12" spans="1:21" x14ac:dyDescent="0.25">
      <c r="A12" s="30" t="s">
        <v>25</v>
      </c>
      <c r="B12" s="29">
        <v>131.5</v>
      </c>
      <c r="C12" s="8">
        <v>0.60879629629629628</v>
      </c>
      <c r="D12" s="29" t="s">
        <v>25</v>
      </c>
      <c r="E12" s="29">
        <v>131.5</v>
      </c>
      <c r="F12" s="8">
        <v>0.60879629629629628</v>
      </c>
      <c r="G12" s="8"/>
    </row>
    <row r="13" spans="1:21" x14ac:dyDescent="0.25">
      <c r="A13" s="30" t="s">
        <v>26</v>
      </c>
      <c r="B13" s="29">
        <v>26</v>
      </c>
      <c r="C13" s="8">
        <v>7.2222222222222215E-2</v>
      </c>
      <c r="D13" s="30" t="s">
        <v>26</v>
      </c>
      <c r="E13" s="29">
        <v>26</v>
      </c>
      <c r="F13" s="8">
        <v>7.2222222222222215E-2</v>
      </c>
      <c r="G13" s="8"/>
      <c r="M13" s="29"/>
      <c r="N13" s="29" t="s">
        <v>178</v>
      </c>
      <c r="O13" s="29" t="s">
        <v>1</v>
      </c>
      <c r="P13" s="29" t="s">
        <v>2</v>
      </c>
      <c r="Q13" s="29" t="s">
        <v>3</v>
      </c>
      <c r="R13" s="29" t="s">
        <v>4</v>
      </c>
      <c r="S13" s="29" t="s">
        <v>5</v>
      </c>
      <c r="T13" s="29" t="s">
        <v>164</v>
      </c>
      <c r="U13" s="29" t="s">
        <v>179</v>
      </c>
    </row>
    <row r="14" spans="1:21" ht="30" x14ac:dyDescent="0.25">
      <c r="A14" s="30"/>
      <c r="B14" s="29"/>
      <c r="D14" s="30"/>
      <c r="E14" s="29"/>
      <c r="G14" s="8"/>
      <c r="M14" s="41" t="s">
        <v>180</v>
      </c>
      <c r="N14" s="29">
        <v>2.6</v>
      </c>
      <c r="O14" s="29">
        <v>28</v>
      </c>
      <c r="P14" s="29">
        <v>42.9</v>
      </c>
      <c r="Q14" s="29">
        <v>36.700000000000003</v>
      </c>
      <c r="R14" s="29">
        <v>28.8</v>
      </c>
      <c r="S14" s="29">
        <v>50.4</v>
      </c>
      <c r="T14" s="29">
        <v>189.4</v>
      </c>
      <c r="U14" s="40">
        <v>2.6840000000000002</v>
      </c>
    </row>
    <row r="15" spans="1:21" x14ac:dyDescent="0.25">
      <c r="A15" s="6" t="s">
        <v>3</v>
      </c>
      <c r="B15" s="29"/>
      <c r="D15" s="6" t="s">
        <v>3</v>
      </c>
      <c r="E15" s="29"/>
      <c r="G15" s="8"/>
    </row>
    <row r="16" spans="1:21" x14ac:dyDescent="0.25">
      <c r="A16" s="30" t="s">
        <v>24</v>
      </c>
      <c r="B16" s="29">
        <v>39370</v>
      </c>
      <c r="C16" s="8">
        <v>0.55796485260770978</v>
      </c>
      <c r="D16" s="30" t="s">
        <v>24</v>
      </c>
      <c r="E16" s="29">
        <v>40079</v>
      </c>
      <c r="F16" s="8">
        <v>0.56801303854875285</v>
      </c>
      <c r="G16" s="8"/>
    </row>
    <row r="17" spans="1:7" x14ac:dyDescent="0.25">
      <c r="A17" s="29" t="s">
        <v>28</v>
      </c>
      <c r="B17" s="29">
        <v>49933</v>
      </c>
      <c r="C17" s="8">
        <v>0.35383361678004538</v>
      </c>
      <c r="D17" s="29" t="s">
        <v>28</v>
      </c>
      <c r="E17" s="29">
        <v>50075</v>
      </c>
      <c r="F17" s="8">
        <v>0.35483985260770973</v>
      </c>
      <c r="G17" s="8"/>
    </row>
    <row r="18" spans="1:7" x14ac:dyDescent="0.25">
      <c r="A18" s="29" t="s">
        <v>25</v>
      </c>
      <c r="B18" s="29">
        <v>154.5</v>
      </c>
      <c r="C18" s="8">
        <v>0.71527777777777779</v>
      </c>
      <c r="D18" s="29" t="s">
        <v>25</v>
      </c>
      <c r="E18" s="29">
        <v>154.5</v>
      </c>
      <c r="F18" s="8">
        <v>0.71527777777777779</v>
      </c>
      <c r="G18" s="8"/>
    </row>
    <row r="19" spans="1:7" x14ac:dyDescent="0.25">
      <c r="A19" s="29" t="s">
        <v>26</v>
      </c>
      <c r="B19" s="29">
        <v>32</v>
      </c>
      <c r="C19" s="8">
        <v>8.8888888888888892E-2</v>
      </c>
      <c r="D19" s="29" t="s">
        <v>26</v>
      </c>
      <c r="E19" s="29">
        <v>32</v>
      </c>
      <c r="F19" s="8">
        <v>8.8888888888888892E-2</v>
      </c>
      <c r="G19" s="8"/>
    </row>
    <row r="20" spans="1:7" x14ac:dyDescent="0.25">
      <c r="A20" s="29"/>
      <c r="B20" s="29"/>
      <c r="D20" s="29"/>
      <c r="E20" s="29"/>
      <c r="G20" s="8"/>
    </row>
    <row r="21" spans="1:7" x14ac:dyDescent="0.25">
      <c r="A21" s="1" t="s">
        <v>4</v>
      </c>
      <c r="B21" s="29"/>
      <c r="D21" s="1" t="s">
        <v>4</v>
      </c>
      <c r="E21" s="29"/>
      <c r="G21" s="8"/>
    </row>
    <row r="22" spans="1:7" x14ac:dyDescent="0.25">
      <c r="A22" s="29" t="s">
        <v>24</v>
      </c>
      <c r="B22" s="29">
        <v>31507</v>
      </c>
      <c r="C22" s="8">
        <v>0.4465277777777778</v>
      </c>
      <c r="D22" s="29" t="s">
        <v>24</v>
      </c>
      <c r="E22" s="29">
        <v>32253</v>
      </c>
      <c r="F22" s="8">
        <v>0.45710034013605444</v>
      </c>
      <c r="G22" s="8"/>
    </row>
    <row r="23" spans="1:7" x14ac:dyDescent="0.25">
      <c r="A23" s="29" t="s">
        <v>28</v>
      </c>
      <c r="B23" s="29">
        <v>31113</v>
      </c>
      <c r="C23" s="8">
        <v>0.22047193877551022</v>
      </c>
      <c r="D23" s="29" t="s">
        <v>28</v>
      </c>
      <c r="E23" s="29">
        <v>31273</v>
      </c>
      <c r="F23" s="8">
        <v>0.22160572562358277</v>
      </c>
      <c r="G23" s="8"/>
    </row>
    <row r="24" spans="1:7" x14ac:dyDescent="0.25">
      <c r="A24" s="29" t="s">
        <v>25</v>
      </c>
      <c r="B24" s="29">
        <v>110</v>
      </c>
      <c r="C24" s="8">
        <v>0.5092592592592593</v>
      </c>
      <c r="D24" s="29" t="s">
        <v>25</v>
      </c>
      <c r="E24" s="29">
        <v>110</v>
      </c>
      <c r="F24" s="8">
        <v>0.5092592592592593</v>
      </c>
      <c r="G24" s="8"/>
    </row>
    <row r="25" spans="1:7" x14ac:dyDescent="0.25">
      <c r="A25" s="29" t="s">
        <v>26</v>
      </c>
      <c r="B25" s="29">
        <v>4</v>
      </c>
      <c r="C25" s="8">
        <v>1.1111111111111112E-2</v>
      </c>
      <c r="D25" s="29" t="s">
        <v>26</v>
      </c>
      <c r="E25" s="29">
        <v>4</v>
      </c>
      <c r="F25" s="8">
        <v>1.1111111111111112E-2</v>
      </c>
      <c r="G25" s="8"/>
    </row>
    <row r="26" spans="1:7" x14ac:dyDescent="0.25">
      <c r="A26" s="29"/>
      <c r="B26" s="29"/>
      <c r="D26" s="29"/>
      <c r="E26" s="29"/>
      <c r="G26" s="8"/>
    </row>
    <row r="27" spans="1:7" x14ac:dyDescent="0.25">
      <c r="A27" s="1" t="s">
        <v>5</v>
      </c>
      <c r="B27" s="29"/>
      <c r="D27" s="1" t="s">
        <v>5</v>
      </c>
      <c r="E27" s="29"/>
      <c r="G27" s="8"/>
    </row>
    <row r="28" spans="1:7" x14ac:dyDescent="0.25">
      <c r="A28" s="29" t="s">
        <v>24</v>
      </c>
      <c r="B28" s="29">
        <v>53049</v>
      </c>
      <c r="C28" s="8">
        <v>0.75182823129251697</v>
      </c>
      <c r="D28" s="29" t="s">
        <v>24</v>
      </c>
      <c r="E28" s="29">
        <v>53879</v>
      </c>
      <c r="F28" s="8">
        <v>0.76359126984126979</v>
      </c>
      <c r="G28" s="8"/>
    </row>
    <row r="29" spans="1:7" x14ac:dyDescent="0.25">
      <c r="A29" s="29" t="s">
        <v>28</v>
      </c>
      <c r="B29" s="29">
        <v>39680</v>
      </c>
      <c r="C29" s="8">
        <v>0.28117913832199548</v>
      </c>
      <c r="D29" s="29" t="s">
        <v>28</v>
      </c>
      <c r="E29" s="29">
        <v>39842</v>
      </c>
      <c r="F29" s="8">
        <v>0.28232709750566892</v>
      </c>
      <c r="G29" s="8"/>
    </row>
    <row r="30" spans="1:7" x14ac:dyDescent="0.25">
      <c r="A30" s="29" t="s">
        <v>25</v>
      </c>
      <c r="B30" s="29">
        <v>110</v>
      </c>
      <c r="C30" s="8">
        <v>0.5092592592592593</v>
      </c>
      <c r="D30" s="29" t="s">
        <v>25</v>
      </c>
      <c r="E30" s="29">
        <v>110</v>
      </c>
      <c r="F30" s="8">
        <v>0.5092592592592593</v>
      </c>
      <c r="G30" s="8"/>
    </row>
    <row r="31" spans="1:7" x14ac:dyDescent="0.25">
      <c r="A31" s="29" t="s">
        <v>26</v>
      </c>
      <c r="B31" s="29">
        <v>4</v>
      </c>
      <c r="C31" s="8">
        <v>1.1111111111111112E-2</v>
      </c>
      <c r="D31" s="29" t="s">
        <v>26</v>
      </c>
      <c r="E31" s="29">
        <v>4</v>
      </c>
      <c r="F31" s="8">
        <v>1.1111111111111112E-2</v>
      </c>
      <c r="G31" s="8"/>
    </row>
    <row r="36" spans="1:5" x14ac:dyDescent="0.25">
      <c r="A36" s="1"/>
      <c r="B36" s="1"/>
      <c r="C36" s="1"/>
      <c r="D36" s="1"/>
      <c r="E36" s="1"/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CAC6-3253-4E8E-8428-FB47F6D22266}">
  <dimension ref="A1:E16"/>
  <sheetViews>
    <sheetView workbookViewId="0">
      <selection activeCell="C40" sqref="C40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10.42578125" bestFit="1" customWidth="1"/>
    <col min="4" max="4" width="8.85546875" bestFit="1" customWidth="1"/>
    <col min="5" max="5" width="10.42578125" bestFit="1" customWidth="1"/>
  </cols>
  <sheetData>
    <row r="1" spans="1:5" s="29" customFormat="1" x14ac:dyDescent="0.25">
      <c r="A1" s="35" t="s">
        <v>159</v>
      </c>
      <c r="B1" s="35"/>
      <c r="C1" s="35"/>
      <c r="D1" s="35"/>
      <c r="E1" s="35"/>
    </row>
    <row r="2" spans="1:5" ht="18.75" x14ac:dyDescent="0.3">
      <c r="B2" s="31" t="s">
        <v>143</v>
      </c>
      <c r="C2" s="31"/>
      <c r="D2" s="31" t="s">
        <v>144</v>
      </c>
      <c r="E2" s="31"/>
    </row>
    <row r="3" spans="1:5" ht="30" x14ac:dyDescent="0.25">
      <c r="A3" s="1"/>
      <c r="B3" s="1" t="s">
        <v>161</v>
      </c>
      <c r="C3" s="36" t="s">
        <v>162</v>
      </c>
      <c r="D3" s="1" t="s">
        <v>161</v>
      </c>
      <c r="E3" s="36" t="s">
        <v>162</v>
      </c>
    </row>
    <row r="4" spans="1:5" s="29" customFormat="1" ht="18.75" x14ac:dyDescent="0.3">
      <c r="A4" s="31" t="s">
        <v>8</v>
      </c>
      <c r="B4" s="31"/>
      <c r="C4" s="31"/>
      <c r="D4" s="31"/>
      <c r="E4" s="31"/>
    </row>
    <row r="5" spans="1:5" x14ac:dyDescent="0.25">
      <c r="A5" s="29" t="s">
        <v>1</v>
      </c>
      <c r="B5" s="29">
        <v>632.91</v>
      </c>
      <c r="C5" s="29">
        <v>1580</v>
      </c>
      <c r="D5" s="29">
        <v>2.39</v>
      </c>
      <c r="E5" s="29">
        <v>417851</v>
      </c>
    </row>
    <row r="6" spans="1:5" x14ac:dyDescent="0.25">
      <c r="A6" s="29" t="s">
        <v>2</v>
      </c>
      <c r="B6" s="29">
        <v>615.38</v>
      </c>
      <c r="C6" s="29">
        <v>1625</v>
      </c>
      <c r="D6" s="29">
        <v>0.38</v>
      </c>
      <c r="E6" s="29">
        <v>2645137</v>
      </c>
    </row>
    <row r="7" spans="1:5" x14ac:dyDescent="0.25">
      <c r="A7" s="29" t="s">
        <v>3</v>
      </c>
      <c r="B7" s="29">
        <v>205.68</v>
      </c>
      <c r="C7" s="29">
        <v>4862</v>
      </c>
      <c r="D7" s="29">
        <v>0.22</v>
      </c>
      <c r="E7" s="29">
        <v>4571086</v>
      </c>
    </row>
    <row r="8" spans="1:5" x14ac:dyDescent="0.25">
      <c r="A8" s="29" t="s">
        <v>4</v>
      </c>
      <c r="B8" s="26">
        <v>118884.86</v>
      </c>
      <c r="C8" s="29">
        <v>8.41</v>
      </c>
      <c r="D8" s="29">
        <v>55.92</v>
      </c>
      <c r="E8" s="29">
        <v>17883.099999999999</v>
      </c>
    </row>
    <row r="9" spans="1:5" x14ac:dyDescent="0.25">
      <c r="A9" s="29" t="s">
        <v>5</v>
      </c>
      <c r="B9" s="28">
        <v>118887.69</v>
      </c>
      <c r="C9" s="29">
        <v>8.41</v>
      </c>
      <c r="D9" s="29">
        <v>7.76</v>
      </c>
      <c r="E9" s="29">
        <v>128907.7</v>
      </c>
    </row>
    <row r="10" spans="1:5" ht="18.75" x14ac:dyDescent="0.3">
      <c r="A10" s="31" t="s">
        <v>160</v>
      </c>
      <c r="B10" s="31"/>
      <c r="C10" s="31"/>
      <c r="D10" s="31"/>
      <c r="E10" s="31"/>
    </row>
    <row r="11" spans="1:5" x14ac:dyDescent="0.25">
      <c r="A11" s="29" t="s">
        <v>12</v>
      </c>
      <c r="B11" s="29">
        <v>615.76</v>
      </c>
      <c r="C11" s="29">
        <v>1624</v>
      </c>
      <c r="D11" s="29">
        <v>0.38</v>
      </c>
      <c r="E11" s="29">
        <v>2647905</v>
      </c>
    </row>
    <row r="12" spans="1:5" x14ac:dyDescent="0.25">
      <c r="A12" s="29" t="s">
        <v>1</v>
      </c>
      <c r="B12" s="29">
        <v>632.80999999999995</v>
      </c>
      <c r="C12" s="29">
        <v>1580</v>
      </c>
      <c r="D12" s="29">
        <v>2.39</v>
      </c>
      <c r="E12" s="29">
        <v>417870</v>
      </c>
    </row>
    <row r="13" spans="1:5" x14ac:dyDescent="0.25">
      <c r="A13" s="29" t="s">
        <v>2</v>
      </c>
      <c r="B13" s="29">
        <v>615.24</v>
      </c>
      <c r="C13" s="29">
        <v>1625</v>
      </c>
      <c r="D13" s="29">
        <v>0.38</v>
      </c>
      <c r="E13" s="29">
        <v>2644840</v>
      </c>
    </row>
    <row r="14" spans="1:5" x14ac:dyDescent="0.25">
      <c r="A14" s="29" t="s">
        <v>3</v>
      </c>
      <c r="B14" s="29">
        <v>205.64</v>
      </c>
      <c r="C14" s="29">
        <v>4863</v>
      </c>
      <c r="D14" s="29">
        <v>0.22</v>
      </c>
      <c r="E14" s="29">
        <v>4572012</v>
      </c>
    </row>
    <row r="15" spans="1:5" x14ac:dyDescent="0.25">
      <c r="A15" s="29" t="s">
        <v>4</v>
      </c>
      <c r="B15" s="26">
        <v>118885.11</v>
      </c>
      <c r="C15" s="29">
        <v>8.41</v>
      </c>
      <c r="D15" s="29">
        <v>55.8</v>
      </c>
      <c r="E15" s="29">
        <v>17921.099999999999</v>
      </c>
    </row>
    <row r="16" spans="1:5" x14ac:dyDescent="0.25">
      <c r="A16" s="29" t="s">
        <v>5</v>
      </c>
      <c r="B16" s="28">
        <v>118887.05</v>
      </c>
      <c r="C16" s="29">
        <v>8.41</v>
      </c>
      <c r="D16" s="29">
        <v>7.77</v>
      </c>
      <c r="E16" s="29">
        <v>128700.1</v>
      </c>
    </row>
  </sheetData>
  <mergeCells count="5">
    <mergeCell ref="B2:C2"/>
    <mergeCell ref="D2:E2"/>
    <mergeCell ref="A1:E1"/>
    <mergeCell ref="A4:E4"/>
    <mergeCell ref="A10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1A6-9A2D-49C4-95DB-E5F6ED401FC5}">
  <dimension ref="A1:D30"/>
  <sheetViews>
    <sheetView workbookViewId="0">
      <selection activeCell="C27" sqref="C27"/>
    </sheetView>
  </sheetViews>
  <sheetFormatPr defaultRowHeight="15" x14ac:dyDescent="0.25"/>
  <sheetData>
    <row r="1" spans="1:1" x14ac:dyDescent="0.25">
      <c r="A1" s="29" t="s">
        <v>148</v>
      </c>
    </row>
    <row r="2" spans="1:1" x14ac:dyDescent="0.25">
      <c r="A2" s="29">
        <v>0.23940579652800001</v>
      </c>
    </row>
    <row r="3" spans="1:1" x14ac:dyDescent="0.25">
      <c r="A3" s="29" t="s">
        <v>149</v>
      </c>
    </row>
    <row r="4" spans="1:1" x14ac:dyDescent="0.25">
      <c r="A4" s="29">
        <v>0.33725983205499999</v>
      </c>
    </row>
    <row r="5" spans="1:1" x14ac:dyDescent="0.25">
      <c r="A5" s="29">
        <v>0.23976935625099999</v>
      </c>
    </row>
    <row r="6" spans="1:1" x14ac:dyDescent="0.25">
      <c r="A6" s="29">
        <v>-9.7490475803899995E-2</v>
      </c>
    </row>
    <row r="7" spans="1:1" x14ac:dyDescent="0.25">
      <c r="A7" s="29" t="s">
        <v>150</v>
      </c>
    </row>
    <row r="8" spans="1:1" x14ac:dyDescent="0.25">
      <c r="A8" s="29">
        <v>0.33749884674199998</v>
      </c>
    </row>
    <row r="9" spans="1:1" x14ac:dyDescent="0.25">
      <c r="A9" s="29">
        <v>0.239964883327</v>
      </c>
    </row>
    <row r="10" spans="1:1" x14ac:dyDescent="0.25">
      <c r="A10" s="29">
        <v>-9.7533963414800001E-2</v>
      </c>
    </row>
    <row r="11" spans="1:1" x14ac:dyDescent="0.25">
      <c r="A11" s="29" t="s">
        <v>151</v>
      </c>
    </row>
    <row r="12" spans="1:1" x14ac:dyDescent="0.25">
      <c r="A12" s="29">
        <v>0.33786964173200001</v>
      </c>
    </row>
    <row r="13" spans="1:1" x14ac:dyDescent="0.25">
      <c r="A13" s="29">
        <v>0.24014578104000001</v>
      </c>
    </row>
    <row r="14" spans="1:1" x14ac:dyDescent="0.25">
      <c r="A14" s="29">
        <v>-9.7723860691999995E-2</v>
      </c>
    </row>
    <row r="15" spans="1:1" x14ac:dyDescent="0.25">
      <c r="A15" s="29" t="s">
        <v>152</v>
      </c>
    </row>
    <row r="16" spans="1:1" x14ac:dyDescent="0.25">
      <c r="A16" s="29">
        <v>0.35142725229299998</v>
      </c>
    </row>
    <row r="17" spans="1:4" x14ac:dyDescent="0.25">
      <c r="A17" s="29">
        <v>0.24016671710500001</v>
      </c>
    </row>
    <row r="18" spans="1:4" x14ac:dyDescent="0.25">
      <c r="A18" s="29">
        <v>-0.11126053518700001</v>
      </c>
    </row>
    <row r="19" spans="1:4" x14ac:dyDescent="0.25">
      <c r="A19" s="29" t="s">
        <v>153</v>
      </c>
    </row>
    <row r="20" spans="1:4" x14ac:dyDescent="0.25">
      <c r="A20" s="29">
        <v>0.33785920536399999</v>
      </c>
    </row>
    <row r="21" spans="1:4" x14ac:dyDescent="0.25">
      <c r="A21" s="29">
        <v>0.24036838531499999</v>
      </c>
    </row>
    <row r="22" spans="1:4" x14ac:dyDescent="0.25">
      <c r="A22" s="29">
        <v>-9.7490820049000004E-2</v>
      </c>
    </row>
    <row r="25" spans="1:4" x14ac:dyDescent="0.25">
      <c r="B25" t="s">
        <v>166</v>
      </c>
      <c r="C25" t="s">
        <v>167</v>
      </c>
      <c r="D25" t="s">
        <v>168</v>
      </c>
    </row>
    <row r="26" spans="1:4" x14ac:dyDescent="0.25">
      <c r="A26" t="s">
        <v>1</v>
      </c>
      <c r="B26">
        <v>0.33726</v>
      </c>
      <c r="C26">
        <v>0.23976900000000001</v>
      </c>
      <c r="D26">
        <f>B26-C26</f>
        <v>9.7490999999999994E-2</v>
      </c>
    </row>
    <row r="27" spans="1:4" x14ac:dyDescent="0.25">
      <c r="A27" t="s">
        <v>2</v>
      </c>
      <c r="B27">
        <v>0.33749899999999999</v>
      </c>
      <c r="C27">
        <v>0.239956</v>
      </c>
      <c r="D27" s="29">
        <f t="shared" ref="D27:D30" si="0">B27-C27</f>
        <v>9.7542999999999991E-2</v>
      </c>
    </row>
    <row r="28" spans="1:4" x14ac:dyDescent="0.25">
      <c r="A28" t="s">
        <v>3</v>
      </c>
      <c r="B28">
        <v>0.33787</v>
      </c>
      <c r="C28">
        <v>0.210146</v>
      </c>
      <c r="D28" s="29">
        <f t="shared" si="0"/>
        <v>0.127724</v>
      </c>
    </row>
    <row r="29" spans="1:4" x14ac:dyDescent="0.25">
      <c r="A29" t="s">
        <v>4</v>
      </c>
      <c r="B29">
        <v>0.35142699999999999</v>
      </c>
      <c r="C29">
        <v>0.24016699999999999</v>
      </c>
      <c r="D29" s="29">
        <f t="shared" si="0"/>
        <v>0.11126</v>
      </c>
    </row>
    <row r="30" spans="1:4" x14ac:dyDescent="0.25">
      <c r="A30" t="s">
        <v>5</v>
      </c>
      <c r="B30">
        <v>0.33785900000000002</v>
      </c>
      <c r="C30">
        <v>0.240368</v>
      </c>
      <c r="D30" s="29">
        <f t="shared" si="0"/>
        <v>9.7491000000000022E-2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specs</vt:lpstr>
      <vt:lpstr>performance</vt:lpstr>
      <vt:lpstr>Power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2019-12-31T05:35:34Z</dcterms:modified>
</cp:coreProperties>
</file>