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5195" windowHeight="8700" activeTab="1"/>
  </bookViews>
  <sheets>
    <sheet name="Results" sheetId="1" r:id="rId1"/>
    <sheet name="PTBA" sheetId="2" r:id="rId2"/>
  </sheets>
  <definedNames>
    <definedName name="_xlnm.Print_Area" localSheetId="0">Results!$B$1:$V$94</definedName>
  </definedNames>
  <calcPr calcId="145621"/>
</workbook>
</file>

<file path=xl/calcChain.xml><?xml version="1.0" encoding="utf-8"?>
<calcChain xmlns="http://schemas.openxmlformats.org/spreadsheetml/2006/main">
  <c r="P33" i="2" l="1"/>
  <c r="P32" i="2"/>
  <c r="P31" i="2"/>
  <c r="P30" i="2"/>
  <c r="H45" i="2" l="1"/>
  <c r="I44" i="2" s="1"/>
  <c r="F45" i="2"/>
  <c r="G43" i="2" s="1"/>
  <c r="M29" i="2"/>
  <c r="N29" i="2"/>
  <c r="O29" i="2"/>
  <c r="M30" i="2"/>
  <c r="P22" i="2"/>
  <c r="O28" i="2"/>
  <c r="N28" i="2"/>
  <c r="M28" i="2"/>
  <c r="P21" i="2"/>
  <c r="C51" i="2"/>
  <c r="D49" i="2" s="1"/>
  <c r="P40" i="2"/>
  <c r="P39" i="2"/>
  <c r="P38" i="2"/>
  <c r="P37" i="2"/>
  <c r="P29" i="2" l="1"/>
  <c r="P28" i="2"/>
  <c r="I43" i="2"/>
  <c r="I42" i="2"/>
  <c r="G42" i="2"/>
  <c r="G44" i="2"/>
  <c r="D50" i="2"/>
  <c r="D51" i="2" s="1"/>
  <c r="P24" i="2"/>
  <c r="P23" i="2"/>
  <c r="P25" i="2"/>
  <c r="P26" i="2"/>
  <c r="P27" i="2"/>
  <c r="P12" i="2"/>
  <c r="P11" i="2"/>
  <c r="P10" i="2"/>
  <c r="P17" i="2"/>
  <c r="P16" i="2"/>
  <c r="F25" i="2"/>
  <c r="D25" i="2"/>
  <c r="C25" i="2"/>
  <c r="G45" i="2" l="1"/>
  <c r="I45" i="2"/>
  <c r="E66" i="1"/>
  <c r="E71" i="1"/>
  <c r="E35" i="1"/>
  <c r="E36" i="1"/>
  <c r="E37" i="1" s="1"/>
  <c r="M24" i="1"/>
  <c r="N24" i="1"/>
  <c r="J24" i="1"/>
  <c r="N23" i="1"/>
  <c r="M23" i="1"/>
  <c r="J23" i="1"/>
</calcChain>
</file>

<file path=xl/sharedStrings.xml><?xml version="1.0" encoding="utf-8"?>
<sst xmlns="http://schemas.openxmlformats.org/spreadsheetml/2006/main" count="438" uniqueCount="222">
  <si>
    <t>Company profile</t>
  </si>
  <si>
    <t xml:space="preserve"> </t>
  </si>
  <si>
    <t>Q208</t>
  </si>
  <si>
    <t>Q108</t>
  </si>
  <si>
    <t>Q407</t>
  </si>
  <si>
    <t>Q307</t>
  </si>
  <si>
    <t>Q207</t>
  </si>
  <si>
    <t>THB millions</t>
  </si>
  <si>
    <t>Revenues</t>
  </si>
  <si>
    <t>Gross profit</t>
  </si>
  <si>
    <t>EBITDA</t>
  </si>
  <si>
    <t>D&amp;A</t>
  </si>
  <si>
    <t>Net interest paid</t>
  </si>
  <si>
    <t>Exceptionals</t>
  </si>
  <si>
    <t>Income tax</t>
  </si>
  <si>
    <t>FX gains</t>
  </si>
  <si>
    <t>NPAT</t>
  </si>
  <si>
    <t>Minorities</t>
  </si>
  <si>
    <t>Dividends</t>
  </si>
  <si>
    <t>Stock market data</t>
  </si>
  <si>
    <t>SET ticker:</t>
  </si>
  <si>
    <t>BANPU</t>
  </si>
  <si>
    <t>Shares in issue:</t>
  </si>
  <si>
    <t>271.7 M</t>
  </si>
  <si>
    <t>1.6 M</t>
  </si>
  <si>
    <t>EPS (THB/sh)</t>
  </si>
  <si>
    <t>DPS (THB/sh)</t>
  </si>
  <si>
    <t>Cash &amp; MS</t>
  </si>
  <si>
    <t>Total assets</t>
  </si>
  <si>
    <t>Other ST assets</t>
  </si>
  <si>
    <t>Fixed assets</t>
  </si>
  <si>
    <t>Interest-bearing debt</t>
  </si>
  <si>
    <t>Other liabilities</t>
  </si>
  <si>
    <t>Shareholders equity</t>
  </si>
  <si>
    <t>EBITDA/net interest (X)</t>
  </si>
  <si>
    <t>Net debt/EBITDA (X)</t>
  </si>
  <si>
    <t>Net debt/EV (%)</t>
  </si>
  <si>
    <t>Net debt/sh.equity (X)</t>
  </si>
  <si>
    <t>Shares in issue (M)</t>
  </si>
  <si>
    <t>Price to book (X)</t>
  </si>
  <si>
    <t>Last Q avg. daily trading vol.</t>
  </si>
  <si>
    <t>Last Q avg. daily trading value</t>
  </si>
  <si>
    <t>US$ 29 M</t>
  </si>
  <si>
    <t>Banpu is a pan-Asian coal-focused energy group with a diverse portfolio of coalmining and power assets clustured around three main geographic poles: China, Thailand and Indonesia. Group coal output in 2008 is targeted at around 25Mt or about 18Mt on an equity basis. Banpu's Indonesian coal business, PT Indo Tambangraya Megah ('ITMG'), was floated on the Jakarta Stock  Exchange in December 2007. The Banpu group has power generation capacity (equity basis) of around 1.5GW and a project of 0.7GW.</t>
  </si>
  <si>
    <t>COAL BUSINESS</t>
  </si>
  <si>
    <t>Indonesia</t>
  </si>
  <si>
    <t xml:space="preserve"> Indominco</t>
  </si>
  <si>
    <t xml:space="preserve"> Trubaindo</t>
  </si>
  <si>
    <t xml:space="preserve"> Bharinto</t>
  </si>
  <si>
    <t>Thailand</t>
  </si>
  <si>
    <t xml:space="preserve"> LP2/CMMC</t>
  </si>
  <si>
    <t>China</t>
  </si>
  <si>
    <t xml:space="preserve"> Daning</t>
  </si>
  <si>
    <t xml:space="preserve"> Gaohe</t>
  </si>
  <si>
    <t xml:space="preserve"> Hebi</t>
  </si>
  <si>
    <t>Saleable output (Mt)</t>
  </si>
  <si>
    <t>Strip ratio (t/bcm)</t>
  </si>
  <si>
    <t>na</t>
  </si>
  <si>
    <t>%</t>
  </si>
  <si>
    <t xml:space="preserve"> Jorong</t>
  </si>
  <si>
    <t>Ownership (%)</t>
  </si>
  <si>
    <t>Coal assets</t>
  </si>
  <si>
    <t>Location</t>
  </si>
  <si>
    <t>Reserves (Mt)</t>
  </si>
  <si>
    <t>Resources (Mt)</t>
  </si>
  <si>
    <t>2008e</t>
  </si>
  <si>
    <t>2007a</t>
  </si>
  <si>
    <t>2006a</t>
  </si>
  <si>
    <t>2005a</t>
  </si>
  <si>
    <t>2004a</t>
  </si>
  <si>
    <t>E Kalimantan</t>
  </si>
  <si>
    <t>S Kalimantan</t>
  </si>
  <si>
    <t>Shanxi</t>
  </si>
  <si>
    <t>Henan</t>
  </si>
  <si>
    <t xml:space="preserve"> Kitadin</t>
  </si>
  <si>
    <t>6,500-7,300</t>
  </si>
  <si>
    <t>6,400-6,800</t>
  </si>
  <si>
    <t>6,000-6,300</t>
  </si>
  <si>
    <t>5,800-6,700</t>
  </si>
  <si>
    <t>Lampang/Phayao</t>
  </si>
  <si>
    <t>4,600-5,200</t>
  </si>
  <si>
    <t>GCV adb (Kcal/kg)</t>
  </si>
  <si>
    <t>EBITDA ($M)</t>
  </si>
  <si>
    <t>Coal business background</t>
  </si>
  <si>
    <t>6,800-7,300</t>
  </si>
  <si>
    <t>5,300-6,800</t>
  </si>
  <si>
    <t>Premium (SK, Japan, Taiwan)</t>
  </si>
  <si>
    <t xml:space="preserve">China </t>
  </si>
  <si>
    <t>Other Asia</t>
  </si>
  <si>
    <t>Other global</t>
  </si>
  <si>
    <t>TOTAL</t>
  </si>
  <si>
    <t>*Note Daning acquired 56% via AACI from June 08</t>
  </si>
  <si>
    <t>Banpu coal sales by country of destination, H108 (Mt)</t>
  </si>
  <si>
    <t>(100% basis including Daning**, excluding Hebi):</t>
  </si>
  <si>
    <t>POWER BUSINESS</t>
  </si>
  <si>
    <t>Power assets</t>
  </si>
  <si>
    <t xml:space="preserve"> RATCH</t>
  </si>
  <si>
    <t xml:space="preserve"> BLCP</t>
  </si>
  <si>
    <t>Thailand/Laos</t>
  </si>
  <si>
    <t xml:space="preserve"> Hong Sa</t>
  </si>
  <si>
    <t>Power business background</t>
  </si>
  <si>
    <t xml:space="preserve"> Luannan</t>
  </si>
  <si>
    <t xml:space="preserve"> Zhengding</t>
  </si>
  <si>
    <t xml:space="preserve"> Zouping</t>
  </si>
  <si>
    <t>SET-listed</t>
  </si>
  <si>
    <t>via BPIC</t>
  </si>
  <si>
    <t>via ITMG</t>
  </si>
  <si>
    <t>via AACI</t>
  </si>
  <si>
    <t xml:space="preserve"> INVESTOR RELATIONS CHEAT SHEET</t>
  </si>
  <si>
    <t>Map Ta Phut</t>
  </si>
  <si>
    <t>Ratchaburi</t>
  </si>
  <si>
    <t>Hong Sa, Lao PDR</t>
  </si>
  <si>
    <t>Hebei</t>
  </si>
  <si>
    <t>Shandong</t>
  </si>
  <si>
    <t>Power (MW)</t>
  </si>
  <si>
    <t>Coal (Mtpa)</t>
  </si>
  <si>
    <t>3Mtpa</t>
  </si>
  <si>
    <t>Steam (tph)</t>
  </si>
  <si>
    <t>Tariff (c/kwh)</t>
  </si>
  <si>
    <t>Utilization (hrs)</t>
  </si>
  <si>
    <t>EBITDA (US$M)</t>
  </si>
  <si>
    <t>BANPU CORPORATE</t>
  </si>
  <si>
    <t>Banpu has been a pioneer in greenfield private power development in Thailand since the 1990s. Banpu's first power project was the COCO cogeneration SPP plant which it sold in 2000/1. The second was the TECO gas-fired IPP project (700MW) which was sold to RATCH in 2003. Banpu also made an investment in RATCH in its IPO in 2000 and later increased its stake to 15%, also obtaining a board seat. BLCP, a 1,434MW coal-fired IPP was developed and brought onstream in 2006/7 at a total cost of USD 1.3 billion. In 2006 Banpu also expanded its power interests into China with the acquisition of Peak Pacific Investment Co (now renamed BPIC). BPIC has three combined heat and power plants in Hebei and Shanxong provinces. Banpu's next power project is the 1,800MW lignite-fired Hong Sa project in Laos (in JV with RATCH and the Lao government) targeted for commissioning by 2013. It will have a 25 year PPA with EGAT.</t>
  </si>
  <si>
    <t>ROE (%)*</t>
  </si>
  <si>
    <t>EV/EBITDA (X)*</t>
  </si>
  <si>
    <t>Last Q index rel. performance</t>
  </si>
  <si>
    <t>Last Q sh. price performance</t>
  </si>
  <si>
    <t>Reuters/Bloomberg:</t>
  </si>
  <si>
    <t>BANP.BK/ BANPU TB</t>
  </si>
  <si>
    <t>Foreign and NVDR:</t>
  </si>
  <si>
    <t>Other Thai shareholders:</t>
  </si>
  <si>
    <t xml:space="preserve">Founders (Thai): </t>
  </si>
  <si>
    <t>Market cap. (at Q end)</t>
  </si>
  <si>
    <t>EV. (at Q end)</t>
  </si>
  <si>
    <t>* Annualized basis for last two quarters</t>
  </si>
  <si>
    <t>Banpu consolidated income statement summary and ratios (quarterly)</t>
  </si>
  <si>
    <t>Banpu consolidated balance sheet summary and ratios (quarterly)</t>
  </si>
  <si>
    <t>BJI coal price ($/tonne)</t>
  </si>
  <si>
    <t>Revenue ($M)</t>
  </si>
  <si>
    <t>Banpu's coalmining business was established in the early 1980s in Thailand. In the 1990s Banpu developed Jorong as its first coalmine in Indonesia. In 2001/2 Banpu acquired the Indocoal group (including the Indominco and Kitadin operations and the Trubaindo project) and then in 2004, the Bharinto project. Trubaindo came onstream in 2005 and Bharinto is due for commissioning in 2010 with target production of 4Mtpa. In 2003 Banpu purchased a minority stake in AACI - and in June 2008 acquired 100%. AACI owns 56% of the Daning underground mine and 45% of the Gaohe project (target output 6Mtpa, commissioning by 2012). Banpu also took a 40% stake in the Hebi underground mine in 2005.</t>
  </si>
  <si>
    <t xml:space="preserve">Banpu's listed Indonesian subsidiary: </t>
  </si>
  <si>
    <t>www.itmg.co.id</t>
  </si>
  <si>
    <t>Accounting</t>
  </si>
  <si>
    <t>Equity</t>
  </si>
  <si>
    <t>Associate</t>
  </si>
  <si>
    <t>Consol'd</t>
  </si>
  <si>
    <t>Last updated by the Banpu IR team on [ ] [ ] 2009. No representation or warranty is made as to the accuracy, completeness or reliability of the information shown here. Nothing in this 'cheat sheet' should be construed as a solicitation of an offer to buy or sell shares in any jurisdiction.</t>
  </si>
  <si>
    <t>PT. TAMBANG BATUBARA BUKIT ASAM TBK.</t>
  </si>
  <si>
    <t>INVESTOR RELATIONS CHEAT SHEET</t>
  </si>
  <si>
    <t>The coal mining in Tanjung Enim was initiated by the Dutch Colonial Government in 1919 by operating the first coal mine using open pit mining method in Air Laya. Using underground mining method, initial operation commenced in 1923 and lasted until 1940, while commercial production began in 1938. When the Dutch Colonial period ended in Indonesia, the mining workers fought for the nationalization of the mines. In 1950, the Indonesian Government approved the establishment of State-Owned Bukit Asam Coal Mine or Perusahaan Negara Tambang Arang Bukit Asam (PN TABA). In 1981, PN TABA converted its status to a limited liability company under the name of PT Tambang Batubara Bukit Asam (Persero) Tbk, further called the Company. To develop coal industry in Indonesia, in 1990 the Government merged Perum Tambang Batubara with the Company. In line with the national energy security development program, in 1993 the Company was assigned by the Government to develop coal briquette business. On December 23, 2002 the Company became a publicly listed company on the Indonesian Stock Exchange under the code of “PTBA”.</t>
  </si>
  <si>
    <t>Reserves &amp; Resources</t>
  </si>
  <si>
    <t>Mine</t>
  </si>
  <si>
    <t>License</t>
  </si>
  <si>
    <t>South Sumatera</t>
  </si>
  <si>
    <t>KP</t>
  </si>
  <si>
    <t>Cerinti</t>
  </si>
  <si>
    <t>West Sumatera</t>
  </si>
  <si>
    <t>Ombilin</t>
  </si>
  <si>
    <t>IPC</t>
  </si>
  <si>
    <t>East Kalimantan</t>
  </si>
  <si>
    <t>Total</t>
  </si>
  <si>
    <t>Tj. Enim</t>
  </si>
  <si>
    <t>n/a</t>
  </si>
  <si>
    <t>5,300-7,000</t>
  </si>
  <si>
    <t>Export</t>
  </si>
  <si>
    <t>Domestic</t>
  </si>
  <si>
    <t>FY10</t>
  </si>
  <si>
    <t>9M10</t>
  </si>
  <si>
    <t>9M11</t>
  </si>
  <si>
    <t>%YoY</t>
  </si>
  <si>
    <t>2011F</t>
  </si>
  <si>
    <t>Area (Ha)</t>
  </si>
  <si>
    <t>CV (Kcal)</t>
  </si>
  <si>
    <t>Resources
(Mil. Tons)</t>
  </si>
  <si>
    <t>Sales Volume (Mil. Tons)</t>
  </si>
  <si>
    <t>Production Volume (Mil. Tons)</t>
  </si>
  <si>
    <t>Coal Transportations (Mil. Tons)</t>
  </si>
  <si>
    <t>Net Profit</t>
  </si>
  <si>
    <t>Total Assets</t>
  </si>
  <si>
    <t>Cash</t>
  </si>
  <si>
    <t>Return on Asset</t>
  </si>
  <si>
    <t>Return on Equity</t>
  </si>
  <si>
    <t>Return on Investment</t>
  </si>
  <si>
    <t>Financial Performance</t>
  </si>
  <si>
    <t>Stripping Ratio</t>
  </si>
  <si>
    <t>(IDR)</t>
  </si>
  <si>
    <t>(USD)</t>
  </si>
  <si>
    <t>Ex Royalty</t>
  </si>
  <si>
    <t xml:space="preserve">Total  </t>
  </si>
  <si>
    <t>Currency</t>
  </si>
  <si>
    <t>1 USD =</t>
  </si>
  <si>
    <t>Total Cash Cost (FOB)</t>
  </si>
  <si>
    <t>Average Selling Price</t>
  </si>
  <si>
    <t>Total cash cost include COGS, G&amp;A and Selling Expenses</t>
  </si>
  <si>
    <t>Percentage</t>
  </si>
  <si>
    <t>Total Sales</t>
  </si>
  <si>
    <t>Tanjung Enim System *)</t>
  </si>
  <si>
    <t>Reserves
(Mil. Tons)</t>
  </si>
  <si>
    <t>Coal Sales Distribution 9M11</t>
  </si>
  <si>
    <t>Malaysia</t>
  </si>
  <si>
    <t>Japan</t>
  </si>
  <si>
    <t>Vietnam</t>
  </si>
  <si>
    <t>Taiwan</t>
  </si>
  <si>
    <t>Country</t>
  </si>
  <si>
    <t>Coal Sales Distribution 9M11 by Country</t>
  </si>
  <si>
    <t xml:space="preserve">EBIT </t>
  </si>
  <si>
    <t>Gross Profit</t>
  </si>
  <si>
    <t>Net Profit Margin</t>
  </si>
  <si>
    <t>Gross Profit Margin</t>
  </si>
  <si>
    <t>EBIT Margin</t>
  </si>
  <si>
    <t>Brief History</t>
  </si>
  <si>
    <t>Business Activity</t>
  </si>
  <si>
    <t>Pursuant to Article 3 of the Company's Article of Association, the objective of the Company is to develop mining operation, particularly coal mining, in accordance with the prevailing laws and regulations under the limited liability priciples. The Company business activities are as follows:
Mining operation covering general research, exploration, exploitation, processing, purifying, transporting and trading of mining products particularly coal.
Further processing of mining products particularly coal.
Trading products of the foregoing business activity, either own or other parties' production, at home and abroad.
Managing and operating ports and piers specificaly designated for coal, either for own use or for others.
Managing and operating thermal power plant, for own purpose or for others.
Providing consultancy services and engineering in coal-mining-related fields and processed mining output.</t>
  </si>
  <si>
    <t>Volume (mt)</t>
  </si>
  <si>
    <t>Ownership</t>
  </si>
  <si>
    <t>2010</t>
  </si>
  <si>
    <t>Republic of Indonesia</t>
  </si>
  <si>
    <t>Domestic Investors</t>
  </si>
  <si>
    <t>Foreign Investors</t>
  </si>
  <si>
    <t>State</t>
  </si>
  <si>
    <t>Public</t>
  </si>
  <si>
    <t>Composition of the Company's Shareholders at the End of the Year 2010 &amp; 2009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</si>
</sst>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
    <numFmt numFmtId="167" formatCode="#,##0.0_);\(#,##0.0\)"/>
  </numFmts>
  <fonts count="18" x14ac:knownFonts="1">
    <font>
      <sz val="10"/>
      <name val="Arial"/>
    </font>
    <font>
      <sz val="10"/>
      <name val="Arial"/>
      <family val="2"/>
    </font>
    <font>
      <sz val="10"/>
      <name val="Calibri"/>
      <family val="2"/>
    </font>
    <font>
      <sz val="8"/>
      <name val="Arial"/>
      <family val="2"/>
    </font>
    <font>
      <b/>
      <sz val="10"/>
      <name val="Calibri"/>
      <family val="2"/>
    </font>
    <font>
      <b/>
      <sz val="21"/>
      <name val="Calibri"/>
      <family val="2"/>
    </font>
    <font>
      <u/>
      <sz val="10"/>
      <name val="Calibri"/>
      <family val="2"/>
    </font>
    <font>
      <sz val="8"/>
      <name val="Calibri"/>
      <family val="2"/>
    </font>
    <font>
      <i/>
      <sz val="10"/>
      <name val="Calibri"/>
      <family val="2"/>
    </font>
    <font>
      <u/>
      <sz val="10"/>
      <color indexed="12"/>
      <name val="Arial"/>
      <family val="2"/>
    </font>
    <font>
      <b/>
      <u/>
      <sz val="10"/>
      <name val="Calibri"/>
      <family val="2"/>
    </font>
    <font>
      <u/>
      <sz val="10"/>
      <color indexed="12"/>
      <name val="Calibri"/>
      <family val="2"/>
    </font>
    <font>
      <sz val="10"/>
      <name val="Calibri"/>
      <family val="2"/>
      <scheme val="minor"/>
    </font>
    <font>
      <b/>
      <sz val="10"/>
      <name val="Calibri"/>
      <family val="2"/>
      <scheme val="minor"/>
    </font>
    <font>
      <b/>
      <sz val="20"/>
      <name val="Calibri"/>
      <family val="2"/>
      <scheme val="minor"/>
    </font>
    <font>
      <b/>
      <sz val="10"/>
      <color indexed="9"/>
      <name val="Calibri"/>
      <family val="2"/>
      <scheme val="minor"/>
    </font>
    <font>
      <b/>
      <sz val="10"/>
      <color theme="0"/>
      <name val="Calibri"/>
      <family val="2"/>
      <scheme val="minor"/>
    </font>
    <font>
      <b/>
      <u/>
      <sz val="12"/>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34998626667073579"/>
        <bgColor indexed="64"/>
      </patternFill>
    </fill>
    <fill>
      <patternFill patternType="solid">
        <fgColor theme="0"/>
        <bgColor indexed="64"/>
      </patternFill>
    </fill>
  </fills>
  <borders count="44">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style="thin">
        <color indexed="22"/>
      </right>
      <top/>
      <bottom/>
      <diagonal/>
    </border>
    <border>
      <left/>
      <right/>
      <top style="thin">
        <color indexed="22"/>
      </top>
      <bottom style="thin">
        <color indexed="2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indexed="22"/>
      </bottom>
      <diagonal/>
    </border>
    <border>
      <left/>
      <right style="thin">
        <color theme="0" tint="-0.499984740745262"/>
      </right>
      <top/>
      <bottom style="thin">
        <color indexed="22"/>
      </bottom>
      <diagonal/>
    </border>
    <border>
      <left style="thin">
        <color theme="0" tint="-0.499984740745262"/>
      </left>
      <right/>
      <top style="thin">
        <color indexed="22"/>
      </top>
      <bottom style="thin">
        <color indexed="22"/>
      </bottom>
      <diagonal/>
    </border>
    <border>
      <left/>
      <right style="thin">
        <color theme="0" tint="-0.499984740745262"/>
      </right>
      <top style="thin">
        <color indexed="22"/>
      </top>
      <bottom style="thin">
        <color indexed="2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indexed="22"/>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indexed="22"/>
      </top>
      <bottom style="thin">
        <color theme="0" tint="-0.499984740745262"/>
      </bottom>
      <diagonal/>
    </border>
    <border>
      <left/>
      <right style="thin">
        <color theme="0" tint="-0.499984740745262"/>
      </right>
      <top style="thin">
        <color indexed="2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indexed="22"/>
      </bottom>
      <diagonal/>
    </border>
    <border>
      <left style="thin">
        <color theme="0" tint="-0.499984740745262"/>
      </left>
      <right style="thin">
        <color theme="0" tint="-0.499984740745262"/>
      </right>
      <top style="thin">
        <color indexed="22"/>
      </top>
      <bottom style="thin">
        <color indexed="22"/>
      </bottom>
      <diagonal/>
    </border>
    <border>
      <left/>
      <right/>
      <top style="thin">
        <color theme="0" tint="-0.499984740745262"/>
      </top>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top/>
      <bottom/>
      <diagonal/>
    </border>
    <border>
      <left style="thin">
        <color theme="0" tint="-0.34998626667073579"/>
      </left>
      <right/>
      <top/>
      <bottom style="thin">
        <color theme="0" tint="-0.499984740745262"/>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34998626667073579"/>
      </top>
      <bottom style="thin">
        <color theme="0" tint="-0.34998626667073579"/>
      </bottom>
      <diagonal/>
    </border>
    <border>
      <left style="thin">
        <color theme="0" tint="-0.499984740745262"/>
      </left>
      <right/>
      <top style="thin">
        <color theme="0" tint="-0.499984740745262"/>
      </top>
      <bottom style="thin">
        <color theme="0" tint="-0.34998626667073579"/>
      </bottom>
      <diagonal/>
    </border>
    <border>
      <left style="thin">
        <color theme="0" tint="-0.499984740745262"/>
      </left>
      <right style="thin">
        <color theme="0" tint="-0.499984740745262"/>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34998626667073579"/>
      </bottom>
      <diagonal/>
    </border>
    <border>
      <left/>
      <right/>
      <top style="thin">
        <color indexed="22"/>
      </top>
      <bottom style="thin">
        <color theme="0" tint="-0.499984740745262"/>
      </bottom>
      <diagonal/>
    </border>
    <border>
      <left/>
      <right/>
      <top style="thin">
        <color theme="0" tint="-0.499984740745262"/>
      </top>
      <bottom style="thin">
        <color theme="0" tint="-0.499984740745262"/>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223">
    <xf numFmtId="0" fontId="0" fillId="0" borderId="0" xfId="0"/>
    <xf numFmtId="0" fontId="2" fillId="2" borderId="0" xfId="0" applyFont="1" applyFill="1"/>
    <xf numFmtId="0" fontId="2" fillId="2" borderId="0" xfId="0" applyFont="1" applyFill="1" applyAlignment="1">
      <alignment horizontal="right"/>
    </xf>
    <xf numFmtId="0" fontId="2" fillId="2" borderId="0" xfId="0" applyFont="1" applyFill="1" applyBorder="1"/>
    <xf numFmtId="0" fontId="2" fillId="3" borderId="0" xfId="0" applyFont="1" applyFill="1" applyBorder="1"/>
    <xf numFmtId="0" fontId="3" fillId="0" borderId="0" xfId="0" applyFont="1" applyAlignment="1">
      <alignment horizontal="right" vertical="center" wrapText="1"/>
    </xf>
    <xf numFmtId="0" fontId="8" fillId="2" borderId="0" xfId="0" applyFont="1" applyFill="1"/>
    <xf numFmtId="0" fontId="2" fillId="2" borderId="0" xfId="0" applyFont="1" applyFill="1" applyAlignment="1">
      <alignment horizontal="left" vertical="top"/>
    </xf>
    <xf numFmtId="0" fontId="0" fillId="2" borderId="0" xfId="0" applyFill="1" applyAlignment="1">
      <alignment horizontal="left" vertical="top"/>
    </xf>
    <xf numFmtId="0" fontId="6" fillId="2" borderId="0" xfId="0" applyFont="1" applyFill="1" applyBorder="1"/>
    <xf numFmtId="166" fontId="2" fillId="2" borderId="0" xfId="0" applyNumberFormat="1" applyFont="1" applyFill="1" applyBorder="1"/>
    <xf numFmtId="0" fontId="2" fillId="2" borderId="0" xfId="0" applyFont="1" applyFill="1" applyBorder="1" applyAlignment="1">
      <alignment horizontal="right"/>
    </xf>
    <xf numFmtId="0" fontId="6" fillId="2" borderId="0" xfId="0" applyFont="1" applyFill="1" applyBorder="1" applyAlignment="1">
      <alignment horizontal="right"/>
    </xf>
    <xf numFmtId="0" fontId="10" fillId="3" borderId="0" xfId="0" applyFont="1" applyFill="1"/>
    <xf numFmtId="0" fontId="2" fillId="3" borderId="0" xfId="0" applyFont="1" applyFill="1" applyAlignment="1">
      <alignment horizontal="left" vertical="top"/>
    </xf>
    <xf numFmtId="0" fontId="2" fillId="3" borderId="0" xfId="0" applyFont="1" applyFill="1"/>
    <xf numFmtId="0" fontId="2" fillId="3" borderId="0" xfId="0" applyFont="1" applyFill="1" applyAlignment="1">
      <alignment horizontal="right"/>
    </xf>
    <xf numFmtId="0" fontId="8" fillId="2" borderId="0" xfId="0" applyFont="1" applyFill="1" applyBorder="1" applyAlignment="1">
      <alignment horizontal="right"/>
    </xf>
    <xf numFmtId="0" fontId="0" fillId="2" borderId="0" xfId="0" applyFill="1" applyBorder="1" applyAlignment="1">
      <alignment horizontal="left" vertical="center" wrapText="1"/>
    </xf>
    <xf numFmtId="0" fontId="3" fillId="2" borderId="0" xfId="0" applyFont="1" applyFill="1" applyAlignment="1">
      <alignment horizontal="right" vertical="center" wrapText="1"/>
    </xf>
    <xf numFmtId="0" fontId="0" fillId="2" borderId="0" xfId="0" applyFill="1" applyAlignment="1">
      <alignment horizontal="right" vertical="center" wrapText="1"/>
    </xf>
    <xf numFmtId="165" fontId="2" fillId="2" borderId="0" xfId="0" applyNumberFormat="1" applyFont="1" applyFill="1" applyBorder="1" applyAlignment="1">
      <alignment horizontal="right"/>
    </xf>
    <xf numFmtId="0" fontId="6" fillId="2" borderId="1" xfId="0" applyFont="1" applyFill="1" applyBorder="1"/>
    <xf numFmtId="0" fontId="2" fillId="2" borderId="2" xfId="0" applyFont="1" applyFill="1" applyBorder="1"/>
    <xf numFmtId="0" fontId="2" fillId="2" borderId="2" xfId="0" applyFont="1" applyFill="1" applyBorder="1" applyAlignment="1">
      <alignment horizontal="right"/>
    </xf>
    <xf numFmtId="0" fontId="6" fillId="2" borderId="2" xfId="0" applyFont="1" applyFill="1" applyBorder="1" applyAlignment="1">
      <alignment horizontal="right"/>
    </xf>
    <xf numFmtId="0" fontId="6" fillId="2" borderId="3" xfId="0" applyFont="1" applyFill="1" applyBorder="1" applyAlignment="1">
      <alignment horizontal="right"/>
    </xf>
    <xf numFmtId="0" fontId="8" fillId="2" borderId="4" xfId="0" applyFont="1" applyFill="1" applyBorder="1"/>
    <xf numFmtId="0" fontId="2" fillId="2" borderId="5" xfId="0" applyFont="1" applyFill="1" applyBorder="1"/>
    <xf numFmtId="0" fontId="2" fillId="2" borderId="4" xfId="0" applyFont="1" applyFill="1" applyBorder="1"/>
    <xf numFmtId="0" fontId="2" fillId="2" borderId="5" xfId="0" applyFont="1" applyFill="1" applyBorder="1" applyAlignment="1">
      <alignment horizontal="right"/>
    </xf>
    <xf numFmtId="3" fontId="2" fillId="2" borderId="5" xfId="0" applyNumberFormat="1" applyFont="1" applyFill="1" applyBorder="1" applyAlignment="1">
      <alignment horizontal="right"/>
    </xf>
    <xf numFmtId="0" fontId="2" fillId="2" borderId="6" xfId="0" applyFont="1" applyFill="1" applyBorder="1"/>
    <xf numFmtId="0" fontId="2" fillId="2" borderId="7" xfId="0" applyFont="1" applyFill="1" applyBorder="1"/>
    <xf numFmtId="0" fontId="2" fillId="2" borderId="7" xfId="0" applyFont="1" applyFill="1" applyBorder="1" applyAlignment="1">
      <alignment horizontal="right"/>
    </xf>
    <xf numFmtId="166" fontId="2" fillId="2" borderId="7" xfId="0" applyNumberFormat="1" applyFont="1" applyFill="1" applyBorder="1"/>
    <xf numFmtId="0" fontId="2" fillId="2" borderId="8" xfId="0" applyFont="1" applyFill="1" applyBorder="1" applyAlignment="1">
      <alignment horizontal="right"/>
    </xf>
    <xf numFmtId="0" fontId="6" fillId="2" borderId="1" xfId="0" applyFont="1" applyFill="1" applyBorder="1" applyAlignment="1">
      <alignment horizontal="left"/>
    </xf>
    <xf numFmtId="0" fontId="4" fillId="2" borderId="1" xfId="0" applyFont="1" applyFill="1" applyBorder="1"/>
    <xf numFmtId="0" fontId="2" fillId="2" borderId="3" xfId="0" applyFont="1" applyFill="1" applyBorder="1" applyAlignment="1">
      <alignment horizontal="right"/>
    </xf>
    <xf numFmtId="0" fontId="6" fillId="2" borderId="4" xfId="0" applyFont="1" applyFill="1" applyBorder="1"/>
    <xf numFmtId="0" fontId="6" fillId="2" borderId="5" xfId="0" applyFont="1" applyFill="1" applyBorder="1" applyAlignment="1">
      <alignment horizontal="right"/>
    </xf>
    <xf numFmtId="0" fontId="2" fillId="2" borderId="3" xfId="0" applyFont="1" applyFill="1" applyBorder="1"/>
    <xf numFmtId="164" fontId="2" fillId="2" borderId="0" xfId="1" applyNumberFormat="1" applyFont="1" applyFill="1" applyBorder="1" applyAlignment="1">
      <alignment horizontal="right"/>
    </xf>
    <xf numFmtId="0" fontId="2" fillId="2" borderId="4" xfId="0" quotePrefix="1" applyFont="1" applyFill="1" applyBorder="1"/>
    <xf numFmtId="0" fontId="2" fillId="2" borderId="8" xfId="0" applyFont="1" applyFill="1" applyBorder="1"/>
    <xf numFmtId="0" fontId="2" fillId="2" borderId="6" xfId="0" applyFont="1" applyFill="1" applyBorder="1" applyAlignment="1">
      <alignment horizontal="left" vertical="top"/>
    </xf>
    <xf numFmtId="0" fontId="2" fillId="2" borderId="7" xfId="0" applyFont="1" applyFill="1" applyBorder="1" applyAlignment="1">
      <alignment horizontal="left" vertical="top"/>
    </xf>
    <xf numFmtId="0" fontId="8" fillId="2" borderId="0" xfId="0" applyFont="1" applyFill="1" applyBorder="1"/>
    <xf numFmtId="165" fontId="2" fillId="2" borderId="0" xfId="0" applyNumberFormat="1" applyFont="1" applyFill="1" applyBorder="1" applyAlignment="1"/>
    <xf numFmtId="165" fontId="2" fillId="2" borderId="5" xfId="0" applyNumberFormat="1" applyFont="1" applyFill="1" applyBorder="1" applyAlignment="1">
      <alignment horizontal="right"/>
    </xf>
    <xf numFmtId="0" fontId="10" fillId="2" borderId="0" xfId="0" applyFont="1" applyFill="1"/>
    <xf numFmtId="0" fontId="8" fillId="2" borderId="5" xfId="0" applyFont="1" applyFill="1" applyBorder="1" applyAlignment="1">
      <alignment horizontal="right"/>
    </xf>
    <xf numFmtId="0" fontId="8" fillId="2" borderId="7" xfId="0" applyFont="1" applyFill="1" applyBorder="1" applyAlignment="1">
      <alignment horizontal="right"/>
    </xf>
    <xf numFmtId="0" fontId="2" fillId="2" borderId="9" xfId="0" applyFont="1" applyFill="1" applyBorder="1"/>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10" xfId="0" applyFont="1" applyFill="1" applyBorder="1"/>
    <xf numFmtId="0" fontId="2" fillId="3" borderId="0" xfId="0" applyFont="1" applyFill="1" applyBorder="1" applyAlignment="1">
      <alignment horizontal="left" vertical="top"/>
    </xf>
    <xf numFmtId="0" fontId="2" fillId="3" borderId="0" xfId="0" applyFont="1" applyFill="1" applyBorder="1" applyAlignment="1">
      <alignment horizontal="right"/>
    </xf>
    <xf numFmtId="0" fontId="2" fillId="2" borderId="0" xfId="0" applyFont="1" applyFill="1" applyBorder="1" applyAlignment="1">
      <alignment horizontal="left" vertical="top"/>
    </xf>
    <xf numFmtId="0" fontId="10" fillId="3" borderId="0" xfId="0" applyFont="1" applyFill="1" applyBorder="1"/>
    <xf numFmtId="0" fontId="10" fillId="2" borderId="0" xfId="0" applyFont="1" applyFill="1" applyBorder="1"/>
    <xf numFmtId="0" fontId="0" fillId="3" borderId="0" xfId="0" applyFill="1" applyBorder="1" applyAlignment="1">
      <alignment horizontal="left" vertical="center" wrapText="1"/>
    </xf>
    <xf numFmtId="39" fontId="2" fillId="2" borderId="0" xfId="0" applyNumberFormat="1" applyFont="1" applyFill="1" applyBorder="1"/>
    <xf numFmtId="39" fontId="2" fillId="2" borderId="5" xfId="0" applyNumberFormat="1" applyFont="1" applyFill="1" applyBorder="1"/>
    <xf numFmtId="167" fontId="2" fillId="2" borderId="0" xfId="0" applyNumberFormat="1" applyFont="1" applyFill="1" applyBorder="1"/>
    <xf numFmtId="167" fontId="2" fillId="2" borderId="5" xfId="0" applyNumberFormat="1" applyFont="1" applyFill="1" applyBorder="1"/>
    <xf numFmtId="37" fontId="2" fillId="2" borderId="0" xfId="1" applyNumberFormat="1" applyFont="1" applyFill="1" applyBorder="1" applyAlignment="1">
      <alignment horizontal="right"/>
    </xf>
    <xf numFmtId="37" fontId="2" fillId="2" borderId="5" xfId="1" applyNumberFormat="1" applyFont="1" applyFill="1" applyBorder="1" applyAlignment="1">
      <alignment horizontal="right"/>
    </xf>
    <xf numFmtId="37" fontId="2" fillId="2" borderId="0" xfId="1" applyNumberFormat="1" applyFont="1" applyFill="1" applyBorder="1"/>
    <xf numFmtId="37" fontId="2" fillId="2" borderId="5" xfId="1" applyNumberFormat="1" applyFont="1" applyFill="1" applyBorder="1"/>
    <xf numFmtId="37" fontId="2" fillId="2" borderId="0" xfId="0" applyNumberFormat="1" applyFont="1" applyFill="1" applyBorder="1"/>
    <xf numFmtId="37" fontId="2" fillId="2" borderId="5" xfId="0" applyNumberFormat="1" applyFont="1" applyFill="1" applyBorder="1"/>
    <xf numFmtId="0" fontId="0" fillId="2" borderId="0" xfId="0" applyFill="1" applyBorder="1" applyAlignment="1">
      <alignment horizontal="left" vertical="top" wrapText="1"/>
    </xf>
    <xf numFmtId="0" fontId="0" fillId="2" borderId="4" xfId="0" applyFill="1" applyBorder="1" applyAlignment="1"/>
    <xf numFmtId="0" fontId="0" fillId="2" borderId="0" xfId="0" applyFill="1" applyAlignment="1"/>
    <xf numFmtId="0" fontId="0" fillId="2" borderId="5" xfId="0" applyFill="1" applyBorder="1" applyAlignment="1"/>
    <xf numFmtId="0" fontId="2" fillId="2" borderId="4" xfId="0" applyFont="1" applyFill="1" applyBorder="1" applyAlignment="1"/>
    <xf numFmtId="0" fontId="11" fillId="2" borderId="0" xfId="2" applyFont="1" applyFill="1" applyAlignment="1" applyProtection="1"/>
    <xf numFmtId="0" fontId="6" fillId="2" borderId="2" xfId="0" applyFont="1" applyFill="1" applyBorder="1" applyAlignment="1">
      <alignment horizontal="left"/>
    </xf>
    <xf numFmtId="0" fontId="12" fillId="0" borderId="0" xfId="0" applyFont="1"/>
    <xf numFmtId="0" fontId="13" fillId="0" borderId="0" xfId="0" applyFont="1"/>
    <xf numFmtId="0" fontId="14" fillId="0" borderId="0" xfId="0" applyFont="1" applyAlignment="1">
      <alignment horizontal="left"/>
    </xf>
    <xf numFmtId="0" fontId="12" fillId="0" borderId="16" xfId="0" applyFont="1" applyBorder="1" applyAlignment="1">
      <alignment horizontal="center"/>
    </xf>
    <xf numFmtId="164" fontId="12" fillId="0" borderId="27" xfId="1" applyNumberFormat="1" applyFont="1" applyBorder="1"/>
    <xf numFmtId="164" fontId="12" fillId="0" borderId="17" xfId="1" applyNumberFormat="1" applyFont="1" applyBorder="1" applyAlignment="1">
      <alignment horizontal="center"/>
    </xf>
    <xf numFmtId="0" fontId="12" fillId="0" borderId="18" xfId="0" applyFont="1" applyBorder="1" applyAlignment="1">
      <alignment horizontal="center"/>
    </xf>
    <xf numFmtId="164" fontId="12" fillId="0" borderId="28" xfId="1" applyNumberFormat="1" applyFont="1" applyBorder="1"/>
    <xf numFmtId="0" fontId="12" fillId="0" borderId="24" xfId="0" applyFont="1" applyBorder="1" applyAlignment="1">
      <alignment horizontal="center"/>
    </xf>
    <xf numFmtId="164" fontId="12" fillId="0" borderId="21" xfId="0" applyNumberFormat="1" applyFont="1" applyBorder="1"/>
    <xf numFmtId="164" fontId="12" fillId="0" borderId="25" xfId="0" applyNumberFormat="1" applyFont="1" applyBorder="1" applyAlignment="1">
      <alignment horizontal="center"/>
    </xf>
    <xf numFmtId="164" fontId="12" fillId="0" borderId="25" xfId="1" applyNumberFormat="1" applyFont="1" applyBorder="1" applyAlignment="1">
      <alignment horizontal="center"/>
    </xf>
    <xf numFmtId="164" fontId="12" fillId="0" borderId="27" xfId="1" applyNumberFormat="1" applyFont="1" applyBorder="1" applyAlignment="1">
      <alignment horizontal="center"/>
    </xf>
    <xf numFmtId="0" fontId="12" fillId="0" borderId="26" xfId="0" applyFont="1" applyBorder="1"/>
    <xf numFmtId="0" fontId="12" fillId="0" borderId="20" xfId="0" applyFont="1" applyBorder="1"/>
    <xf numFmtId="43" fontId="12" fillId="0" borderId="26" xfId="1" applyFont="1" applyBorder="1"/>
    <xf numFmtId="43" fontId="12" fillId="0" borderId="20" xfId="1" applyFont="1" applyBorder="1"/>
    <xf numFmtId="164" fontId="12" fillId="0" borderId="20" xfId="1" applyNumberFormat="1" applyFont="1" applyBorder="1"/>
    <xf numFmtId="43" fontId="12" fillId="0" borderId="26" xfId="1" applyNumberFormat="1" applyFont="1" applyBorder="1"/>
    <xf numFmtId="0" fontId="15" fillId="4" borderId="12"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2" fillId="0" borderId="32" xfId="0" applyFont="1" applyBorder="1"/>
    <xf numFmtId="0" fontId="12" fillId="0" borderId="33" xfId="0" applyFont="1" applyBorder="1"/>
    <xf numFmtId="0" fontId="16" fillId="4" borderId="35" xfId="0" applyFont="1" applyFill="1" applyBorder="1" applyAlignment="1">
      <alignment horizontal="center" vertical="center"/>
    </xf>
    <xf numFmtId="0" fontId="15" fillId="4" borderId="31" xfId="0" applyFont="1" applyFill="1" applyBorder="1" applyAlignment="1">
      <alignment horizontal="center" vertical="center" wrapText="1"/>
    </xf>
    <xf numFmtId="164" fontId="12" fillId="0" borderId="17" xfId="1" applyNumberFormat="1" applyFont="1" applyBorder="1"/>
    <xf numFmtId="164" fontId="12" fillId="0" borderId="19" xfId="1" applyNumberFormat="1" applyFont="1" applyBorder="1"/>
    <xf numFmtId="164" fontId="12" fillId="0" borderId="25" xfId="0" applyNumberFormat="1" applyFont="1" applyBorder="1"/>
    <xf numFmtId="0" fontId="15" fillId="4" borderId="13" xfId="0" applyFont="1" applyFill="1" applyBorder="1" applyAlignment="1">
      <alignment horizontal="center" vertical="center" wrapText="1"/>
    </xf>
    <xf numFmtId="0" fontId="16" fillId="4" borderId="11" xfId="0" applyFont="1" applyFill="1" applyBorder="1" applyAlignment="1">
      <alignment horizontal="center" vertical="center"/>
    </xf>
    <xf numFmtId="0" fontId="16" fillId="4" borderId="11" xfId="0" applyFont="1" applyFill="1" applyBorder="1" applyAlignment="1">
      <alignment horizontal="center" vertical="center" wrapText="1"/>
    </xf>
    <xf numFmtId="9" fontId="12" fillId="0" borderId="26" xfId="1" applyNumberFormat="1" applyFont="1" applyBorder="1"/>
    <xf numFmtId="9" fontId="12" fillId="0" borderId="26" xfId="1" applyNumberFormat="1" applyFont="1" applyBorder="1" applyAlignment="1">
      <alignment horizontal="right"/>
    </xf>
    <xf numFmtId="9" fontId="12" fillId="0" borderId="20" xfId="1" applyNumberFormat="1" applyFont="1" applyBorder="1"/>
    <xf numFmtId="9" fontId="12" fillId="0" borderId="20" xfId="1" applyNumberFormat="1" applyFont="1" applyBorder="1" applyAlignment="1">
      <alignment horizontal="right"/>
    </xf>
    <xf numFmtId="9" fontId="12" fillId="0" borderId="26" xfId="0" quotePrefix="1" applyNumberFormat="1" applyFont="1" applyBorder="1" applyAlignment="1">
      <alignment horizontal="right"/>
    </xf>
    <xf numFmtId="9" fontId="12" fillId="0" borderId="20" xfId="0" quotePrefix="1" applyNumberFormat="1" applyFont="1" applyBorder="1" applyAlignment="1">
      <alignment horizontal="right"/>
    </xf>
    <xf numFmtId="0" fontId="12" fillId="4" borderId="0" xfId="0" applyFont="1" applyFill="1"/>
    <xf numFmtId="164" fontId="12" fillId="0" borderId="26" xfId="1" applyNumberFormat="1" applyFont="1" applyBorder="1"/>
    <xf numFmtId="0" fontId="17" fillId="4" borderId="0" xfId="0" applyFont="1" applyFill="1" applyBorder="1" applyAlignment="1">
      <alignment vertical="center"/>
    </xf>
    <xf numFmtId="0" fontId="12" fillId="0" borderId="11" xfId="0" applyFont="1" applyBorder="1"/>
    <xf numFmtId="43" fontId="12" fillId="0" borderId="11" xfId="1" applyFont="1" applyBorder="1"/>
    <xf numFmtId="0" fontId="16" fillId="4" borderId="37" xfId="0" applyFont="1" applyFill="1" applyBorder="1"/>
    <xf numFmtId="0" fontId="12" fillId="0" borderId="15" xfId="0" applyFont="1" applyBorder="1"/>
    <xf numFmtId="0" fontId="12" fillId="0" borderId="23" xfId="0" applyFont="1" applyBorder="1"/>
    <xf numFmtId="0" fontId="16" fillId="4" borderId="36" xfId="0" applyFont="1" applyFill="1" applyBorder="1"/>
    <xf numFmtId="0" fontId="12" fillId="0" borderId="14" xfId="0" applyFont="1" applyBorder="1"/>
    <xf numFmtId="0" fontId="12" fillId="0" borderId="22" xfId="0" applyFont="1" applyBorder="1"/>
    <xf numFmtId="0" fontId="12" fillId="0" borderId="15" xfId="0" applyFont="1" applyBorder="1" applyAlignment="1">
      <alignment vertical="center"/>
    </xf>
    <xf numFmtId="0" fontId="12" fillId="0" borderId="14" xfId="0" applyFont="1" applyBorder="1" applyAlignment="1">
      <alignment vertical="center"/>
    </xf>
    <xf numFmtId="0" fontId="12" fillId="0" borderId="12" xfId="0" applyFont="1" applyBorder="1"/>
    <xf numFmtId="0" fontId="12" fillId="0" borderId="15" xfId="0" quotePrefix="1" applyFont="1" applyBorder="1"/>
    <xf numFmtId="0" fontId="16" fillId="4" borderId="11" xfId="0" applyFont="1" applyFill="1" applyBorder="1" applyAlignment="1">
      <alignment horizontal="center"/>
    </xf>
    <xf numFmtId="0" fontId="13" fillId="5" borderId="22" xfId="0" applyFont="1" applyFill="1" applyBorder="1" applyAlignment="1">
      <alignment horizontal="center" vertical="center"/>
    </xf>
    <xf numFmtId="0" fontId="13" fillId="5" borderId="30" xfId="0" applyFont="1" applyFill="1" applyBorder="1" applyAlignment="1">
      <alignment horizontal="center" vertical="center"/>
    </xf>
    <xf numFmtId="164" fontId="13" fillId="5" borderId="22" xfId="0" applyNumberFormat="1" applyFont="1" applyFill="1" applyBorder="1" applyAlignment="1">
      <alignment vertical="center"/>
    </xf>
    <xf numFmtId="164" fontId="13" fillId="5" borderId="23" xfId="0" applyNumberFormat="1" applyFont="1" applyFill="1" applyBorder="1" applyAlignment="1">
      <alignment vertical="center"/>
    </xf>
    <xf numFmtId="164" fontId="13" fillId="5" borderId="20" xfId="0" applyNumberFormat="1" applyFont="1" applyFill="1" applyBorder="1" applyAlignment="1">
      <alignment vertical="center"/>
    </xf>
    <xf numFmtId="0" fontId="12" fillId="0" borderId="23" xfId="0" quotePrefix="1" applyFont="1" applyBorder="1" applyAlignment="1">
      <alignment vertical="top" wrapText="1"/>
    </xf>
    <xf numFmtId="43" fontId="12" fillId="0" borderId="20" xfId="1" applyFont="1" applyBorder="1" applyAlignment="1">
      <alignment vertical="top"/>
    </xf>
    <xf numFmtId="9" fontId="12" fillId="0" borderId="20" xfId="0" quotePrefix="1" applyNumberFormat="1" applyFont="1" applyBorder="1" applyAlignment="1">
      <alignment horizontal="right" vertical="top"/>
    </xf>
    <xf numFmtId="43" fontId="12" fillId="0" borderId="14" xfId="1" applyNumberFormat="1" applyFont="1" applyBorder="1"/>
    <xf numFmtId="43" fontId="12" fillId="0" borderId="22" xfId="1" applyNumberFormat="1" applyFont="1" applyBorder="1"/>
    <xf numFmtId="10" fontId="12" fillId="0" borderId="26" xfId="1" applyNumberFormat="1" applyFont="1" applyBorder="1"/>
    <xf numFmtId="10" fontId="12" fillId="0" borderId="20" xfId="1" applyNumberFormat="1" applyFont="1" applyBorder="1"/>
    <xf numFmtId="0" fontId="16" fillId="4" borderId="40" xfId="0" applyFont="1" applyFill="1" applyBorder="1" applyAlignment="1">
      <alignment horizontal="center" vertical="center" wrapText="1"/>
    </xf>
    <xf numFmtId="0" fontId="12" fillId="0" borderId="23" xfId="0" quotePrefix="1" applyFont="1" applyBorder="1"/>
    <xf numFmtId="0" fontId="15" fillId="4" borderId="29" xfId="0" applyFont="1" applyFill="1" applyBorder="1" applyAlignment="1">
      <alignment horizontal="center" vertical="center" wrapText="1"/>
    </xf>
    <xf numFmtId="164" fontId="12" fillId="0" borderId="7" xfId="1" applyNumberFormat="1" applyFont="1" applyBorder="1"/>
    <xf numFmtId="164" fontId="12" fillId="0" borderId="10" xfId="1" applyNumberFormat="1" applyFont="1" applyBorder="1"/>
    <xf numFmtId="164" fontId="12" fillId="0" borderId="42" xfId="0" applyNumberFormat="1" applyFont="1" applyBorder="1"/>
    <xf numFmtId="0" fontId="16" fillId="4" borderId="40" xfId="0" applyFont="1" applyFill="1" applyBorder="1" applyAlignment="1">
      <alignment horizontal="center" vertical="center"/>
    </xf>
    <xf numFmtId="0" fontId="13" fillId="5" borderId="22" xfId="0" applyFont="1" applyFill="1" applyBorder="1" applyAlignment="1">
      <alignment horizontal="center"/>
    </xf>
    <xf numFmtId="164" fontId="13" fillId="5" borderId="20" xfId="0" applyNumberFormat="1" applyFont="1" applyFill="1" applyBorder="1"/>
    <xf numFmtId="164" fontId="13" fillId="5" borderId="23" xfId="0" applyNumberFormat="1" applyFont="1" applyFill="1" applyBorder="1"/>
    <xf numFmtId="164" fontId="13" fillId="5" borderId="30" xfId="0" applyNumberFormat="1" applyFont="1" applyFill="1" applyBorder="1"/>
    <xf numFmtId="0" fontId="13" fillId="5" borderId="34" xfId="0" applyFont="1" applyFill="1" applyBorder="1" applyAlignment="1">
      <alignment horizontal="center"/>
    </xf>
    <xf numFmtId="43" fontId="13" fillId="5" borderId="39" xfId="0" applyNumberFormat="1" applyFont="1" applyFill="1" applyBorder="1" applyAlignment="1">
      <alignment wrapText="1"/>
    </xf>
    <xf numFmtId="9" fontId="13" fillId="5" borderId="41" xfId="0" applyNumberFormat="1" applyFont="1" applyFill="1" applyBorder="1" applyAlignment="1">
      <alignment wrapText="1"/>
    </xf>
    <xf numFmtId="9" fontId="12" fillId="0" borderId="14" xfId="1" applyNumberFormat="1" applyFont="1" applyBorder="1" applyAlignment="1">
      <alignment horizontal="right"/>
    </xf>
    <xf numFmtId="9" fontId="12" fillId="0" borderId="22" xfId="1" applyNumberFormat="1" applyFont="1" applyBorder="1" applyAlignment="1">
      <alignment horizontal="right"/>
    </xf>
    <xf numFmtId="9" fontId="12" fillId="0" borderId="26" xfId="1" applyNumberFormat="1" applyFont="1" applyBorder="1" applyAlignment="1">
      <alignment vertical="center"/>
    </xf>
    <xf numFmtId="9" fontId="12" fillId="0" borderId="26" xfId="1" applyNumberFormat="1" applyFont="1" applyBorder="1" applyAlignment="1">
      <alignment horizontal="right" vertical="center"/>
    </xf>
    <xf numFmtId="0" fontId="16" fillId="4" borderId="38" xfId="0" applyFont="1" applyFill="1" applyBorder="1" applyAlignment="1">
      <alignment horizontal="center" vertical="center" wrapText="1"/>
    </xf>
    <xf numFmtId="0" fontId="12" fillId="0" borderId="0" xfId="0" applyFont="1" applyBorder="1"/>
    <xf numFmtId="0" fontId="12" fillId="0" borderId="30" xfId="0" applyFont="1" applyBorder="1"/>
    <xf numFmtId="10" fontId="12" fillId="0" borderId="23" xfId="0" applyNumberFormat="1" applyFont="1" applyBorder="1"/>
    <xf numFmtId="164" fontId="12" fillId="0" borderId="15" xfId="1" applyNumberFormat="1" applyFont="1" applyBorder="1"/>
    <xf numFmtId="164" fontId="12" fillId="0" borderId="23" xfId="1" applyNumberFormat="1" applyFont="1" applyBorder="1"/>
    <xf numFmtId="164" fontId="13" fillId="0" borderId="23" xfId="1" applyNumberFormat="1" applyFont="1" applyBorder="1"/>
    <xf numFmtId="10" fontId="13" fillId="0" borderId="23" xfId="0" applyNumberFormat="1" applyFont="1" applyBorder="1"/>
    <xf numFmtId="0" fontId="13" fillId="0" borderId="22" xfId="0" applyFont="1" applyBorder="1" applyAlignment="1">
      <alignment horizontal="center"/>
    </xf>
    <xf numFmtId="164" fontId="13" fillId="0" borderId="20" xfId="0" applyNumberFormat="1" applyFont="1" applyBorder="1"/>
    <xf numFmtId="10" fontId="12" fillId="0" borderId="31" xfId="1" applyNumberFormat="1" applyFont="1" applyBorder="1"/>
    <xf numFmtId="0" fontId="13" fillId="0" borderId="12" xfId="0" applyFont="1" applyBorder="1" applyAlignment="1">
      <alignment horizontal="center" vertical="center"/>
    </xf>
    <xf numFmtId="0" fontId="13" fillId="0" borderId="22" xfId="0" applyFont="1" applyBorder="1" applyAlignment="1">
      <alignment horizontal="center" vertical="center"/>
    </xf>
    <xf numFmtId="10" fontId="12" fillId="0" borderId="31" xfId="0" applyNumberFormat="1" applyFont="1" applyBorder="1"/>
    <xf numFmtId="0" fontId="7" fillId="2" borderId="0" xfId="0" applyFont="1" applyFill="1" applyBorder="1" applyAlignment="1">
      <alignment horizontal="right" vertical="center" wrapText="1"/>
    </xf>
    <xf numFmtId="0" fontId="0" fillId="0" borderId="0" xfId="0" applyAlignment="1">
      <alignment horizontal="right" vertical="center" wrapText="1"/>
    </xf>
    <xf numFmtId="0" fontId="2" fillId="2" borderId="4" xfId="0" applyFont="1" applyFill="1"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5" fillId="2" borderId="0" xfId="0" applyFont="1" applyFill="1"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wrapText="1"/>
    </xf>
    <xf numFmtId="0" fontId="0" fillId="0" borderId="5" xfId="0" applyBorder="1" applyAlignment="1">
      <alignment wrapText="1"/>
    </xf>
    <xf numFmtId="0" fontId="0" fillId="0" borderId="4" xfId="0" applyBorder="1" applyAlignment="1">
      <alignment wrapText="1"/>
    </xf>
    <xf numFmtId="0" fontId="16" fillId="4" borderId="36" xfId="0" applyFont="1" applyFill="1" applyBorder="1" applyAlignment="1">
      <alignment horizontal="center"/>
    </xf>
    <xf numFmtId="0" fontId="16" fillId="4" borderId="37" xfId="0" applyFont="1" applyFill="1" applyBorder="1" applyAlignment="1">
      <alignment horizontal="center"/>
    </xf>
    <xf numFmtId="0" fontId="16" fillId="4" borderId="12" xfId="0" applyFont="1" applyFill="1" applyBorder="1" applyAlignment="1">
      <alignment horizontal="center"/>
    </xf>
    <xf numFmtId="0" fontId="16" fillId="4" borderId="29" xfId="0" applyFont="1" applyFill="1" applyBorder="1" applyAlignment="1">
      <alignment horizontal="center"/>
    </xf>
    <xf numFmtId="0" fontId="16" fillId="4" borderId="13" xfId="0" applyFont="1" applyFill="1" applyBorder="1" applyAlignment="1">
      <alignment horizontal="center"/>
    </xf>
    <xf numFmtId="0" fontId="16" fillId="4" borderId="12" xfId="0" quotePrefix="1" applyFont="1" applyFill="1" applyBorder="1" applyAlignment="1">
      <alignment horizontal="center"/>
    </xf>
    <xf numFmtId="0" fontId="16" fillId="4" borderId="29" xfId="0" quotePrefix="1" applyFont="1" applyFill="1" applyBorder="1" applyAlignment="1">
      <alignment horizontal="center"/>
    </xf>
    <xf numFmtId="0" fontId="16" fillId="4" borderId="13" xfId="0" quotePrefix="1" applyFont="1" applyFill="1" applyBorder="1" applyAlignment="1">
      <alignment horizontal="center"/>
    </xf>
    <xf numFmtId="0" fontId="13" fillId="0" borderId="36" xfId="0" applyFont="1" applyBorder="1" applyAlignment="1">
      <alignment horizontal="center"/>
    </xf>
    <xf numFmtId="0" fontId="13" fillId="0" borderId="43" xfId="0" applyFont="1" applyBorder="1" applyAlignment="1">
      <alignment horizontal="center"/>
    </xf>
    <xf numFmtId="0" fontId="13" fillId="0" borderId="37" xfId="0" applyFont="1" applyBorder="1" applyAlignment="1">
      <alignment horizontal="center"/>
    </xf>
    <xf numFmtId="0" fontId="12" fillId="0" borderId="12" xfId="0" applyFont="1" applyBorder="1" applyAlignment="1">
      <alignment horizontal="justify" vertical="center" wrapText="1"/>
    </xf>
    <xf numFmtId="0" fontId="12" fillId="0" borderId="29" xfId="0" applyFont="1" applyBorder="1" applyAlignment="1">
      <alignment horizontal="justify" vertical="center" wrapText="1"/>
    </xf>
    <xf numFmtId="0" fontId="12" fillId="0" borderId="13" xfId="0" applyFont="1" applyBorder="1" applyAlignment="1">
      <alignment horizontal="justify" vertical="center" wrapText="1"/>
    </xf>
    <xf numFmtId="0" fontId="12" fillId="0" borderId="14" xfId="0" applyFont="1" applyBorder="1" applyAlignment="1">
      <alignment horizontal="justify" vertical="center" wrapText="1"/>
    </xf>
    <xf numFmtId="0" fontId="12" fillId="0" borderId="0" xfId="0" applyFont="1" applyBorder="1" applyAlignment="1">
      <alignment horizontal="justify" vertical="center" wrapText="1"/>
    </xf>
    <xf numFmtId="0" fontId="12" fillId="0" borderId="15" xfId="0" applyFont="1" applyBorder="1" applyAlignment="1">
      <alignment horizontal="justify" vertical="center" wrapText="1"/>
    </xf>
    <xf numFmtId="0" fontId="12" fillId="0" borderId="22" xfId="0" applyFont="1" applyBorder="1" applyAlignment="1">
      <alignment horizontal="justify" vertical="center" wrapText="1"/>
    </xf>
    <xf numFmtId="0" fontId="12" fillId="0" borderId="30" xfId="0" applyFont="1" applyBorder="1" applyAlignment="1">
      <alignment horizontal="justify" vertical="center" wrapText="1"/>
    </xf>
    <xf numFmtId="0" fontId="12" fillId="0" borderId="23" xfId="0" applyFont="1" applyBorder="1" applyAlignment="1">
      <alignment horizontal="justify" vertical="center" wrapText="1"/>
    </xf>
    <xf numFmtId="0" fontId="12" fillId="0" borderId="12" xfId="0" applyFont="1" applyBorder="1" applyAlignment="1">
      <alignment horizontal="justify" vertical="justify" wrapText="1"/>
    </xf>
    <xf numFmtId="0" fontId="12" fillId="0" borderId="29" xfId="0" applyFont="1" applyBorder="1" applyAlignment="1">
      <alignment horizontal="justify" vertical="justify" wrapText="1"/>
    </xf>
    <xf numFmtId="0" fontId="12" fillId="0" borderId="13" xfId="0" applyFont="1" applyBorder="1" applyAlignment="1">
      <alignment horizontal="justify" vertical="justify" wrapText="1"/>
    </xf>
    <xf numFmtId="0" fontId="12" fillId="0" borderId="14" xfId="0" applyFont="1" applyBorder="1" applyAlignment="1">
      <alignment horizontal="justify" vertical="justify" wrapText="1"/>
    </xf>
    <xf numFmtId="0" fontId="12" fillId="0" borderId="0" xfId="0" applyFont="1" applyBorder="1" applyAlignment="1">
      <alignment horizontal="justify" vertical="justify" wrapText="1"/>
    </xf>
    <xf numFmtId="0" fontId="12" fillId="0" borderId="15" xfId="0" applyFont="1" applyBorder="1" applyAlignment="1">
      <alignment horizontal="justify" vertical="justify" wrapText="1"/>
    </xf>
    <xf numFmtId="0" fontId="12" fillId="0" borderId="22" xfId="0" applyFont="1" applyBorder="1" applyAlignment="1">
      <alignment horizontal="justify" vertical="justify" wrapText="1"/>
    </xf>
    <xf numFmtId="0" fontId="12" fillId="0" borderId="30" xfId="0" applyFont="1" applyBorder="1" applyAlignment="1">
      <alignment horizontal="justify" vertical="justify" wrapText="1"/>
    </xf>
    <xf numFmtId="0" fontId="12" fillId="0" borderId="23" xfId="0" applyFont="1" applyBorder="1" applyAlignment="1">
      <alignment horizontal="justify" vertical="justify" wrapText="1"/>
    </xf>
    <xf numFmtId="0" fontId="16" fillId="4" borderId="36" xfId="0" applyFont="1" applyFill="1" applyBorder="1" applyAlignment="1">
      <alignment horizontal="center" vertical="center"/>
    </xf>
    <xf numFmtId="0" fontId="16" fillId="4" borderId="37" xfId="0" applyFont="1" applyFill="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123825</xdr:colOff>
          <xdr:row>0</xdr:row>
          <xdr:rowOff>57150</xdr:rowOff>
        </xdr:from>
        <xdr:to>
          <xdr:col>2</xdr:col>
          <xdr:colOff>28575</xdr:colOff>
          <xdr:row>2</xdr:row>
          <xdr:rowOff>104775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tmg.co.id/"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W99"/>
  <sheetViews>
    <sheetView topLeftCell="A70" zoomScaleNormal="100" workbookViewId="0">
      <selection activeCell="B47" sqref="B47:F59"/>
    </sheetView>
  </sheetViews>
  <sheetFormatPr defaultRowHeight="12.75" x14ac:dyDescent="0.2"/>
  <cols>
    <col min="1" max="1" width="0.85546875" style="1" customWidth="1"/>
    <col min="2" max="2" width="12.5703125" style="1" customWidth="1"/>
    <col min="3" max="3" width="9.42578125" style="1" customWidth="1"/>
    <col min="4" max="4" width="8.85546875" style="1" customWidth="1"/>
    <col min="5" max="5" width="13.85546875" style="1" customWidth="1"/>
    <col min="6" max="7" width="3.7109375" style="1" customWidth="1"/>
    <col min="8" max="8" width="9.140625" style="1"/>
    <col min="9" max="9" width="8.7109375" style="1" customWidth="1"/>
    <col min="10" max="14" width="8.28515625" style="1" customWidth="1"/>
    <col min="15" max="15" width="3.5703125" style="1" customWidth="1"/>
    <col min="16" max="16" width="9.7109375" style="1" customWidth="1"/>
    <col min="17" max="17" width="8.7109375" style="1" customWidth="1"/>
    <col min="18" max="22" width="8.28515625" style="2" customWidth="1"/>
    <col min="23" max="23" width="0.85546875" style="1" customWidth="1"/>
    <col min="24" max="16384" width="9.140625" style="1"/>
  </cols>
  <sheetData>
    <row r="2" spans="2:22" ht="23.25" customHeight="1" x14ac:dyDescent="0.2">
      <c r="D2" s="187" t="s">
        <v>108</v>
      </c>
      <c r="E2" s="188"/>
      <c r="F2" s="188"/>
      <c r="G2" s="188"/>
      <c r="H2" s="188"/>
      <c r="I2" s="188"/>
      <c r="J2" s="188"/>
      <c r="K2" s="188"/>
      <c r="L2" s="188"/>
      <c r="N2" s="178" t="s">
        <v>146</v>
      </c>
      <c r="O2" s="179"/>
      <c r="P2" s="179"/>
      <c r="Q2" s="179"/>
      <c r="R2" s="179"/>
      <c r="S2" s="179"/>
      <c r="T2" s="179"/>
      <c r="U2" s="179"/>
      <c r="V2" s="179"/>
    </row>
    <row r="3" spans="2:22" ht="12.75" customHeight="1" x14ac:dyDescent="0.2">
      <c r="D3" s="188"/>
      <c r="E3" s="188"/>
      <c r="F3" s="188"/>
      <c r="G3" s="188"/>
      <c r="H3" s="188"/>
      <c r="I3" s="188"/>
      <c r="J3" s="188"/>
      <c r="K3" s="188"/>
      <c r="L3" s="188"/>
      <c r="M3" s="5"/>
      <c r="N3" s="179"/>
      <c r="O3" s="179"/>
      <c r="P3" s="179"/>
      <c r="Q3" s="179"/>
      <c r="R3" s="179"/>
      <c r="S3" s="179"/>
      <c r="T3" s="179"/>
      <c r="U3" s="179"/>
      <c r="V3" s="179"/>
    </row>
    <row r="4" spans="2:22" ht="12.75" customHeight="1" x14ac:dyDescent="0.2">
      <c r="D4" s="18"/>
      <c r="E4" s="18"/>
      <c r="F4" s="18"/>
      <c r="G4" s="18"/>
      <c r="H4" s="18"/>
      <c r="I4" s="18"/>
      <c r="J4" s="18"/>
      <c r="K4" s="18"/>
      <c r="L4" s="18"/>
      <c r="M4" s="19"/>
      <c r="N4" s="20"/>
      <c r="O4" s="20"/>
      <c r="P4" s="20"/>
      <c r="Q4" s="20"/>
      <c r="R4" s="20"/>
      <c r="S4" s="20"/>
      <c r="T4" s="20"/>
      <c r="U4" s="20"/>
      <c r="V4" s="20"/>
    </row>
    <row r="5" spans="2:22" s="3" customFormat="1" ht="12.75" customHeight="1" x14ac:dyDescent="0.2">
      <c r="B5" s="61" t="s">
        <v>121</v>
      </c>
      <c r="C5" s="4"/>
      <c r="D5" s="63"/>
      <c r="E5" s="63"/>
      <c r="F5" s="63"/>
      <c r="G5" s="63"/>
      <c r="H5" s="63"/>
      <c r="I5" s="63"/>
      <c r="J5" s="63"/>
      <c r="K5" s="63"/>
      <c r="L5" s="4"/>
      <c r="M5" s="4"/>
      <c r="N5" s="4"/>
      <c r="O5" s="4"/>
      <c r="P5" s="4"/>
      <c r="Q5" s="4"/>
      <c r="R5" s="59"/>
      <c r="S5" s="59"/>
      <c r="T5" s="59"/>
      <c r="U5" s="59"/>
      <c r="V5" s="59"/>
    </row>
    <row r="6" spans="2:22" s="3" customFormat="1" ht="12.75" customHeight="1" x14ac:dyDescent="0.2">
      <c r="B6" s="62"/>
      <c r="D6" s="18"/>
      <c r="E6" s="18"/>
      <c r="F6" s="18"/>
      <c r="G6" s="18"/>
      <c r="H6" s="18"/>
      <c r="I6" s="18"/>
      <c r="J6" s="18"/>
      <c r="K6" s="18"/>
      <c r="R6" s="11"/>
      <c r="S6" s="11"/>
      <c r="T6" s="11"/>
      <c r="U6" s="11"/>
      <c r="V6" s="11"/>
    </row>
    <row r="7" spans="2:22" x14ac:dyDescent="0.2">
      <c r="B7" s="38" t="s">
        <v>0</v>
      </c>
      <c r="C7" s="23"/>
      <c r="D7" s="23"/>
      <c r="E7" s="23"/>
      <c r="F7" s="42"/>
      <c r="G7" s="3"/>
      <c r="H7" s="38" t="s">
        <v>135</v>
      </c>
      <c r="I7" s="23"/>
      <c r="J7" s="23"/>
      <c r="K7" s="23"/>
      <c r="L7" s="23"/>
      <c r="M7" s="23"/>
      <c r="N7" s="42"/>
      <c r="O7" s="3"/>
      <c r="P7" s="38" t="s">
        <v>136</v>
      </c>
      <c r="Q7" s="23"/>
      <c r="R7" s="24"/>
      <c r="S7" s="24"/>
      <c r="T7" s="24"/>
      <c r="U7" s="24"/>
      <c r="V7" s="39"/>
    </row>
    <row r="8" spans="2:22" ht="12.75" customHeight="1" x14ac:dyDescent="0.2">
      <c r="B8" s="180" t="s">
        <v>43</v>
      </c>
      <c r="C8" s="181"/>
      <c r="D8" s="181"/>
      <c r="E8" s="181"/>
      <c r="F8" s="182"/>
      <c r="G8" s="3"/>
      <c r="H8" s="40" t="s">
        <v>7</v>
      </c>
      <c r="I8" s="9"/>
      <c r="J8" s="12" t="s">
        <v>6</v>
      </c>
      <c r="K8" s="12" t="s">
        <v>5</v>
      </c>
      <c r="L8" s="12" t="s">
        <v>4</v>
      </c>
      <c r="M8" s="12" t="s">
        <v>3</v>
      </c>
      <c r="N8" s="41" t="s">
        <v>2</v>
      </c>
      <c r="O8" s="3"/>
      <c r="P8" s="40" t="s">
        <v>7</v>
      </c>
      <c r="Q8" s="9"/>
      <c r="R8" s="12" t="s">
        <v>6</v>
      </c>
      <c r="S8" s="12" t="s">
        <v>5</v>
      </c>
      <c r="T8" s="12" t="s">
        <v>4</v>
      </c>
      <c r="U8" s="12" t="s">
        <v>3</v>
      </c>
      <c r="V8" s="41" t="s">
        <v>2</v>
      </c>
    </row>
    <row r="9" spans="2:22" x14ac:dyDescent="0.2">
      <c r="B9" s="183"/>
      <c r="C9" s="181"/>
      <c r="D9" s="181"/>
      <c r="E9" s="181"/>
      <c r="F9" s="182"/>
      <c r="G9" s="3"/>
      <c r="H9" s="29" t="s">
        <v>1</v>
      </c>
      <c r="I9" s="3"/>
      <c r="J9" s="11"/>
      <c r="K9" s="11"/>
      <c r="L9" s="11"/>
      <c r="M9" s="11"/>
      <c r="N9" s="30"/>
      <c r="O9" s="3"/>
      <c r="P9" s="29"/>
      <c r="Q9" s="3"/>
      <c r="R9" s="11"/>
      <c r="S9" s="11"/>
      <c r="T9" s="11"/>
      <c r="U9" s="11"/>
      <c r="V9" s="30"/>
    </row>
    <row r="10" spans="2:22" x14ac:dyDescent="0.2">
      <c r="B10" s="183"/>
      <c r="C10" s="181"/>
      <c r="D10" s="181"/>
      <c r="E10" s="181"/>
      <c r="F10" s="182"/>
      <c r="G10" s="3"/>
      <c r="H10" s="29" t="s">
        <v>8</v>
      </c>
      <c r="I10" s="3"/>
      <c r="J10" s="68">
        <v>7916</v>
      </c>
      <c r="K10" s="68"/>
      <c r="L10" s="68"/>
      <c r="M10" s="68">
        <v>8637</v>
      </c>
      <c r="N10" s="69">
        <v>11068</v>
      </c>
      <c r="O10" s="3"/>
      <c r="P10" s="29" t="s">
        <v>27</v>
      </c>
      <c r="Q10" s="3"/>
      <c r="R10" s="11"/>
      <c r="S10" s="11"/>
      <c r="T10" s="11"/>
      <c r="U10" s="11"/>
      <c r="V10" s="30"/>
    </row>
    <row r="11" spans="2:22" x14ac:dyDescent="0.2">
      <c r="B11" s="183"/>
      <c r="C11" s="181"/>
      <c r="D11" s="181"/>
      <c r="E11" s="181"/>
      <c r="F11" s="182"/>
      <c r="G11" s="3"/>
      <c r="H11" s="29" t="s">
        <v>9</v>
      </c>
      <c r="I11" s="3"/>
      <c r="J11" s="68">
        <v>2832</v>
      </c>
      <c r="K11" s="68"/>
      <c r="L11" s="68"/>
      <c r="M11" s="68">
        <v>2848</v>
      </c>
      <c r="N11" s="69">
        <v>4580</v>
      </c>
      <c r="O11" s="3"/>
      <c r="P11" s="29" t="s">
        <v>29</v>
      </c>
      <c r="Q11" s="3"/>
      <c r="R11" s="11"/>
      <c r="S11" s="11"/>
      <c r="T11" s="11"/>
      <c r="U11" s="11"/>
      <c r="V11" s="30"/>
    </row>
    <row r="12" spans="2:22" x14ac:dyDescent="0.2">
      <c r="B12" s="183"/>
      <c r="C12" s="181"/>
      <c r="D12" s="181"/>
      <c r="E12" s="181"/>
      <c r="F12" s="182"/>
      <c r="G12" s="3"/>
      <c r="H12" s="29" t="s">
        <v>10</v>
      </c>
      <c r="I12" s="3"/>
      <c r="J12" s="68">
        <v>3837</v>
      </c>
      <c r="K12" s="68"/>
      <c r="L12" s="68"/>
      <c r="M12" s="68">
        <v>2921</v>
      </c>
      <c r="N12" s="69">
        <v>3899</v>
      </c>
      <c r="O12" s="3"/>
      <c r="P12" s="29" t="s">
        <v>30</v>
      </c>
      <c r="Q12" s="3"/>
      <c r="R12" s="11"/>
      <c r="S12" s="11"/>
      <c r="T12" s="11"/>
      <c r="U12" s="11"/>
      <c r="V12" s="30"/>
    </row>
    <row r="13" spans="2:22" x14ac:dyDescent="0.2">
      <c r="B13" s="183"/>
      <c r="C13" s="181"/>
      <c r="D13" s="181"/>
      <c r="E13" s="181"/>
      <c r="F13" s="182"/>
      <c r="G13" s="3"/>
      <c r="H13" s="29" t="s">
        <v>11</v>
      </c>
      <c r="I13" s="3"/>
      <c r="J13" s="68"/>
      <c r="K13" s="68"/>
      <c r="L13" s="68"/>
      <c r="M13" s="68"/>
      <c r="N13" s="69"/>
      <c r="O13" s="3"/>
      <c r="P13" s="29" t="s">
        <v>28</v>
      </c>
      <c r="Q13" s="3"/>
      <c r="R13" s="11"/>
      <c r="S13" s="11"/>
      <c r="T13" s="11"/>
      <c r="U13" s="11"/>
      <c r="V13" s="30"/>
    </row>
    <row r="14" spans="2:22" x14ac:dyDescent="0.2">
      <c r="B14" s="183"/>
      <c r="C14" s="181"/>
      <c r="D14" s="181"/>
      <c r="E14" s="181"/>
      <c r="F14" s="182"/>
      <c r="G14" s="3"/>
      <c r="H14" s="29" t="s">
        <v>12</v>
      </c>
      <c r="I14" s="3"/>
      <c r="J14" s="68">
        <v>-335</v>
      </c>
      <c r="K14" s="68"/>
      <c r="L14" s="68"/>
      <c r="M14" s="68">
        <v>-263</v>
      </c>
      <c r="N14" s="69">
        <v>-261</v>
      </c>
      <c r="O14" s="3"/>
      <c r="P14" s="29" t="s">
        <v>1</v>
      </c>
      <c r="Q14" s="3"/>
      <c r="R14" s="11"/>
      <c r="S14" s="11"/>
      <c r="T14" s="11"/>
      <c r="U14" s="11"/>
      <c r="V14" s="30"/>
    </row>
    <row r="15" spans="2:22" x14ac:dyDescent="0.2">
      <c r="B15" s="183"/>
      <c r="C15" s="181"/>
      <c r="D15" s="181"/>
      <c r="E15" s="181"/>
      <c r="F15" s="182"/>
      <c r="G15" s="3"/>
      <c r="H15" s="29" t="s">
        <v>14</v>
      </c>
      <c r="I15" s="3"/>
      <c r="J15" s="68">
        <v>-348</v>
      </c>
      <c r="K15" s="68"/>
      <c r="L15" s="68"/>
      <c r="M15" s="68">
        <v>0</v>
      </c>
      <c r="N15" s="69">
        <v>-642</v>
      </c>
      <c r="O15" s="3"/>
      <c r="P15" s="29" t="s">
        <v>31</v>
      </c>
      <c r="Q15" s="3"/>
      <c r="R15" s="11"/>
      <c r="S15" s="11"/>
      <c r="T15" s="11"/>
      <c r="U15" s="11"/>
      <c r="V15" s="30"/>
    </row>
    <row r="16" spans="2:22" x14ac:dyDescent="0.2">
      <c r="B16" s="184"/>
      <c r="C16" s="185"/>
      <c r="D16" s="185"/>
      <c r="E16" s="185"/>
      <c r="F16" s="186"/>
      <c r="G16" s="3"/>
      <c r="H16" s="29" t="s">
        <v>17</v>
      </c>
      <c r="I16" s="3"/>
      <c r="J16" s="68">
        <v>-42</v>
      </c>
      <c r="K16" s="68"/>
      <c r="L16" s="68"/>
      <c r="M16" s="68">
        <v>-126</v>
      </c>
      <c r="N16" s="69">
        <v>-382</v>
      </c>
      <c r="O16" s="3"/>
      <c r="P16" s="29" t="s">
        <v>32</v>
      </c>
      <c r="Q16" s="3"/>
      <c r="R16" s="11"/>
      <c r="S16" s="11"/>
      <c r="T16" s="11"/>
      <c r="U16" s="11"/>
      <c r="V16" s="30"/>
    </row>
    <row r="17" spans="2:23" x14ac:dyDescent="0.2">
      <c r="B17" s="74"/>
      <c r="C17" s="74"/>
      <c r="D17" s="74"/>
      <c r="E17" s="74"/>
      <c r="F17" s="74"/>
      <c r="G17" s="3"/>
      <c r="H17" s="29" t="s">
        <v>13</v>
      </c>
      <c r="I17" s="3"/>
      <c r="J17" s="70">
        <v>-104</v>
      </c>
      <c r="K17" s="70"/>
      <c r="L17" s="70"/>
      <c r="M17" s="70">
        <v>107</v>
      </c>
      <c r="N17" s="71">
        <v>-72</v>
      </c>
      <c r="O17" s="3"/>
      <c r="P17" s="29" t="s">
        <v>33</v>
      </c>
      <c r="Q17" s="3"/>
      <c r="R17" s="11"/>
      <c r="S17" s="11"/>
      <c r="T17" s="11"/>
      <c r="U17" s="11"/>
      <c r="V17" s="30"/>
    </row>
    <row r="18" spans="2:23" x14ac:dyDescent="0.2">
      <c r="B18" s="38" t="s">
        <v>19</v>
      </c>
      <c r="C18" s="23"/>
      <c r="D18" s="23"/>
      <c r="E18" s="23"/>
      <c r="F18" s="42"/>
      <c r="G18" s="3"/>
      <c r="H18" s="29" t="s">
        <v>15</v>
      </c>
      <c r="I18" s="3"/>
      <c r="J18" s="70">
        <v>-36</v>
      </c>
      <c r="K18" s="70"/>
      <c r="L18" s="70"/>
      <c r="M18" s="70">
        <v>124</v>
      </c>
      <c r="N18" s="71">
        <v>236</v>
      </c>
      <c r="O18" s="3"/>
      <c r="P18" s="29"/>
      <c r="Q18" s="3"/>
      <c r="R18" s="11"/>
      <c r="S18" s="11"/>
      <c r="T18" s="11"/>
      <c r="U18" s="11"/>
      <c r="V18" s="30"/>
    </row>
    <row r="19" spans="2:23" x14ac:dyDescent="0.2">
      <c r="B19" s="29" t="s">
        <v>20</v>
      </c>
      <c r="C19" s="3" t="s">
        <v>1</v>
      </c>
      <c r="D19" s="3"/>
      <c r="E19" s="3" t="s">
        <v>21</v>
      </c>
      <c r="F19" s="28"/>
      <c r="G19" s="3"/>
      <c r="H19" s="29" t="s">
        <v>16</v>
      </c>
      <c r="I19" s="3"/>
      <c r="J19" s="70">
        <v>1758</v>
      </c>
      <c r="K19" s="70"/>
      <c r="L19" s="70"/>
      <c r="M19" s="70">
        <v>2074</v>
      </c>
      <c r="N19" s="71">
        <v>2299</v>
      </c>
      <c r="O19" s="3"/>
      <c r="P19" s="29" t="s">
        <v>132</v>
      </c>
      <c r="Q19" s="3"/>
      <c r="R19" s="11"/>
      <c r="S19" s="11"/>
      <c r="T19" s="11"/>
      <c r="U19" s="11"/>
      <c r="V19" s="30"/>
    </row>
    <row r="20" spans="2:23" x14ac:dyDescent="0.2">
      <c r="B20" s="29" t="s">
        <v>127</v>
      </c>
      <c r="C20" s="3"/>
      <c r="D20" s="3"/>
      <c r="E20" s="3" t="s">
        <v>128</v>
      </c>
      <c r="F20" s="28"/>
      <c r="G20" s="3"/>
      <c r="H20" s="29" t="s">
        <v>18</v>
      </c>
      <c r="I20" s="3"/>
      <c r="J20" s="72">
        <v>0</v>
      </c>
      <c r="K20" s="72">
        <v>0</v>
      </c>
      <c r="L20" s="72" t="s">
        <v>1</v>
      </c>
      <c r="M20" s="72">
        <v>0</v>
      </c>
      <c r="N20" s="73">
        <v>0</v>
      </c>
      <c r="O20" s="3"/>
      <c r="P20" s="29" t="s">
        <v>133</v>
      </c>
      <c r="Q20" s="3"/>
      <c r="R20" s="11"/>
      <c r="S20" s="11"/>
      <c r="T20" s="11"/>
      <c r="U20" s="11"/>
      <c r="V20" s="30"/>
    </row>
    <row r="21" spans="2:23" x14ac:dyDescent="0.2">
      <c r="B21" s="29" t="s">
        <v>22</v>
      </c>
      <c r="C21" s="3"/>
      <c r="D21" s="3"/>
      <c r="E21" s="3" t="s">
        <v>23</v>
      </c>
      <c r="F21" s="28"/>
      <c r="G21" s="3"/>
      <c r="H21" s="29" t="s">
        <v>1</v>
      </c>
      <c r="I21" s="3"/>
      <c r="J21" s="64"/>
      <c r="K21" s="64"/>
      <c r="L21" s="64"/>
      <c r="M21" s="64"/>
      <c r="N21" s="65"/>
      <c r="O21" s="3"/>
      <c r="P21" s="29"/>
      <c r="Q21" s="3"/>
      <c r="R21" s="11"/>
      <c r="S21" s="11"/>
      <c r="T21" s="11"/>
      <c r="U21" s="11"/>
      <c r="V21" s="30"/>
    </row>
    <row r="22" spans="2:23" x14ac:dyDescent="0.2">
      <c r="B22" s="29" t="s">
        <v>131</v>
      </c>
      <c r="C22" s="3"/>
      <c r="D22" s="3"/>
      <c r="E22" s="3" t="s">
        <v>58</v>
      </c>
      <c r="F22" s="28"/>
      <c r="G22" s="3"/>
      <c r="H22" s="29" t="s">
        <v>38</v>
      </c>
      <c r="I22" s="3"/>
      <c r="J22" s="66">
        <v>271.7</v>
      </c>
      <c r="K22" s="66"/>
      <c r="L22" s="66"/>
      <c r="M22" s="66">
        <v>271.7</v>
      </c>
      <c r="N22" s="67">
        <v>271.7</v>
      </c>
      <c r="O22" s="3"/>
      <c r="P22" s="29" t="s">
        <v>37</v>
      </c>
      <c r="Q22" s="3"/>
      <c r="R22" s="11"/>
      <c r="S22" s="11"/>
      <c r="T22" s="11"/>
      <c r="U22" s="11"/>
      <c r="V22" s="30"/>
    </row>
    <row r="23" spans="2:23" x14ac:dyDescent="0.2">
      <c r="B23" s="29" t="s">
        <v>130</v>
      </c>
      <c r="C23" s="3"/>
      <c r="D23" s="3"/>
      <c r="E23" s="3" t="s">
        <v>58</v>
      </c>
      <c r="F23" s="28"/>
      <c r="G23" s="3"/>
      <c r="H23" s="29" t="s">
        <v>25</v>
      </c>
      <c r="I23" s="3"/>
      <c r="J23" s="64">
        <f>J19/J22</f>
        <v>6.4703717335296282</v>
      </c>
      <c r="K23" s="64"/>
      <c r="L23" s="64"/>
      <c r="M23" s="64">
        <f>M19/M22</f>
        <v>7.6334192123665812</v>
      </c>
      <c r="N23" s="65">
        <f>N19/N22</f>
        <v>8.4615384615384617</v>
      </c>
      <c r="O23" s="3"/>
      <c r="P23" s="29" t="s">
        <v>36</v>
      </c>
      <c r="Q23" s="3"/>
      <c r="R23" s="11"/>
      <c r="S23" s="11"/>
      <c r="T23" s="11"/>
      <c r="U23" s="11"/>
      <c r="V23" s="30"/>
    </row>
    <row r="24" spans="2:23" x14ac:dyDescent="0.2">
      <c r="B24" s="29" t="s">
        <v>129</v>
      </c>
      <c r="C24" s="3"/>
      <c r="D24" s="3"/>
      <c r="E24" s="3" t="s">
        <v>58</v>
      </c>
      <c r="F24" s="28"/>
      <c r="G24" s="3"/>
      <c r="H24" s="29" t="s">
        <v>26</v>
      </c>
      <c r="I24" s="3"/>
      <c r="J24" s="64">
        <f>J20/J22</f>
        <v>0</v>
      </c>
      <c r="K24" s="64" t="s">
        <v>1</v>
      </c>
      <c r="L24" s="64" t="s">
        <v>1</v>
      </c>
      <c r="M24" s="64">
        <f>M20/M22</f>
        <v>0</v>
      </c>
      <c r="N24" s="65">
        <f>N20/N22</f>
        <v>0</v>
      </c>
      <c r="O24" s="3"/>
      <c r="P24" s="29" t="s">
        <v>35</v>
      </c>
      <c r="Q24" s="3"/>
      <c r="R24" s="11"/>
      <c r="S24" s="11"/>
      <c r="T24" s="11"/>
      <c r="U24" s="11"/>
      <c r="V24" s="30"/>
    </row>
    <row r="25" spans="2:23" x14ac:dyDescent="0.2">
      <c r="B25" s="29" t="s">
        <v>40</v>
      </c>
      <c r="C25" s="3"/>
      <c r="D25" s="3"/>
      <c r="E25" s="3" t="s">
        <v>24</v>
      </c>
      <c r="F25" s="28"/>
      <c r="G25" s="3"/>
      <c r="H25" s="29" t="s">
        <v>123</v>
      </c>
      <c r="I25" s="3"/>
      <c r="J25" s="66"/>
      <c r="K25" s="66"/>
      <c r="L25" s="66"/>
      <c r="M25" s="66"/>
      <c r="N25" s="67"/>
      <c r="O25" s="3"/>
      <c r="P25" s="29" t="s">
        <v>34</v>
      </c>
      <c r="Q25" s="3"/>
      <c r="R25" s="11"/>
      <c r="S25" s="11"/>
      <c r="T25" s="11"/>
      <c r="U25" s="11"/>
      <c r="V25" s="30"/>
    </row>
    <row r="26" spans="2:23" x14ac:dyDescent="0.2">
      <c r="B26" s="29" t="s">
        <v>41</v>
      </c>
      <c r="C26" s="3"/>
      <c r="D26" s="3"/>
      <c r="E26" s="3" t="s">
        <v>42</v>
      </c>
      <c r="F26" s="28"/>
      <c r="G26" s="3"/>
      <c r="H26" s="29" t="s">
        <v>124</v>
      </c>
      <c r="I26" s="3"/>
      <c r="J26" s="66" t="s">
        <v>1</v>
      </c>
      <c r="K26" s="66"/>
      <c r="L26" s="66"/>
      <c r="M26" s="66"/>
      <c r="N26" s="67"/>
      <c r="O26" s="3"/>
      <c r="P26" s="29" t="s">
        <v>39</v>
      </c>
      <c r="Q26" s="3"/>
      <c r="R26" s="11"/>
      <c r="S26" s="11"/>
      <c r="T26" s="11"/>
      <c r="U26" s="11"/>
      <c r="V26" s="30"/>
    </row>
    <row r="27" spans="2:23" x14ac:dyDescent="0.2">
      <c r="B27" s="29" t="s">
        <v>126</v>
      </c>
      <c r="C27" s="3"/>
      <c r="D27" s="3"/>
      <c r="E27" s="3" t="s">
        <v>58</v>
      </c>
      <c r="F27" s="28"/>
      <c r="G27" s="3"/>
      <c r="H27" s="44" t="s">
        <v>134</v>
      </c>
      <c r="I27" s="3"/>
      <c r="J27" s="66"/>
      <c r="K27" s="66"/>
      <c r="L27" s="66"/>
      <c r="M27" s="66"/>
      <c r="N27" s="67"/>
      <c r="O27" s="3"/>
      <c r="P27" s="29"/>
      <c r="Q27" s="3"/>
      <c r="R27" s="11"/>
      <c r="S27" s="11"/>
      <c r="T27" s="11"/>
      <c r="U27" s="11"/>
      <c r="V27" s="30"/>
    </row>
    <row r="28" spans="2:23" x14ac:dyDescent="0.2">
      <c r="B28" s="46" t="s">
        <v>125</v>
      </c>
      <c r="C28" s="47"/>
      <c r="D28" s="47"/>
      <c r="E28" s="47" t="s">
        <v>58</v>
      </c>
      <c r="F28" s="45"/>
      <c r="G28" s="28"/>
      <c r="H28" s="32"/>
      <c r="I28" s="33"/>
      <c r="J28" s="33"/>
      <c r="K28" s="33"/>
      <c r="L28" s="33"/>
      <c r="M28" s="33"/>
      <c r="N28" s="45"/>
      <c r="O28" s="54"/>
      <c r="P28" s="32"/>
      <c r="Q28" s="33"/>
      <c r="R28" s="34"/>
      <c r="S28" s="34"/>
      <c r="T28" s="34"/>
      <c r="U28" s="34"/>
      <c r="V28" s="36"/>
    </row>
    <row r="29" spans="2:23" x14ac:dyDescent="0.2">
      <c r="B29" s="7"/>
      <c r="C29" s="7"/>
      <c r="D29" s="7"/>
      <c r="E29" s="7"/>
      <c r="F29" s="3"/>
    </row>
    <row r="30" spans="2:23" s="3" customFormat="1" x14ac:dyDescent="0.2">
      <c r="B30" s="61" t="s">
        <v>44</v>
      </c>
      <c r="C30" s="58"/>
      <c r="D30" s="58"/>
      <c r="E30" s="58"/>
      <c r="F30" s="4"/>
      <c r="G30" s="4"/>
      <c r="H30" s="4"/>
      <c r="I30" s="4"/>
      <c r="J30" s="4"/>
      <c r="K30" s="4"/>
      <c r="L30" s="4"/>
      <c r="M30" s="4"/>
      <c r="N30" s="4"/>
      <c r="O30" s="59"/>
      <c r="P30" s="4"/>
      <c r="Q30" s="4"/>
      <c r="R30" s="59"/>
      <c r="S30" s="59"/>
      <c r="T30" s="59"/>
      <c r="U30" s="59"/>
      <c r="V30" s="59"/>
    </row>
    <row r="31" spans="2:23" x14ac:dyDescent="0.2">
      <c r="B31" s="62"/>
      <c r="C31" s="60"/>
      <c r="D31" s="60"/>
      <c r="E31" s="60"/>
      <c r="F31" s="3"/>
      <c r="G31" s="3"/>
      <c r="H31" s="3"/>
      <c r="I31" s="3"/>
      <c r="J31" s="3"/>
      <c r="K31" s="3"/>
      <c r="L31" s="3"/>
      <c r="M31" s="3"/>
      <c r="N31" s="3"/>
      <c r="O31" s="11"/>
      <c r="P31" s="3"/>
      <c r="Q31" s="3"/>
      <c r="R31" s="11"/>
      <c r="S31" s="11"/>
      <c r="T31" s="11"/>
      <c r="U31" s="11"/>
      <c r="V31" s="11"/>
      <c r="W31" s="3"/>
    </row>
    <row r="32" spans="2:23" x14ac:dyDescent="0.2">
      <c r="B32" s="22" t="s">
        <v>61</v>
      </c>
      <c r="C32" s="23"/>
      <c r="D32" s="24" t="s">
        <v>1</v>
      </c>
      <c r="E32" s="25" t="s">
        <v>60</v>
      </c>
      <c r="F32" s="24"/>
      <c r="G32" s="24"/>
      <c r="H32" s="25" t="s">
        <v>62</v>
      </c>
      <c r="I32" s="24"/>
      <c r="J32" s="25" t="s">
        <v>63</v>
      </c>
      <c r="K32" s="25"/>
      <c r="L32" s="25" t="s">
        <v>64</v>
      </c>
      <c r="M32" s="25"/>
      <c r="N32" s="26" t="s">
        <v>81</v>
      </c>
      <c r="O32" s="11"/>
      <c r="P32" s="37" t="s">
        <v>55</v>
      </c>
      <c r="Q32" s="24"/>
      <c r="R32" s="25" t="s">
        <v>69</v>
      </c>
      <c r="S32" s="25" t="s">
        <v>68</v>
      </c>
      <c r="T32" s="25" t="s">
        <v>67</v>
      </c>
      <c r="U32" s="25" t="s">
        <v>66</v>
      </c>
      <c r="V32" s="26" t="s">
        <v>65</v>
      </c>
      <c r="W32" s="3"/>
    </row>
    <row r="33" spans="2:23" x14ac:dyDescent="0.2">
      <c r="B33" s="27" t="s">
        <v>45</v>
      </c>
      <c r="C33" s="3"/>
      <c r="D33" s="3"/>
      <c r="E33" s="3"/>
      <c r="F33" s="3"/>
      <c r="G33" s="3"/>
      <c r="H33" s="3"/>
      <c r="I33" s="3"/>
      <c r="J33" s="3"/>
      <c r="K33" s="3"/>
      <c r="L33" s="3"/>
      <c r="M33" s="3"/>
      <c r="N33" s="28"/>
      <c r="O33" s="3"/>
      <c r="P33" s="27" t="s">
        <v>45</v>
      </c>
      <c r="Q33" s="3"/>
      <c r="R33" s="11"/>
      <c r="S33" s="11"/>
      <c r="T33" s="11"/>
      <c r="U33" s="11"/>
      <c r="V33" s="30"/>
      <c r="W33" s="3"/>
    </row>
    <row r="34" spans="2:23" x14ac:dyDescent="0.2">
      <c r="B34" s="29" t="s">
        <v>46</v>
      </c>
      <c r="C34" s="3"/>
      <c r="D34" s="17" t="s">
        <v>106</v>
      </c>
      <c r="E34" s="10">
        <v>0.73699999999999999</v>
      </c>
      <c r="F34" s="3"/>
      <c r="G34" s="3"/>
      <c r="H34" s="11" t="s">
        <v>70</v>
      </c>
      <c r="I34" s="11"/>
      <c r="J34" s="11">
        <v>93.8</v>
      </c>
      <c r="K34" s="11"/>
      <c r="L34" s="11">
        <v>609.1</v>
      </c>
      <c r="M34" s="11"/>
      <c r="N34" s="30" t="s">
        <v>77</v>
      </c>
      <c r="O34" s="11"/>
      <c r="P34" s="29" t="s">
        <v>46</v>
      </c>
      <c r="Q34" s="11"/>
      <c r="R34" s="21">
        <v>8</v>
      </c>
      <c r="S34" s="21">
        <v>7.5</v>
      </c>
      <c r="T34" s="11">
        <v>10.3</v>
      </c>
      <c r="U34" s="11"/>
      <c r="V34" s="30">
        <v>11.5</v>
      </c>
      <c r="W34" s="3"/>
    </row>
    <row r="35" spans="2:23" x14ac:dyDescent="0.2">
      <c r="B35" s="29" t="s">
        <v>47</v>
      </c>
      <c r="C35" s="3"/>
      <c r="D35" s="17" t="s">
        <v>106</v>
      </c>
      <c r="E35" s="10">
        <f>E34</f>
        <v>0.73699999999999999</v>
      </c>
      <c r="F35" s="3"/>
      <c r="G35" s="3"/>
      <c r="H35" s="11" t="s">
        <v>70</v>
      </c>
      <c r="I35" s="11"/>
      <c r="J35" s="11">
        <v>57.9</v>
      </c>
      <c r="K35" s="11"/>
      <c r="L35" s="11">
        <v>296.5</v>
      </c>
      <c r="M35" s="11"/>
      <c r="N35" s="30" t="s">
        <v>75</v>
      </c>
      <c r="O35" s="11"/>
      <c r="P35" s="29" t="s">
        <v>47</v>
      </c>
      <c r="Q35" s="11"/>
      <c r="R35" s="21">
        <v>0</v>
      </c>
      <c r="S35" s="21">
        <v>1.5</v>
      </c>
      <c r="T35" s="11">
        <v>4.2</v>
      </c>
      <c r="U35" s="11"/>
      <c r="V35" s="30">
        <v>5</v>
      </c>
      <c r="W35" s="3"/>
    </row>
    <row r="36" spans="2:23" x14ac:dyDescent="0.2">
      <c r="B36" s="29" t="s">
        <v>48</v>
      </c>
      <c r="C36" s="3"/>
      <c r="D36" s="17" t="s">
        <v>106</v>
      </c>
      <c r="E36" s="10">
        <f>E35</f>
        <v>0.73699999999999999</v>
      </c>
      <c r="F36" s="3"/>
      <c r="G36" s="3"/>
      <c r="H36" s="11" t="s">
        <v>70</v>
      </c>
      <c r="I36" s="11"/>
      <c r="J36" s="11">
        <v>46.3</v>
      </c>
      <c r="K36" s="11"/>
      <c r="L36" s="21">
        <v>298</v>
      </c>
      <c r="M36" s="11"/>
      <c r="N36" s="31" t="s">
        <v>76</v>
      </c>
      <c r="O36" s="11"/>
      <c r="P36" s="29" t="s">
        <v>48</v>
      </c>
      <c r="Q36" s="11"/>
      <c r="R36" s="21">
        <v>0</v>
      </c>
      <c r="S36" s="21">
        <v>0</v>
      </c>
      <c r="T36" s="11">
        <v>0</v>
      </c>
      <c r="U36" s="11"/>
      <c r="V36" s="30">
        <v>0</v>
      </c>
      <c r="W36" s="3"/>
    </row>
    <row r="37" spans="2:23" x14ac:dyDescent="0.2">
      <c r="B37" s="29" t="s">
        <v>74</v>
      </c>
      <c r="C37" s="3"/>
      <c r="D37" s="17" t="s">
        <v>106</v>
      </c>
      <c r="E37" s="10">
        <f>E36</f>
        <v>0.73699999999999999</v>
      </c>
      <c r="F37" s="3"/>
      <c r="G37" s="3"/>
      <c r="H37" s="11" t="s">
        <v>70</v>
      </c>
      <c r="I37" s="11"/>
      <c r="J37" s="11">
        <v>26.8</v>
      </c>
      <c r="K37" s="11"/>
      <c r="L37" s="11">
        <v>166.9</v>
      </c>
      <c r="M37" s="11"/>
      <c r="N37" s="30" t="s">
        <v>78</v>
      </c>
      <c r="O37" s="11"/>
      <c r="P37" s="29" t="s">
        <v>74</v>
      </c>
      <c r="Q37" s="11"/>
      <c r="R37" s="21">
        <v>2.1</v>
      </c>
      <c r="S37" s="21">
        <v>1.7</v>
      </c>
      <c r="T37" s="11">
        <v>1.6</v>
      </c>
      <c r="U37" s="11"/>
      <c r="V37" s="30">
        <v>0</v>
      </c>
      <c r="W37" s="3"/>
    </row>
    <row r="38" spans="2:23" x14ac:dyDescent="0.2">
      <c r="B38" s="29" t="s">
        <v>59</v>
      </c>
      <c r="C38" s="3"/>
      <c r="D38" s="17" t="s">
        <v>106</v>
      </c>
      <c r="E38" s="10">
        <v>0.73699999999999999</v>
      </c>
      <c r="F38" s="3"/>
      <c r="G38" s="3"/>
      <c r="H38" s="11" t="s">
        <v>71</v>
      </c>
      <c r="I38" s="11"/>
      <c r="J38" s="11">
        <v>12.6</v>
      </c>
      <c r="K38" s="11"/>
      <c r="L38" s="11">
        <v>124.4</v>
      </c>
      <c r="M38" s="11"/>
      <c r="N38" s="31">
        <v>5400</v>
      </c>
      <c r="O38" s="11"/>
      <c r="P38" s="29" t="s">
        <v>59</v>
      </c>
      <c r="Q38" s="11"/>
      <c r="R38" s="21">
        <v>2.8</v>
      </c>
      <c r="S38" s="21">
        <v>3</v>
      </c>
      <c r="T38" s="11">
        <v>3.2</v>
      </c>
      <c r="U38" s="11"/>
      <c r="V38" s="30">
        <v>3</v>
      </c>
      <c r="W38" s="3"/>
    </row>
    <row r="39" spans="2:23" x14ac:dyDescent="0.2">
      <c r="B39" s="27" t="s">
        <v>49</v>
      </c>
      <c r="C39" s="3"/>
      <c r="D39" s="11"/>
      <c r="E39" s="3"/>
      <c r="F39" s="3"/>
      <c r="G39" s="3"/>
      <c r="H39" s="11"/>
      <c r="I39" s="11"/>
      <c r="J39" s="11"/>
      <c r="K39" s="11"/>
      <c r="L39" s="11"/>
      <c r="M39" s="11"/>
      <c r="N39" s="30"/>
      <c r="O39" s="11"/>
      <c r="P39" s="27" t="s">
        <v>49</v>
      </c>
      <c r="Q39" s="11"/>
      <c r="R39" s="11"/>
      <c r="S39" s="11"/>
      <c r="T39" s="11"/>
      <c r="U39" s="11"/>
      <c r="V39" s="30"/>
      <c r="W39" s="3"/>
    </row>
    <row r="40" spans="2:23" x14ac:dyDescent="0.2">
      <c r="B40" s="29" t="s">
        <v>50</v>
      </c>
      <c r="C40" s="3"/>
      <c r="D40" s="11"/>
      <c r="E40" s="10">
        <v>1</v>
      </c>
      <c r="F40" s="3"/>
      <c r="G40" s="3"/>
      <c r="H40" s="11" t="s">
        <v>79</v>
      </c>
      <c r="I40" s="11"/>
      <c r="J40" s="11" t="s">
        <v>1</v>
      </c>
      <c r="K40" s="11"/>
      <c r="L40" s="11" t="s">
        <v>1</v>
      </c>
      <c r="M40" s="11"/>
      <c r="N40" s="30" t="s">
        <v>80</v>
      </c>
      <c r="O40" s="11"/>
      <c r="P40" s="29" t="s">
        <v>50</v>
      </c>
      <c r="Q40" s="11"/>
      <c r="R40" s="11">
        <v>2.1</v>
      </c>
      <c r="S40" s="11">
        <v>3.3</v>
      </c>
      <c r="T40" s="11">
        <v>2.5</v>
      </c>
      <c r="U40" s="11"/>
      <c r="V40" s="30">
        <v>0.5</v>
      </c>
      <c r="W40" s="3"/>
    </row>
    <row r="41" spans="2:23" x14ac:dyDescent="0.2">
      <c r="B41" s="27" t="s">
        <v>51</v>
      </c>
      <c r="C41" s="3"/>
      <c r="D41" s="11"/>
      <c r="E41" s="3"/>
      <c r="F41" s="3"/>
      <c r="G41" s="3"/>
      <c r="H41" s="11"/>
      <c r="I41" s="11"/>
      <c r="J41" s="11"/>
      <c r="K41" s="11"/>
      <c r="L41" s="11"/>
      <c r="M41" s="11"/>
      <c r="N41" s="30"/>
      <c r="O41" s="11"/>
      <c r="P41" s="27" t="s">
        <v>51</v>
      </c>
      <c r="Q41" s="11"/>
      <c r="R41" s="11"/>
      <c r="S41" s="11"/>
      <c r="T41" s="11"/>
      <c r="U41" s="11"/>
      <c r="V41" s="30"/>
      <c r="W41" s="3"/>
    </row>
    <row r="42" spans="2:23" x14ac:dyDescent="0.2">
      <c r="B42" s="29" t="s">
        <v>52</v>
      </c>
      <c r="C42" s="3"/>
      <c r="D42" s="17" t="s">
        <v>107</v>
      </c>
      <c r="E42" s="10">
        <v>0.56000000000000005</v>
      </c>
      <c r="F42" s="3"/>
      <c r="G42" s="3"/>
      <c r="H42" s="11" t="s">
        <v>72</v>
      </c>
      <c r="I42" s="11"/>
      <c r="J42" s="11"/>
      <c r="K42" s="11"/>
      <c r="L42" s="11"/>
      <c r="M42" s="11"/>
      <c r="N42" s="30" t="s">
        <v>84</v>
      </c>
      <c r="O42" s="11"/>
      <c r="P42" s="29" t="s">
        <v>52</v>
      </c>
      <c r="Q42" s="11"/>
      <c r="R42" s="11"/>
      <c r="S42" s="21">
        <v>1</v>
      </c>
      <c r="T42" s="21">
        <v>2</v>
      </c>
      <c r="U42" s="11"/>
      <c r="V42" s="30"/>
      <c r="W42" s="3"/>
    </row>
    <row r="43" spans="2:23" x14ac:dyDescent="0.2">
      <c r="B43" s="29" t="s">
        <v>53</v>
      </c>
      <c r="C43" s="3"/>
      <c r="D43" s="17" t="s">
        <v>107</v>
      </c>
      <c r="E43" s="10">
        <v>0.45</v>
      </c>
      <c r="F43" s="3"/>
      <c r="G43" s="3"/>
      <c r="H43" s="11" t="s">
        <v>72</v>
      </c>
      <c r="I43" s="11"/>
      <c r="J43" s="11"/>
      <c r="K43" s="11"/>
      <c r="L43" s="11"/>
      <c r="M43" s="11"/>
      <c r="N43" s="30"/>
      <c r="O43" s="11"/>
      <c r="P43" s="29" t="s">
        <v>53</v>
      </c>
      <c r="Q43" s="11"/>
      <c r="R43" s="11" t="s">
        <v>57</v>
      </c>
      <c r="S43" s="11" t="s">
        <v>57</v>
      </c>
      <c r="T43" s="11" t="s">
        <v>57</v>
      </c>
      <c r="U43" s="11" t="s">
        <v>57</v>
      </c>
      <c r="V43" s="30" t="s">
        <v>57</v>
      </c>
      <c r="W43" s="3"/>
    </row>
    <row r="44" spans="2:23" x14ac:dyDescent="0.2">
      <c r="B44" s="32" t="s">
        <v>54</v>
      </c>
      <c r="C44" s="33"/>
      <c r="D44" s="34"/>
      <c r="E44" s="35">
        <v>0.4</v>
      </c>
      <c r="F44" s="33"/>
      <c r="G44" s="33"/>
      <c r="H44" s="34" t="s">
        <v>73</v>
      </c>
      <c r="I44" s="34"/>
      <c r="J44" s="34"/>
      <c r="K44" s="34"/>
      <c r="L44" s="34"/>
      <c r="M44" s="34"/>
      <c r="N44" s="36" t="s">
        <v>85</v>
      </c>
      <c r="O44" s="11"/>
      <c r="P44" s="32" t="s">
        <v>54</v>
      </c>
      <c r="Q44" s="34"/>
      <c r="R44" s="34" t="s">
        <v>57</v>
      </c>
      <c r="S44" s="34" t="s">
        <v>57</v>
      </c>
      <c r="T44" s="34">
        <v>1.2</v>
      </c>
      <c r="U44" s="34"/>
      <c r="V44" s="36">
        <v>1.5</v>
      </c>
      <c r="W44" s="3"/>
    </row>
    <row r="45" spans="2:23" x14ac:dyDescent="0.2">
      <c r="B45" s="57"/>
      <c r="C45" s="3"/>
      <c r="D45" s="3"/>
      <c r="E45" s="3"/>
      <c r="F45" s="3"/>
      <c r="G45" s="3"/>
      <c r="H45" s="3"/>
      <c r="I45" s="3"/>
      <c r="J45" s="3"/>
      <c r="K45" s="3"/>
      <c r="L45" s="3"/>
      <c r="M45" s="3"/>
      <c r="N45" s="3"/>
      <c r="O45" s="3"/>
      <c r="P45" s="3"/>
      <c r="Q45" s="3"/>
      <c r="R45" s="11"/>
      <c r="S45" s="11"/>
      <c r="T45" s="11"/>
      <c r="U45" s="11"/>
      <c r="V45" s="56"/>
      <c r="W45" s="3"/>
    </row>
    <row r="46" spans="2:23" x14ac:dyDescent="0.2">
      <c r="B46" s="38" t="s">
        <v>83</v>
      </c>
      <c r="C46" s="23"/>
      <c r="D46" s="25"/>
      <c r="E46" s="25"/>
      <c r="F46" s="42"/>
      <c r="G46" s="3"/>
      <c r="H46" s="22" t="s">
        <v>137</v>
      </c>
      <c r="I46" s="23"/>
      <c r="J46" s="24"/>
      <c r="K46" s="24"/>
      <c r="L46" s="24"/>
      <c r="M46" s="24"/>
      <c r="N46" s="39"/>
      <c r="O46" s="11"/>
      <c r="P46" s="22" t="s">
        <v>56</v>
      </c>
      <c r="Q46" s="23"/>
      <c r="R46" s="25" t="s">
        <v>6</v>
      </c>
      <c r="S46" s="25" t="s">
        <v>5</v>
      </c>
      <c r="T46" s="25" t="s">
        <v>4</v>
      </c>
      <c r="U46" s="25" t="s">
        <v>3</v>
      </c>
      <c r="V46" s="26" t="s">
        <v>2</v>
      </c>
      <c r="W46" s="3"/>
    </row>
    <row r="47" spans="2:23" x14ac:dyDescent="0.2">
      <c r="B47" s="180" t="s">
        <v>139</v>
      </c>
      <c r="C47" s="189"/>
      <c r="D47" s="189"/>
      <c r="E47" s="189"/>
      <c r="F47" s="190"/>
      <c r="G47" s="3"/>
      <c r="H47" s="27" t="s">
        <v>1</v>
      </c>
      <c r="I47" s="3"/>
      <c r="J47" s="11"/>
      <c r="K47" s="11"/>
      <c r="L47" s="11"/>
      <c r="M47" s="11"/>
      <c r="N47" s="30"/>
      <c r="O47" s="11"/>
      <c r="P47" s="27" t="s">
        <v>45</v>
      </c>
      <c r="Q47" s="3"/>
      <c r="R47" s="11"/>
      <c r="S47" s="11"/>
      <c r="T47" s="11"/>
      <c r="U47" s="11"/>
      <c r="V47" s="30"/>
      <c r="W47" s="3"/>
    </row>
    <row r="48" spans="2:23" x14ac:dyDescent="0.2">
      <c r="B48" s="191"/>
      <c r="C48" s="189"/>
      <c r="D48" s="189"/>
      <c r="E48" s="189"/>
      <c r="F48" s="190"/>
      <c r="G48" s="3"/>
      <c r="H48" s="29" t="s">
        <v>1</v>
      </c>
      <c r="I48" s="3"/>
      <c r="J48" s="11"/>
      <c r="K48" s="11"/>
      <c r="L48" s="11"/>
      <c r="M48" s="11"/>
      <c r="N48" s="30"/>
      <c r="O48" s="11"/>
      <c r="P48" s="29" t="s">
        <v>46</v>
      </c>
      <c r="Q48" s="3"/>
      <c r="R48" s="11"/>
      <c r="S48" s="11" t="s">
        <v>1</v>
      </c>
      <c r="T48" s="11" t="s">
        <v>1</v>
      </c>
      <c r="U48" s="11" t="s">
        <v>1</v>
      </c>
      <c r="V48" s="30" t="s">
        <v>1</v>
      </c>
      <c r="W48" s="3"/>
    </row>
    <row r="49" spans="1:23" x14ac:dyDescent="0.2">
      <c r="B49" s="191"/>
      <c r="C49" s="189"/>
      <c r="D49" s="189"/>
      <c r="E49" s="189"/>
      <c r="F49" s="190"/>
      <c r="G49" s="3"/>
      <c r="H49" s="29" t="s">
        <v>1</v>
      </c>
      <c r="I49" s="3"/>
      <c r="J49" s="11"/>
      <c r="K49" s="21"/>
      <c r="L49" s="21"/>
      <c r="M49" s="21"/>
      <c r="N49" s="50"/>
      <c r="O49" s="11"/>
      <c r="P49" s="29" t="s">
        <v>47</v>
      </c>
      <c r="Q49" s="3"/>
      <c r="R49" s="11"/>
      <c r="S49" s="21" t="s">
        <v>1</v>
      </c>
      <c r="T49" s="21" t="s">
        <v>1</v>
      </c>
      <c r="U49" s="11" t="s">
        <v>1</v>
      </c>
      <c r="V49" s="30" t="s">
        <v>1</v>
      </c>
      <c r="W49" s="3"/>
    </row>
    <row r="50" spans="1:23" x14ac:dyDescent="0.2">
      <c r="B50" s="191"/>
      <c r="C50" s="189"/>
      <c r="D50" s="189"/>
      <c r="E50" s="189"/>
      <c r="F50" s="190"/>
      <c r="G50" s="3"/>
      <c r="H50" s="29" t="s">
        <v>1</v>
      </c>
      <c r="I50" s="3"/>
      <c r="J50" s="11"/>
      <c r="K50" s="11"/>
      <c r="L50" s="11"/>
      <c r="M50" s="11"/>
      <c r="N50" s="30"/>
      <c r="O50" s="11"/>
      <c r="P50" s="29" t="s">
        <v>48</v>
      </c>
      <c r="Q50" s="3"/>
      <c r="R50" s="11"/>
      <c r="S50" s="11" t="s">
        <v>1</v>
      </c>
      <c r="T50" s="11" t="s">
        <v>1</v>
      </c>
      <c r="U50" s="11" t="s">
        <v>1</v>
      </c>
      <c r="V50" s="30" t="s">
        <v>1</v>
      </c>
      <c r="W50" s="3"/>
    </row>
    <row r="51" spans="1:23" x14ac:dyDescent="0.2">
      <c r="B51" s="191"/>
      <c r="C51" s="189"/>
      <c r="D51" s="189"/>
      <c r="E51" s="189"/>
      <c r="F51" s="190"/>
      <c r="G51" s="3"/>
      <c r="H51" s="29" t="s">
        <v>1</v>
      </c>
      <c r="I51" s="3"/>
      <c r="J51" s="11"/>
      <c r="K51" s="11"/>
      <c r="L51" s="11"/>
      <c r="M51" s="11"/>
      <c r="N51" s="30"/>
      <c r="O51" s="11"/>
      <c r="P51" s="29" t="s">
        <v>74</v>
      </c>
      <c r="Q51" s="3"/>
      <c r="R51" s="11"/>
      <c r="S51" s="11" t="s">
        <v>1</v>
      </c>
      <c r="T51" s="11" t="s">
        <v>1</v>
      </c>
      <c r="U51" s="11" t="s">
        <v>1</v>
      </c>
      <c r="V51" s="30" t="s">
        <v>1</v>
      </c>
      <c r="W51" s="3"/>
    </row>
    <row r="52" spans="1:23" x14ac:dyDescent="0.2">
      <c r="B52" s="191"/>
      <c r="C52" s="189"/>
      <c r="D52" s="189"/>
      <c r="E52" s="189"/>
      <c r="F52" s="190"/>
      <c r="G52" s="3"/>
      <c r="H52" s="29" t="s">
        <v>1</v>
      </c>
      <c r="I52" s="3"/>
      <c r="J52" s="11"/>
      <c r="K52" s="11"/>
      <c r="L52" s="11"/>
      <c r="M52" s="11"/>
      <c r="N52" s="30"/>
      <c r="O52" s="11"/>
      <c r="P52" s="29" t="s">
        <v>59</v>
      </c>
      <c r="Q52" s="3"/>
      <c r="R52" s="11"/>
      <c r="S52" s="11"/>
      <c r="T52" s="11"/>
      <c r="U52" s="11"/>
      <c r="V52" s="30"/>
      <c r="W52" s="3"/>
    </row>
    <row r="53" spans="1:23" x14ac:dyDescent="0.2">
      <c r="B53" s="191"/>
      <c r="C53" s="189"/>
      <c r="D53" s="189"/>
      <c r="E53" s="189"/>
      <c r="F53" s="190"/>
      <c r="G53" s="3"/>
      <c r="H53" s="27" t="s">
        <v>1</v>
      </c>
      <c r="I53" s="3"/>
      <c r="J53" s="11"/>
      <c r="K53" s="11"/>
      <c r="L53" s="11"/>
      <c r="M53" s="11"/>
      <c r="N53" s="30"/>
      <c r="O53" s="11"/>
      <c r="P53" s="27" t="s">
        <v>49</v>
      </c>
      <c r="Q53" s="3"/>
      <c r="R53" s="11"/>
      <c r="S53" s="11"/>
      <c r="T53" s="11"/>
      <c r="U53" s="11"/>
      <c r="V53" s="30"/>
      <c r="W53" s="3"/>
    </row>
    <row r="54" spans="1:23" x14ac:dyDescent="0.2">
      <c r="B54" s="191"/>
      <c r="C54" s="189"/>
      <c r="D54" s="189"/>
      <c r="E54" s="189"/>
      <c r="F54" s="190"/>
      <c r="G54" s="3"/>
      <c r="H54" s="29" t="s">
        <v>1</v>
      </c>
      <c r="I54" s="3"/>
      <c r="J54" s="11"/>
      <c r="K54" s="11"/>
      <c r="L54" s="11"/>
      <c r="M54" s="11"/>
      <c r="N54" s="30"/>
      <c r="O54" s="11"/>
      <c r="P54" s="29" t="s">
        <v>50</v>
      </c>
      <c r="Q54" s="3"/>
      <c r="R54" s="11"/>
      <c r="S54" s="11"/>
      <c r="T54" s="11"/>
      <c r="U54" s="11"/>
      <c r="V54" s="30"/>
      <c r="W54" s="3"/>
    </row>
    <row r="55" spans="1:23" x14ac:dyDescent="0.2">
      <c r="B55" s="191"/>
      <c r="C55" s="189"/>
      <c r="D55" s="189"/>
      <c r="E55" s="189"/>
      <c r="F55" s="190"/>
      <c r="G55" s="3"/>
      <c r="H55" s="27" t="s">
        <v>1</v>
      </c>
      <c r="I55" s="3"/>
      <c r="J55" s="11"/>
      <c r="K55" s="11"/>
      <c r="L55" s="11"/>
      <c r="M55" s="11"/>
      <c r="N55" s="30"/>
      <c r="O55" s="11"/>
      <c r="P55" s="27" t="s">
        <v>51</v>
      </c>
      <c r="Q55" s="3"/>
      <c r="R55" s="11"/>
      <c r="S55" s="11"/>
      <c r="T55" s="11"/>
      <c r="U55" s="11"/>
      <c r="V55" s="30"/>
      <c r="W55" s="3"/>
    </row>
    <row r="56" spans="1:23" x14ac:dyDescent="0.2">
      <c r="B56" s="191"/>
      <c r="C56" s="189"/>
      <c r="D56" s="189"/>
      <c r="E56" s="189"/>
      <c r="F56" s="190"/>
      <c r="G56" s="3"/>
      <c r="H56" s="29" t="s">
        <v>1</v>
      </c>
      <c r="I56" s="3"/>
      <c r="J56" s="11"/>
      <c r="K56" s="11"/>
      <c r="L56" s="11"/>
      <c r="M56" s="11"/>
      <c r="N56" s="30"/>
      <c r="O56" s="11"/>
      <c r="P56" s="29" t="s">
        <v>52</v>
      </c>
      <c r="Q56" s="3"/>
      <c r="R56" s="11"/>
      <c r="S56" s="11"/>
      <c r="T56" s="11"/>
      <c r="U56" s="11"/>
      <c r="V56" s="30"/>
      <c r="W56" s="3"/>
    </row>
    <row r="57" spans="1:23" x14ac:dyDescent="0.2">
      <c r="B57" s="191"/>
      <c r="C57" s="189"/>
      <c r="D57" s="189"/>
      <c r="E57" s="189"/>
      <c r="F57" s="190"/>
      <c r="G57" s="3"/>
      <c r="H57" s="29" t="s">
        <v>1</v>
      </c>
      <c r="I57" s="3"/>
      <c r="J57" s="11"/>
      <c r="K57" s="11"/>
      <c r="L57" s="11"/>
      <c r="M57" s="11"/>
      <c r="N57" s="30"/>
      <c r="O57" s="11"/>
      <c r="P57" s="29" t="s">
        <v>53</v>
      </c>
      <c r="Q57" s="3"/>
      <c r="R57" s="11"/>
      <c r="S57" s="11"/>
      <c r="T57" s="11"/>
      <c r="U57" s="11"/>
      <c r="V57" s="30"/>
      <c r="W57" s="3"/>
    </row>
    <row r="58" spans="1:23" x14ac:dyDescent="0.2">
      <c r="B58" s="191"/>
      <c r="C58" s="189"/>
      <c r="D58" s="189"/>
      <c r="E58" s="189"/>
      <c r="F58" s="190"/>
      <c r="G58" s="3"/>
      <c r="H58" s="32" t="s">
        <v>1</v>
      </c>
      <c r="I58" s="33"/>
      <c r="J58" s="34"/>
      <c r="K58" s="34"/>
      <c r="L58" s="34"/>
      <c r="M58" s="34"/>
      <c r="N58" s="36"/>
      <c r="O58" s="11"/>
      <c r="P58" s="32" t="s">
        <v>54</v>
      </c>
      <c r="Q58" s="33"/>
      <c r="R58" s="34"/>
      <c r="S58" s="34"/>
      <c r="T58" s="34"/>
      <c r="U58" s="34"/>
      <c r="V58" s="36"/>
      <c r="W58" s="3"/>
    </row>
    <row r="59" spans="1:23" x14ac:dyDescent="0.2">
      <c r="B59" s="191"/>
      <c r="C59" s="189"/>
      <c r="D59" s="189"/>
      <c r="E59" s="189"/>
      <c r="F59" s="190"/>
      <c r="G59" s="3"/>
      <c r="H59" s="3"/>
      <c r="I59" s="3"/>
      <c r="J59" s="11"/>
      <c r="K59" s="11"/>
      <c r="L59" s="11"/>
      <c r="M59" s="11"/>
      <c r="N59" s="11"/>
      <c r="O59" s="11"/>
      <c r="P59" s="3"/>
      <c r="Q59" s="3"/>
      <c r="R59" s="11"/>
      <c r="S59" s="11"/>
      <c r="T59" s="11"/>
      <c r="U59" s="11"/>
      <c r="V59" s="56"/>
      <c r="W59" s="3"/>
    </row>
    <row r="60" spans="1:23" x14ac:dyDescent="0.2">
      <c r="B60" s="75"/>
      <c r="C60" s="76"/>
      <c r="D60" s="76"/>
      <c r="E60" s="76"/>
      <c r="F60" s="77"/>
      <c r="G60" s="3"/>
      <c r="H60" s="22" t="s">
        <v>82</v>
      </c>
      <c r="I60" s="23"/>
      <c r="J60" s="25" t="s">
        <v>6</v>
      </c>
      <c r="K60" s="25" t="s">
        <v>5</v>
      </c>
      <c r="L60" s="25" t="s">
        <v>4</v>
      </c>
      <c r="M60" s="25" t="s">
        <v>3</v>
      </c>
      <c r="N60" s="26" t="s">
        <v>2</v>
      </c>
      <c r="O60" s="11"/>
      <c r="P60" s="22" t="s">
        <v>138</v>
      </c>
      <c r="Q60" s="23"/>
      <c r="R60" s="25" t="s">
        <v>6</v>
      </c>
      <c r="S60" s="25" t="s">
        <v>5</v>
      </c>
      <c r="T60" s="25" t="s">
        <v>4</v>
      </c>
      <c r="U60" s="25" t="s">
        <v>3</v>
      </c>
      <c r="V60" s="26" t="s">
        <v>2</v>
      </c>
      <c r="W60" s="3"/>
    </row>
    <row r="61" spans="1:23" x14ac:dyDescent="0.2">
      <c r="B61" s="78" t="s">
        <v>140</v>
      </c>
      <c r="C61" s="76"/>
      <c r="D61" s="76"/>
      <c r="E61" s="79" t="s">
        <v>141</v>
      </c>
      <c r="F61" s="77"/>
      <c r="G61" s="3"/>
      <c r="H61" s="27" t="s">
        <v>45</v>
      </c>
      <c r="I61" s="3"/>
      <c r="J61" s="11"/>
      <c r="K61" s="11"/>
      <c r="L61" s="11"/>
      <c r="M61" s="11"/>
      <c r="N61" s="30"/>
      <c r="O61" s="11"/>
      <c r="P61" s="27" t="s">
        <v>45</v>
      </c>
      <c r="Q61" s="3"/>
      <c r="R61" s="11"/>
      <c r="S61" s="11"/>
      <c r="T61" s="11"/>
      <c r="U61" s="11"/>
      <c r="V61" s="30"/>
      <c r="W61" s="3"/>
    </row>
    <row r="62" spans="1:23" x14ac:dyDescent="0.2">
      <c r="B62" s="29"/>
      <c r="C62" s="3"/>
      <c r="D62" s="3"/>
      <c r="E62" s="3"/>
      <c r="F62" s="28"/>
      <c r="G62" s="3"/>
      <c r="H62" s="29" t="s">
        <v>46</v>
      </c>
      <c r="I62" s="3"/>
      <c r="J62" s="11"/>
      <c r="K62" s="11" t="s">
        <v>1</v>
      </c>
      <c r="L62" s="11" t="s">
        <v>1</v>
      </c>
      <c r="M62" s="11" t="s">
        <v>1</v>
      </c>
      <c r="N62" s="30" t="s">
        <v>1</v>
      </c>
      <c r="O62" s="11"/>
      <c r="P62" s="29" t="s">
        <v>46</v>
      </c>
      <c r="Q62" s="3"/>
      <c r="R62" s="11"/>
      <c r="S62" s="11" t="s">
        <v>1</v>
      </c>
      <c r="T62" s="11"/>
      <c r="U62" s="11"/>
      <c r="V62" s="30"/>
      <c r="W62" s="3"/>
    </row>
    <row r="63" spans="1:23" x14ac:dyDescent="0.2">
      <c r="A63" s="6"/>
      <c r="B63" s="29" t="s">
        <v>92</v>
      </c>
      <c r="C63" s="3"/>
      <c r="D63" s="3"/>
      <c r="E63" s="3"/>
      <c r="F63" s="28"/>
      <c r="G63" s="3"/>
      <c r="H63" s="29" t="s">
        <v>47</v>
      </c>
      <c r="I63" s="3"/>
      <c r="J63" s="11"/>
      <c r="K63" s="21" t="s">
        <v>1</v>
      </c>
      <c r="L63" s="21" t="s">
        <v>1</v>
      </c>
      <c r="M63" s="21" t="s">
        <v>1</v>
      </c>
      <c r="N63" s="50" t="s">
        <v>1</v>
      </c>
      <c r="O63" s="11"/>
      <c r="P63" s="29" t="s">
        <v>47</v>
      </c>
      <c r="Q63" s="3"/>
      <c r="R63" s="11"/>
      <c r="S63" s="21" t="s">
        <v>1</v>
      </c>
      <c r="T63" s="21"/>
      <c r="U63" s="11"/>
      <c r="V63" s="30"/>
      <c r="W63" s="3"/>
    </row>
    <row r="64" spans="1:23" x14ac:dyDescent="0.2">
      <c r="B64" s="27" t="s">
        <v>93</v>
      </c>
      <c r="C64" s="48"/>
      <c r="D64" s="48"/>
      <c r="E64" s="48"/>
      <c r="F64" s="28"/>
      <c r="G64" s="3"/>
      <c r="H64" s="29" t="s">
        <v>48</v>
      </c>
      <c r="I64" s="3"/>
      <c r="J64" s="11"/>
      <c r="K64" s="11" t="s">
        <v>1</v>
      </c>
      <c r="L64" s="11" t="s">
        <v>1</v>
      </c>
      <c r="M64" s="11" t="s">
        <v>1</v>
      </c>
      <c r="N64" s="30" t="s">
        <v>1</v>
      </c>
      <c r="O64" s="11"/>
      <c r="P64" s="29" t="s">
        <v>48</v>
      </c>
      <c r="Q64" s="3"/>
      <c r="R64" s="11"/>
      <c r="S64" s="11" t="s">
        <v>1</v>
      </c>
      <c r="T64" s="11"/>
      <c r="U64" s="11"/>
      <c r="V64" s="30"/>
      <c r="W64" s="3"/>
    </row>
    <row r="65" spans="2:23" x14ac:dyDescent="0.2">
      <c r="B65" s="29" t="s">
        <v>86</v>
      </c>
      <c r="C65" s="3"/>
      <c r="D65" s="3"/>
      <c r="E65" s="49">
        <v>4</v>
      </c>
      <c r="F65" s="28"/>
      <c r="G65" s="3"/>
      <c r="H65" s="29" t="s">
        <v>74</v>
      </c>
      <c r="I65" s="3"/>
      <c r="J65" s="11"/>
      <c r="K65" s="11" t="s">
        <v>1</v>
      </c>
      <c r="L65" s="11" t="s">
        <v>1</v>
      </c>
      <c r="M65" s="11" t="s">
        <v>1</v>
      </c>
      <c r="N65" s="30" t="s">
        <v>1</v>
      </c>
      <c r="O65" s="11"/>
      <c r="P65" s="29" t="s">
        <v>74</v>
      </c>
      <c r="Q65" s="3"/>
      <c r="R65" s="11"/>
      <c r="S65" s="11" t="s">
        <v>1</v>
      </c>
      <c r="T65" s="11"/>
      <c r="U65" s="11"/>
      <c r="V65" s="30"/>
      <c r="W65" s="3"/>
    </row>
    <row r="66" spans="2:23" x14ac:dyDescent="0.2">
      <c r="B66" s="29" t="s">
        <v>87</v>
      </c>
      <c r="C66" s="3"/>
      <c r="D66" s="3"/>
      <c r="E66" s="49">
        <f>0.6+1.25+0.9</f>
        <v>2.75</v>
      </c>
      <c r="F66" s="28"/>
      <c r="G66" s="3"/>
      <c r="H66" s="29" t="s">
        <v>59</v>
      </c>
      <c r="I66" s="3"/>
      <c r="J66" s="11"/>
      <c r="K66" s="11"/>
      <c r="L66" s="11"/>
      <c r="M66" s="11"/>
      <c r="N66" s="30"/>
      <c r="O66" s="11"/>
      <c r="P66" s="29" t="s">
        <v>59</v>
      </c>
      <c r="Q66" s="3"/>
      <c r="R66" s="11"/>
      <c r="S66" s="11"/>
      <c r="T66" s="11"/>
      <c r="U66" s="11"/>
      <c r="V66" s="30"/>
      <c r="W66" s="3"/>
    </row>
    <row r="67" spans="2:23" x14ac:dyDescent="0.2">
      <c r="B67" s="29" t="s">
        <v>49</v>
      </c>
      <c r="C67" s="3"/>
      <c r="D67" s="3"/>
      <c r="E67" s="49">
        <v>1.5</v>
      </c>
      <c r="F67" s="28"/>
      <c r="G67" s="3"/>
      <c r="H67" s="27" t="s">
        <v>49</v>
      </c>
      <c r="I67" s="3"/>
      <c r="J67" s="11"/>
      <c r="K67" s="11"/>
      <c r="L67" s="11"/>
      <c r="M67" s="11"/>
      <c r="N67" s="30"/>
      <c r="O67" s="11"/>
      <c r="P67" s="27" t="s">
        <v>49</v>
      </c>
      <c r="Q67" s="3"/>
      <c r="R67" s="11"/>
      <c r="S67" s="11"/>
      <c r="T67" s="11"/>
      <c r="U67" s="11"/>
      <c r="V67" s="30"/>
      <c r="W67" s="3"/>
    </row>
    <row r="68" spans="2:23" x14ac:dyDescent="0.2">
      <c r="B68" s="29" t="s">
        <v>45</v>
      </c>
      <c r="C68" s="3"/>
      <c r="D68" s="3"/>
      <c r="E68" s="49">
        <v>0.7</v>
      </c>
      <c r="F68" s="28"/>
      <c r="G68" s="3"/>
      <c r="H68" s="29" t="s">
        <v>50</v>
      </c>
      <c r="I68" s="3"/>
      <c r="J68" s="11"/>
      <c r="K68" s="11"/>
      <c r="L68" s="11"/>
      <c r="M68" s="11"/>
      <c r="N68" s="30"/>
      <c r="O68" s="11"/>
      <c r="P68" s="29" t="s">
        <v>50</v>
      </c>
      <c r="Q68" s="3"/>
      <c r="R68" s="11"/>
      <c r="S68" s="11"/>
      <c r="T68" s="11"/>
      <c r="U68" s="11"/>
      <c r="V68" s="30"/>
      <c r="W68" s="3"/>
    </row>
    <row r="69" spans="2:23" x14ac:dyDescent="0.2">
      <c r="B69" s="29" t="s">
        <v>88</v>
      </c>
      <c r="C69" s="3"/>
      <c r="D69" s="3"/>
      <c r="E69" s="49">
        <v>1.3</v>
      </c>
      <c r="F69" s="28"/>
      <c r="G69" s="3"/>
      <c r="H69" s="27" t="s">
        <v>51</v>
      </c>
      <c r="I69" s="3"/>
      <c r="J69" s="11"/>
      <c r="K69" s="11"/>
      <c r="L69" s="11"/>
      <c r="M69" s="11"/>
      <c r="N69" s="30"/>
      <c r="O69" s="11"/>
      <c r="P69" s="27" t="s">
        <v>51</v>
      </c>
      <c r="Q69" s="3"/>
      <c r="R69" s="11"/>
      <c r="S69" s="11"/>
      <c r="T69" s="11"/>
      <c r="U69" s="11"/>
      <c r="V69" s="30"/>
      <c r="W69" s="3"/>
    </row>
    <row r="70" spans="2:23" x14ac:dyDescent="0.2">
      <c r="B70" s="29" t="s">
        <v>89</v>
      </c>
      <c r="C70" s="3"/>
      <c r="D70" s="3"/>
      <c r="E70" s="49">
        <v>0.6</v>
      </c>
      <c r="F70" s="28"/>
      <c r="G70" s="3"/>
      <c r="H70" s="29" t="s">
        <v>52</v>
      </c>
      <c r="I70" s="3"/>
      <c r="J70" s="11"/>
      <c r="K70" s="11"/>
      <c r="L70" s="11"/>
      <c r="M70" s="11"/>
      <c r="N70" s="30"/>
      <c r="O70" s="11"/>
      <c r="P70" s="29" t="s">
        <v>52</v>
      </c>
      <c r="Q70" s="3"/>
      <c r="R70" s="11"/>
      <c r="S70" s="11"/>
      <c r="T70" s="11"/>
      <c r="U70" s="11"/>
      <c r="V70" s="30"/>
      <c r="W70" s="3"/>
    </row>
    <row r="71" spans="2:23" x14ac:dyDescent="0.2">
      <c r="B71" s="29" t="s">
        <v>90</v>
      </c>
      <c r="C71" s="3"/>
      <c r="D71" s="3"/>
      <c r="E71" s="49">
        <f>SUM(E65:E70)</f>
        <v>10.85</v>
      </c>
      <c r="F71" s="28"/>
      <c r="G71" s="3"/>
      <c r="H71" s="29" t="s">
        <v>53</v>
      </c>
      <c r="I71" s="3"/>
      <c r="J71" s="11"/>
      <c r="K71" s="11"/>
      <c r="L71" s="11"/>
      <c r="M71" s="11"/>
      <c r="N71" s="30"/>
      <c r="O71" s="11"/>
      <c r="P71" s="29" t="s">
        <v>53</v>
      </c>
      <c r="Q71" s="3"/>
      <c r="R71" s="11"/>
      <c r="S71" s="11"/>
      <c r="T71" s="11"/>
      <c r="U71" s="11"/>
      <c r="V71" s="30"/>
      <c r="W71" s="3"/>
    </row>
    <row r="72" spans="2:23" x14ac:dyDescent="0.2">
      <c r="B72" s="32" t="s">
        <v>91</v>
      </c>
      <c r="C72" s="33"/>
      <c r="D72" s="33"/>
      <c r="E72" s="33"/>
      <c r="F72" s="45"/>
      <c r="G72" s="54"/>
      <c r="H72" s="32" t="s">
        <v>54</v>
      </c>
      <c r="I72" s="33"/>
      <c r="J72" s="34"/>
      <c r="K72" s="34"/>
      <c r="L72" s="34"/>
      <c r="M72" s="34"/>
      <c r="N72" s="36"/>
      <c r="O72" s="55"/>
      <c r="P72" s="32" t="s">
        <v>54</v>
      </c>
      <c r="Q72" s="33"/>
      <c r="R72" s="34"/>
      <c r="S72" s="34"/>
      <c r="T72" s="34"/>
      <c r="U72" s="34"/>
      <c r="V72" s="36"/>
      <c r="W72" s="3"/>
    </row>
    <row r="73" spans="2:23" x14ac:dyDescent="0.2">
      <c r="W73" s="3"/>
    </row>
    <row r="74" spans="2:23" x14ac:dyDescent="0.2">
      <c r="B74" s="13" t="s">
        <v>94</v>
      </c>
      <c r="C74" s="14"/>
      <c r="D74" s="14"/>
      <c r="E74" s="14"/>
      <c r="F74" s="4"/>
      <c r="G74" s="15"/>
      <c r="H74" s="15"/>
      <c r="I74" s="15"/>
      <c r="J74" s="15"/>
      <c r="K74" s="15"/>
      <c r="L74" s="15"/>
      <c r="M74" s="15"/>
      <c r="N74" s="15"/>
      <c r="O74" s="16"/>
      <c r="P74" s="16"/>
      <c r="Q74" s="16"/>
      <c r="R74" s="16"/>
      <c r="S74" s="16"/>
      <c r="T74" s="16"/>
      <c r="U74" s="16"/>
      <c r="V74" s="16"/>
      <c r="W74" s="3"/>
    </row>
    <row r="75" spans="2:23" x14ac:dyDescent="0.2">
      <c r="B75" s="51"/>
      <c r="C75" s="7"/>
      <c r="D75" s="7"/>
      <c r="E75" s="7"/>
      <c r="F75" s="3"/>
      <c r="O75" s="2"/>
      <c r="P75" s="2"/>
      <c r="Q75" s="2"/>
      <c r="W75" s="3"/>
    </row>
    <row r="76" spans="2:23" x14ac:dyDescent="0.2">
      <c r="B76" s="38" t="s">
        <v>100</v>
      </c>
      <c r="C76" s="23"/>
      <c r="D76" s="23"/>
      <c r="E76" s="23"/>
      <c r="F76" s="42"/>
      <c r="H76" s="22" t="s">
        <v>95</v>
      </c>
      <c r="I76" s="23"/>
      <c r="J76" s="80" t="s">
        <v>142</v>
      </c>
      <c r="K76" s="24"/>
      <c r="L76" s="80" t="s">
        <v>60</v>
      </c>
      <c r="M76" s="23"/>
      <c r="N76" s="25" t="s">
        <v>62</v>
      </c>
      <c r="O76" s="24"/>
      <c r="P76" s="25" t="s">
        <v>114</v>
      </c>
      <c r="Q76" s="25"/>
      <c r="R76" s="25" t="s">
        <v>117</v>
      </c>
      <c r="S76" s="25"/>
      <c r="T76" s="25" t="s">
        <v>118</v>
      </c>
      <c r="U76" s="24"/>
      <c r="V76" s="26" t="s">
        <v>115</v>
      </c>
      <c r="W76" s="3"/>
    </row>
    <row r="77" spans="2:23" x14ac:dyDescent="0.2">
      <c r="B77" s="180" t="s">
        <v>122</v>
      </c>
      <c r="C77" s="181"/>
      <c r="D77" s="181"/>
      <c r="E77" s="181"/>
      <c r="F77" s="182"/>
      <c r="H77" s="27" t="s">
        <v>98</v>
      </c>
      <c r="I77" s="3"/>
      <c r="K77" s="11"/>
      <c r="L77" s="3"/>
      <c r="M77" s="3"/>
      <c r="N77" s="11"/>
      <c r="O77" s="11"/>
      <c r="P77" s="11"/>
      <c r="Q77" s="11"/>
      <c r="R77" s="11"/>
      <c r="S77" s="11"/>
      <c r="T77" s="11"/>
      <c r="U77" s="11"/>
      <c r="V77" s="52"/>
      <c r="W77" s="3"/>
    </row>
    <row r="78" spans="2:23" x14ac:dyDescent="0.2">
      <c r="B78" s="183"/>
      <c r="C78" s="181"/>
      <c r="D78" s="181"/>
      <c r="E78" s="181"/>
      <c r="F78" s="182"/>
      <c r="H78" s="29" t="s">
        <v>97</v>
      </c>
      <c r="I78" s="3"/>
      <c r="J78" s="1" t="s">
        <v>143</v>
      </c>
      <c r="K78" s="11"/>
      <c r="L78" s="10">
        <v>0.5</v>
      </c>
      <c r="M78" s="3"/>
      <c r="N78" s="11" t="s">
        <v>109</v>
      </c>
      <c r="O78" s="11"/>
      <c r="P78" s="43">
        <v>1434</v>
      </c>
      <c r="Q78" s="11"/>
      <c r="R78" s="11" t="s">
        <v>57</v>
      </c>
      <c r="S78" s="11"/>
      <c r="T78" s="11" t="s">
        <v>1</v>
      </c>
      <c r="U78" s="11"/>
      <c r="V78" s="30" t="s">
        <v>116</v>
      </c>
      <c r="W78" s="3"/>
    </row>
    <row r="79" spans="2:23" x14ac:dyDescent="0.2">
      <c r="B79" s="183"/>
      <c r="C79" s="181"/>
      <c r="D79" s="181"/>
      <c r="E79" s="181"/>
      <c r="F79" s="182"/>
      <c r="H79" s="29" t="s">
        <v>96</v>
      </c>
      <c r="I79" s="3"/>
      <c r="J79" s="1" t="s">
        <v>144</v>
      </c>
      <c r="K79" s="17" t="s">
        <v>104</v>
      </c>
      <c r="L79" s="10">
        <v>0.15</v>
      </c>
      <c r="M79" s="3"/>
      <c r="N79" s="11" t="s">
        <v>110</v>
      </c>
      <c r="O79" s="11"/>
      <c r="P79" s="43">
        <v>3995</v>
      </c>
      <c r="Q79" s="11"/>
      <c r="R79" s="11" t="s">
        <v>57</v>
      </c>
      <c r="S79" s="11"/>
      <c r="T79" s="11" t="s">
        <v>1</v>
      </c>
      <c r="U79" s="11"/>
      <c r="V79" s="30"/>
      <c r="W79" s="3"/>
    </row>
    <row r="80" spans="2:23" x14ac:dyDescent="0.2">
      <c r="B80" s="183"/>
      <c r="C80" s="181"/>
      <c r="D80" s="181"/>
      <c r="E80" s="181"/>
      <c r="F80" s="182"/>
      <c r="H80" s="29" t="s">
        <v>99</v>
      </c>
      <c r="I80" s="3"/>
      <c r="J80" s="1" t="s">
        <v>143</v>
      </c>
      <c r="K80" s="11"/>
      <c r="L80" s="10">
        <v>0.4</v>
      </c>
      <c r="M80" s="3"/>
      <c r="N80" s="11" t="s">
        <v>111</v>
      </c>
      <c r="O80" s="11"/>
      <c r="P80" s="11"/>
      <c r="Q80" s="11"/>
      <c r="R80" s="11"/>
      <c r="S80" s="11"/>
      <c r="T80" s="11" t="s">
        <v>1</v>
      </c>
      <c r="U80" s="11"/>
      <c r="V80" s="30"/>
      <c r="W80" s="3"/>
    </row>
    <row r="81" spans="2:23" x14ac:dyDescent="0.2">
      <c r="B81" s="183"/>
      <c r="C81" s="181"/>
      <c r="D81" s="181"/>
      <c r="E81" s="181"/>
      <c r="F81" s="182"/>
      <c r="H81" s="27" t="s">
        <v>51</v>
      </c>
      <c r="I81" s="3"/>
      <c r="K81" s="11"/>
      <c r="L81" s="3"/>
      <c r="M81" s="3"/>
      <c r="N81" s="11"/>
      <c r="O81" s="11"/>
      <c r="P81" s="11"/>
      <c r="Q81" s="11"/>
      <c r="R81" s="11"/>
      <c r="S81" s="11"/>
      <c r="T81" s="11"/>
      <c r="U81" s="11"/>
      <c r="V81" s="52"/>
      <c r="W81" s="3"/>
    </row>
    <row r="82" spans="2:23" x14ac:dyDescent="0.2">
      <c r="B82" s="183"/>
      <c r="C82" s="181"/>
      <c r="D82" s="181"/>
      <c r="E82" s="181"/>
      <c r="F82" s="182"/>
      <c r="H82" s="29" t="s">
        <v>101</v>
      </c>
      <c r="I82" s="3"/>
      <c r="J82" s="1" t="s">
        <v>145</v>
      </c>
      <c r="K82" s="17" t="s">
        <v>105</v>
      </c>
      <c r="L82" s="10">
        <v>1</v>
      </c>
      <c r="M82" s="3"/>
      <c r="N82" s="11" t="s">
        <v>112</v>
      </c>
      <c r="O82" s="11"/>
      <c r="P82" s="11">
        <v>100</v>
      </c>
      <c r="Q82" s="11" t="s">
        <v>1</v>
      </c>
      <c r="R82" s="11">
        <v>128</v>
      </c>
      <c r="S82" s="11"/>
      <c r="T82" s="11"/>
      <c r="U82" s="11"/>
      <c r="V82" s="30"/>
      <c r="W82" s="3"/>
    </row>
    <row r="83" spans="2:23" x14ac:dyDescent="0.2">
      <c r="B83" s="183"/>
      <c r="C83" s="181"/>
      <c r="D83" s="181"/>
      <c r="E83" s="181"/>
      <c r="F83" s="182"/>
      <c r="H83" s="29" t="s">
        <v>102</v>
      </c>
      <c r="I83" s="3"/>
      <c r="J83" s="1" t="s">
        <v>145</v>
      </c>
      <c r="K83" s="17" t="s">
        <v>105</v>
      </c>
      <c r="L83" s="10">
        <v>1</v>
      </c>
      <c r="M83" s="3"/>
      <c r="N83" s="11" t="s">
        <v>112</v>
      </c>
      <c r="O83" s="11"/>
      <c r="P83" s="11">
        <v>48</v>
      </c>
      <c r="Q83" s="11"/>
      <c r="R83" s="11">
        <v>180</v>
      </c>
      <c r="S83" s="11"/>
      <c r="T83" s="11"/>
      <c r="U83" s="11"/>
      <c r="V83" s="30"/>
      <c r="W83" s="3"/>
    </row>
    <row r="84" spans="2:23" x14ac:dyDescent="0.2">
      <c r="B84" s="183"/>
      <c r="C84" s="181"/>
      <c r="D84" s="181"/>
      <c r="E84" s="181"/>
      <c r="F84" s="182"/>
      <c r="H84" s="32" t="s">
        <v>103</v>
      </c>
      <c r="I84" s="33"/>
      <c r="J84" s="33" t="s">
        <v>145</v>
      </c>
      <c r="K84" s="53" t="s">
        <v>105</v>
      </c>
      <c r="L84" s="35">
        <v>0.7</v>
      </c>
      <c r="M84" s="33"/>
      <c r="N84" s="34" t="s">
        <v>113</v>
      </c>
      <c r="O84" s="34"/>
      <c r="P84" s="34">
        <v>100</v>
      </c>
      <c r="Q84" s="34"/>
      <c r="R84" s="34">
        <v>490</v>
      </c>
      <c r="S84" s="34"/>
      <c r="T84" s="34"/>
      <c r="U84" s="34"/>
      <c r="V84" s="36"/>
      <c r="W84" s="3"/>
    </row>
    <row r="85" spans="2:23" x14ac:dyDescent="0.2">
      <c r="B85" s="183"/>
      <c r="C85" s="181"/>
      <c r="D85" s="181"/>
      <c r="E85" s="181"/>
      <c r="F85" s="182"/>
      <c r="W85" s="3"/>
    </row>
    <row r="86" spans="2:23" x14ac:dyDescent="0.2">
      <c r="B86" s="183"/>
      <c r="C86" s="181"/>
      <c r="D86" s="181"/>
      <c r="E86" s="181"/>
      <c r="F86" s="182"/>
      <c r="H86" s="22" t="s">
        <v>119</v>
      </c>
      <c r="I86" s="23"/>
      <c r="J86" s="25" t="s">
        <v>6</v>
      </c>
      <c r="K86" s="25" t="s">
        <v>5</v>
      </c>
      <c r="L86" s="25" t="s">
        <v>4</v>
      </c>
      <c r="M86" s="25" t="s">
        <v>3</v>
      </c>
      <c r="N86" s="26" t="s">
        <v>2</v>
      </c>
      <c r="O86" s="2"/>
      <c r="P86" s="22" t="s">
        <v>120</v>
      </c>
      <c r="Q86" s="23"/>
      <c r="R86" s="25" t="s">
        <v>6</v>
      </c>
      <c r="S86" s="25" t="s">
        <v>5</v>
      </c>
      <c r="T86" s="25" t="s">
        <v>4</v>
      </c>
      <c r="U86" s="25" t="s">
        <v>3</v>
      </c>
      <c r="V86" s="26" t="s">
        <v>2</v>
      </c>
      <c r="W86" s="3"/>
    </row>
    <row r="87" spans="2:23" ht="12.75" customHeight="1" x14ac:dyDescent="0.2">
      <c r="B87" s="183"/>
      <c r="C87" s="181"/>
      <c r="D87" s="181"/>
      <c r="E87" s="181"/>
      <c r="F87" s="182"/>
      <c r="H87" s="27" t="s">
        <v>98</v>
      </c>
      <c r="I87" s="3"/>
      <c r="J87" s="11"/>
      <c r="K87" s="11"/>
      <c r="L87" s="11"/>
      <c r="M87" s="11"/>
      <c r="N87" s="30"/>
      <c r="O87" s="2"/>
      <c r="P87" s="27"/>
      <c r="Q87" s="3"/>
      <c r="R87" s="11"/>
      <c r="S87" s="11"/>
      <c r="T87" s="11"/>
      <c r="U87" s="11"/>
      <c r="V87" s="30"/>
      <c r="W87" s="3"/>
    </row>
    <row r="88" spans="2:23" x14ac:dyDescent="0.2">
      <c r="B88" s="183"/>
      <c r="C88" s="181"/>
      <c r="D88" s="181"/>
      <c r="E88" s="181"/>
      <c r="F88" s="182"/>
      <c r="H88" s="29" t="s">
        <v>97</v>
      </c>
      <c r="I88" s="3"/>
      <c r="J88" s="11"/>
      <c r="K88" s="11"/>
      <c r="L88" s="11"/>
      <c r="M88" s="11"/>
      <c r="N88" s="30"/>
      <c r="O88" s="2"/>
      <c r="P88" s="29"/>
      <c r="Q88" s="3"/>
      <c r="R88" s="11"/>
      <c r="S88" s="11"/>
      <c r="T88" s="11"/>
      <c r="U88" s="11"/>
      <c r="V88" s="30"/>
      <c r="W88" s="3"/>
    </row>
    <row r="89" spans="2:23" x14ac:dyDescent="0.2">
      <c r="B89" s="183"/>
      <c r="C89" s="181"/>
      <c r="D89" s="181"/>
      <c r="E89" s="181"/>
      <c r="F89" s="182"/>
      <c r="H89" s="29" t="s">
        <v>96</v>
      </c>
      <c r="I89" s="3"/>
      <c r="J89" s="11"/>
      <c r="K89" s="21"/>
      <c r="L89" s="21"/>
      <c r="M89" s="21"/>
      <c r="N89" s="50"/>
      <c r="O89" s="2"/>
      <c r="P89" s="29"/>
      <c r="Q89" s="3"/>
      <c r="R89" s="11"/>
      <c r="S89" s="21"/>
      <c r="T89" s="21"/>
      <c r="U89" s="11"/>
      <c r="V89" s="30"/>
      <c r="W89" s="3"/>
    </row>
    <row r="90" spans="2:23" x14ac:dyDescent="0.2">
      <c r="B90" s="183"/>
      <c r="C90" s="181"/>
      <c r="D90" s="181"/>
      <c r="E90" s="181"/>
      <c r="F90" s="182"/>
      <c r="H90" s="29" t="s">
        <v>99</v>
      </c>
      <c r="I90" s="3"/>
      <c r="J90" s="11"/>
      <c r="K90" s="11"/>
      <c r="L90" s="11"/>
      <c r="M90" s="11"/>
      <c r="N90" s="30"/>
      <c r="O90" s="2"/>
      <c r="P90" s="29"/>
      <c r="Q90" s="3"/>
      <c r="R90" s="11"/>
      <c r="S90" s="11"/>
      <c r="T90" s="11"/>
      <c r="U90" s="11"/>
      <c r="V90" s="30"/>
      <c r="W90" s="3"/>
    </row>
    <row r="91" spans="2:23" x14ac:dyDescent="0.2">
      <c r="B91" s="183"/>
      <c r="C91" s="181"/>
      <c r="D91" s="181"/>
      <c r="E91" s="181"/>
      <c r="F91" s="182"/>
      <c r="H91" s="27" t="s">
        <v>51</v>
      </c>
      <c r="I91" s="3"/>
      <c r="J91" s="11"/>
      <c r="K91" s="11"/>
      <c r="L91" s="11"/>
      <c r="M91" s="11"/>
      <c r="N91" s="30"/>
      <c r="O91" s="2"/>
      <c r="P91" s="29"/>
      <c r="Q91" s="3"/>
      <c r="R91" s="11"/>
      <c r="S91" s="11"/>
      <c r="T91" s="11"/>
      <c r="U91" s="11"/>
      <c r="V91" s="30"/>
      <c r="W91" s="3"/>
    </row>
    <row r="92" spans="2:23" x14ac:dyDescent="0.2">
      <c r="B92" s="183"/>
      <c r="C92" s="181"/>
      <c r="D92" s="181"/>
      <c r="E92" s="181"/>
      <c r="F92" s="182"/>
      <c r="H92" s="29" t="s">
        <v>101</v>
      </c>
      <c r="I92" s="3"/>
      <c r="J92" s="11"/>
      <c r="K92" s="11"/>
      <c r="L92" s="11"/>
      <c r="M92" s="11"/>
      <c r="N92" s="30"/>
      <c r="O92" s="2"/>
      <c r="P92" s="29"/>
      <c r="Q92" s="3"/>
      <c r="R92" s="11"/>
      <c r="S92" s="11"/>
      <c r="T92" s="11"/>
      <c r="U92" s="11"/>
      <c r="V92" s="30"/>
      <c r="W92" s="3"/>
    </row>
    <row r="93" spans="2:23" x14ac:dyDescent="0.2">
      <c r="B93" s="183"/>
      <c r="C93" s="181"/>
      <c r="D93" s="181"/>
      <c r="E93" s="181"/>
      <c r="F93" s="182"/>
      <c r="H93" s="29" t="s">
        <v>102</v>
      </c>
      <c r="I93" s="3"/>
      <c r="J93" s="11"/>
      <c r="K93" s="11"/>
      <c r="L93" s="11"/>
      <c r="M93" s="11"/>
      <c r="N93" s="30"/>
      <c r="O93" s="2"/>
      <c r="P93" s="27"/>
      <c r="Q93" s="3"/>
      <c r="R93" s="11"/>
      <c r="S93" s="11"/>
      <c r="T93" s="11"/>
      <c r="U93" s="11"/>
      <c r="V93" s="30"/>
      <c r="W93" s="3"/>
    </row>
    <row r="94" spans="2:23" x14ac:dyDescent="0.2">
      <c r="B94" s="184"/>
      <c r="C94" s="185"/>
      <c r="D94" s="185"/>
      <c r="E94" s="185"/>
      <c r="F94" s="186"/>
      <c r="H94" s="32" t="s">
        <v>103</v>
      </c>
      <c r="I94" s="33"/>
      <c r="J94" s="34"/>
      <c r="K94" s="34"/>
      <c r="L94" s="34"/>
      <c r="M94" s="34"/>
      <c r="N94" s="36"/>
      <c r="O94" s="2"/>
      <c r="P94" s="32"/>
      <c r="Q94" s="33"/>
      <c r="R94" s="34"/>
      <c r="S94" s="34"/>
      <c r="T94" s="34"/>
      <c r="U94" s="34"/>
      <c r="V94" s="36"/>
      <c r="W94" s="3"/>
    </row>
    <row r="95" spans="2:23" x14ac:dyDescent="0.2">
      <c r="B95" s="8"/>
      <c r="C95" s="8"/>
      <c r="D95" s="8"/>
      <c r="E95" s="8"/>
      <c r="F95" s="8"/>
      <c r="H95" s="6"/>
      <c r="J95" s="2"/>
      <c r="K95" s="2"/>
      <c r="L95" s="2"/>
      <c r="M95" s="2"/>
      <c r="N95" s="2"/>
      <c r="O95" s="2"/>
      <c r="P95" s="6"/>
    </row>
    <row r="96" spans="2:23" x14ac:dyDescent="0.2">
      <c r="B96" s="8"/>
      <c r="C96" s="8"/>
      <c r="D96" s="8"/>
      <c r="E96" s="8"/>
      <c r="F96" s="8"/>
      <c r="J96" s="2"/>
      <c r="K96" s="2"/>
      <c r="L96" s="2"/>
      <c r="M96" s="2"/>
      <c r="N96" s="2"/>
      <c r="O96" s="2"/>
    </row>
    <row r="97" spans="2:15" x14ac:dyDescent="0.2">
      <c r="B97" s="8"/>
      <c r="C97" s="8"/>
      <c r="D97" s="8"/>
      <c r="E97" s="8"/>
      <c r="F97" s="8"/>
      <c r="J97" s="2"/>
      <c r="K97" s="2"/>
      <c r="L97" s="2"/>
      <c r="M97" s="2"/>
      <c r="N97" s="2"/>
      <c r="O97" s="2"/>
    </row>
    <row r="98" spans="2:15" x14ac:dyDescent="0.2">
      <c r="B98" s="8"/>
      <c r="C98" s="8"/>
      <c r="D98" s="8"/>
      <c r="E98" s="8"/>
      <c r="F98" s="8"/>
      <c r="J98" s="2"/>
      <c r="K98" s="2"/>
      <c r="L98" s="2"/>
      <c r="M98" s="2"/>
      <c r="N98" s="2"/>
      <c r="O98" s="2"/>
    </row>
    <row r="99" spans="2:15" x14ac:dyDescent="0.2">
      <c r="B99" s="8"/>
      <c r="C99" s="8"/>
      <c r="D99" s="8"/>
      <c r="E99" s="8"/>
      <c r="F99" s="8"/>
      <c r="J99" s="2"/>
      <c r="K99" s="2"/>
      <c r="L99" s="2"/>
      <c r="M99" s="2"/>
      <c r="N99" s="2"/>
      <c r="O99" s="2"/>
    </row>
  </sheetData>
  <mergeCells count="5">
    <mergeCell ref="N2:V3"/>
    <mergeCell ref="B77:F94"/>
    <mergeCell ref="D2:L3"/>
    <mergeCell ref="B8:F16"/>
    <mergeCell ref="B47:F59"/>
  </mergeCells>
  <phoneticPr fontId="3" type="noConversion"/>
  <hyperlinks>
    <hyperlink ref="E61" r:id="rId1"/>
  </hyperlinks>
  <printOptions horizontalCentered="1" verticalCentered="1"/>
  <pageMargins left="0" right="0" top="0" bottom="0" header="0" footer="0"/>
  <pageSetup paperSize="9" scale="58" orientation="portrait" verticalDpi="0" r:id="rId2"/>
  <headerFooter alignWithMargins="0"/>
  <drawing r:id="rId3"/>
  <legacyDrawing r:id="rId4"/>
  <oleObjects>
    <mc:AlternateContent xmlns:mc="http://schemas.openxmlformats.org/markup-compatibility/2006">
      <mc:Choice Requires="x14">
        <oleObject progId="PBrush" shapeId="1025" r:id="rId5">
          <objectPr defaultSize="0" autoPict="0" r:id="rId6">
            <anchor moveWithCells="1" sizeWithCells="1">
              <from>
                <xdr:col>0</xdr:col>
                <xdr:colOff>123825</xdr:colOff>
                <xdr:row>0</xdr:row>
                <xdr:rowOff>57150</xdr:rowOff>
              </from>
              <to>
                <xdr:col>2</xdr:col>
                <xdr:colOff>28575</xdr:colOff>
                <xdr:row>2</xdr:row>
                <xdr:rowOff>104775</xdr:rowOff>
              </to>
            </anchor>
          </objectPr>
        </oleObject>
      </mc:Choice>
      <mc:Fallback>
        <oleObject progId="PBrush" shapeId="1025"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51"/>
  <sheetViews>
    <sheetView showGridLines="0" tabSelected="1" zoomScale="115" zoomScaleNormal="115" workbookViewId="0">
      <selection activeCell="B1" sqref="B1"/>
    </sheetView>
  </sheetViews>
  <sheetFormatPr defaultRowHeight="12.75" x14ac:dyDescent="0.2"/>
  <cols>
    <col min="1" max="1" width="0.85546875" style="81" customWidth="1"/>
    <col min="2" max="4" width="11.7109375" style="81" customWidth="1"/>
    <col min="5" max="5" width="1.7109375" style="81" customWidth="1"/>
    <col min="6" max="6" width="12.5703125" style="81" customWidth="1"/>
    <col min="7" max="7" width="12.7109375" style="81" customWidth="1"/>
    <col min="8" max="8" width="13.7109375" style="81" customWidth="1"/>
    <col min="9" max="9" width="11.7109375" style="81" customWidth="1"/>
    <col min="10" max="10" width="3.7109375" style="81" customWidth="1"/>
    <col min="11" max="16" width="13.7109375" style="81" customWidth="1"/>
    <col min="17" max="16384" width="9.140625" style="81"/>
  </cols>
  <sheetData>
    <row r="1" spans="2:16" ht="26.25" x14ac:dyDescent="0.4">
      <c r="B1" s="83" t="s">
        <v>148</v>
      </c>
    </row>
    <row r="3" spans="2:16" ht="15.75" x14ac:dyDescent="0.2">
      <c r="B3" s="120" t="s">
        <v>147</v>
      </c>
      <c r="C3" s="118"/>
      <c r="D3" s="118"/>
      <c r="E3" s="118"/>
      <c r="F3" s="118"/>
      <c r="G3" s="118"/>
      <c r="H3" s="118"/>
      <c r="I3" s="118"/>
      <c r="J3" s="118"/>
      <c r="K3" s="118"/>
      <c r="L3" s="118"/>
      <c r="M3" s="118"/>
      <c r="N3" s="118"/>
      <c r="O3" s="118"/>
      <c r="P3" s="118"/>
    </row>
    <row r="5" spans="2:16" x14ac:dyDescent="0.2">
      <c r="B5" s="82" t="s">
        <v>210</v>
      </c>
      <c r="K5" s="82" t="s">
        <v>184</v>
      </c>
      <c r="L5" s="82"/>
    </row>
    <row r="6" spans="2:16" ht="12.95" customHeight="1" x14ac:dyDescent="0.2">
      <c r="B6" s="203" t="s">
        <v>149</v>
      </c>
      <c r="C6" s="204"/>
      <c r="D6" s="204"/>
      <c r="E6" s="204"/>
      <c r="F6" s="204"/>
      <c r="G6" s="204"/>
      <c r="H6" s="204"/>
      <c r="I6" s="205"/>
      <c r="K6" s="133">
        <v>2007</v>
      </c>
      <c r="L6" s="133">
        <v>2008</v>
      </c>
      <c r="M6" s="110">
        <v>2009</v>
      </c>
      <c r="N6" s="110">
        <v>2010</v>
      </c>
      <c r="O6" s="110" t="s">
        <v>167</v>
      </c>
      <c r="P6" s="110" t="s">
        <v>168</v>
      </c>
    </row>
    <row r="7" spans="2:16" ht="12.95" customHeight="1" x14ac:dyDescent="0.2">
      <c r="B7" s="206"/>
      <c r="C7" s="207"/>
      <c r="D7" s="207"/>
      <c r="E7" s="207"/>
      <c r="F7" s="207"/>
      <c r="G7" s="207"/>
      <c r="H7" s="207"/>
      <c r="I7" s="208"/>
      <c r="K7" s="121">
        <v>2.67</v>
      </c>
      <c r="L7" s="121">
        <v>2.69</v>
      </c>
      <c r="M7" s="122">
        <v>3.6</v>
      </c>
      <c r="N7" s="122">
        <v>3.51</v>
      </c>
      <c r="O7" s="122">
        <v>3.73</v>
      </c>
      <c r="P7" s="122">
        <v>4.2</v>
      </c>
    </row>
    <row r="8" spans="2:16" ht="12.95" customHeight="1" x14ac:dyDescent="0.2">
      <c r="B8" s="206"/>
      <c r="C8" s="207"/>
      <c r="D8" s="207"/>
      <c r="E8" s="207"/>
      <c r="F8" s="207"/>
      <c r="G8" s="207"/>
      <c r="H8" s="207"/>
      <c r="I8" s="208"/>
      <c r="K8" s="82"/>
      <c r="L8" s="82"/>
    </row>
    <row r="9" spans="2:16" ht="12.95" customHeight="1" x14ac:dyDescent="0.2">
      <c r="B9" s="206"/>
      <c r="C9" s="207"/>
      <c r="D9" s="207"/>
      <c r="E9" s="207"/>
      <c r="F9" s="207"/>
      <c r="G9" s="207"/>
      <c r="H9" s="207"/>
      <c r="I9" s="208"/>
      <c r="K9" s="126"/>
      <c r="L9" s="123"/>
      <c r="M9" s="111" t="s">
        <v>170</v>
      </c>
      <c r="N9" s="111" t="s">
        <v>167</v>
      </c>
      <c r="O9" s="110" t="s">
        <v>168</v>
      </c>
      <c r="P9" s="110" t="s">
        <v>169</v>
      </c>
    </row>
    <row r="10" spans="2:16" ht="12.95" customHeight="1" x14ac:dyDescent="0.2">
      <c r="B10" s="206"/>
      <c r="C10" s="207"/>
      <c r="D10" s="207"/>
      <c r="E10" s="207"/>
      <c r="F10" s="207"/>
      <c r="G10" s="207"/>
      <c r="H10" s="207"/>
      <c r="I10" s="208"/>
      <c r="K10" s="94" t="s">
        <v>174</v>
      </c>
      <c r="L10" s="94"/>
      <c r="M10" s="96">
        <v>14.5</v>
      </c>
      <c r="N10" s="96">
        <v>9.8000000000000007</v>
      </c>
      <c r="O10" s="96">
        <v>9.9</v>
      </c>
      <c r="P10" s="116">
        <f>O10/N10-1</f>
        <v>1.0204081632652962E-2</v>
      </c>
    </row>
    <row r="11" spans="2:16" ht="12.95" customHeight="1" x14ac:dyDescent="0.2">
      <c r="B11" s="206"/>
      <c r="C11" s="207"/>
      <c r="D11" s="207"/>
      <c r="E11" s="207"/>
      <c r="F11" s="207"/>
      <c r="G11" s="207"/>
      <c r="H11" s="207"/>
      <c r="I11" s="208"/>
      <c r="K11" s="94" t="s">
        <v>175</v>
      </c>
      <c r="L11" s="94"/>
      <c r="M11" s="99">
        <v>14.5</v>
      </c>
      <c r="N11" s="96">
        <v>8.9</v>
      </c>
      <c r="O11" s="96">
        <v>9.6</v>
      </c>
      <c r="P11" s="116">
        <f>O11/N11-1</f>
        <v>7.8651685393258397E-2</v>
      </c>
    </row>
    <row r="12" spans="2:16" ht="12.95" customHeight="1" x14ac:dyDescent="0.2">
      <c r="B12" s="206"/>
      <c r="C12" s="207"/>
      <c r="D12" s="207"/>
      <c r="E12" s="207"/>
      <c r="F12" s="207"/>
      <c r="G12" s="207"/>
      <c r="H12" s="207"/>
      <c r="I12" s="208"/>
      <c r="K12" s="95" t="s">
        <v>176</v>
      </c>
      <c r="L12" s="95"/>
      <c r="M12" s="97">
        <v>12.6</v>
      </c>
      <c r="N12" s="97">
        <v>8.1</v>
      </c>
      <c r="O12" s="97">
        <v>8.5</v>
      </c>
      <c r="P12" s="117">
        <f>O12/N12-1</f>
        <v>4.9382716049382713E-2</v>
      </c>
    </row>
    <row r="13" spans="2:16" ht="12.95" customHeight="1" x14ac:dyDescent="0.2">
      <c r="B13" s="206"/>
      <c r="C13" s="207"/>
      <c r="D13" s="207"/>
      <c r="E13" s="207"/>
      <c r="F13" s="207"/>
      <c r="G13" s="207"/>
      <c r="H13" s="207"/>
      <c r="I13" s="208"/>
    </row>
    <row r="14" spans="2:16" ht="12.95" customHeight="1" x14ac:dyDescent="0.2">
      <c r="B14" s="206"/>
      <c r="C14" s="207"/>
      <c r="D14" s="207"/>
      <c r="E14" s="207"/>
      <c r="F14" s="207"/>
      <c r="G14" s="207"/>
      <c r="H14" s="207"/>
      <c r="I14" s="208"/>
      <c r="K14" s="82" t="s">
        <v>192</v>
      </c>
    </row>
    <row r="15" spans="2:16" ht="12.95" customHeight="1" x14ac:dyDescent="0.2">
      <c r="B15" s="206"/>
      <c r="C15" s="207"/>
      <c r="D15" s="207"/>
      <c r="E15" s="207"/>
      <c r="F15" s="207"/>
      <c r="G15" s="207"/>
      <c r="H15" s="207"/>
      <c r="I15" s="208"/>
      <c r="K15" s="192"/>
      <c r="L15" s="193"/>
      <c r="M15" s="110" t="s">
        <v>166</v>
      </c>
      <c r="N15" s="110" t="s">
        <v>167</v>
      </c>
      <c r="O15" s="110" t="s">
        <v>168</v>
      </c>
      <c r="P15" s="110" t="s">
        <v>169</v>
      </c>
    </row>
    <row r="16" spans="2:16" ht="12.95" customHeight="1" x14ac:dyDescent="0.2">
      <c r="B16" s="206"/>
      <c r="C16" s="207"/>
      <c r="D16" s="207"/>
      <c r="E16" s="207"/>
      <c r="F16" s="207"/>
      <c r="G16" s="207"/>
      <c r="H16" s="207"/>
      <c r="I16" s="208"/>
      <c r="K16" s="127" t="s">
        <v>164</v>
      </c>
      <c r="L16" s="132" t="s">
        <v>186</v>
      </c>
      <c r="M16" s="96">
        <v>67.5</v>
      </c>
      <c r="N16" s="96">
        <v>65.44</v>
      </c>
      <c r="O16" s="96">
        <v>100.19</v>
      </c>
      <c r="P16" s="116">
        <f>O16/N16-1</f>
        <v>0.53102078239608796</v>
      </c>
    </row>
    <row r="17" spans="2:16" ht="12.75" customHeight="1" x14ac:dyDescent="0.2">
      <c r="B17" s="209"/>
      <c r="C17" s="210"/>
      <c r="D17" s="210"/>
      <c r="E17" s="210"/>
      <c r="F17" s="210"/>
      <c r="G17" s="210"/>
      <c r="H17" s="210"/>
      <c r="I17" s="211"/>
      <c r="K17" s="128" t="s">
        <v>165</v>
      </c>
      <c r="L17" s="147" t="s">
        <v>185</v>
      </c>
      <c r="M17" s="98">
        <v>612366</v>
      </c>
      <c r="N17" s="98">
        <v>613214</v>
      </c>
      <c r="O17" s="98">
        <v>763000</v>
      </c>
      <c r="P17" s="117">
        <f>O17/N17-1</f>
        <v>0.24426382959293158</v>
      </c>
    </row>
    <row r="19" spans="2:16" x14ac:dyDescent="0.2">
      <c r="B19" s="82" t="s">
        <v>150</v>
      </c>
      <c r="K19" s="82" t="s">
        <v>183</v>
      </c>
      <c r="L19" s="82"/>
    </row>
    <row r="20" spans="2:16" ht="24" customHeight="1" x14ac:dyDescent="0.2">
      <c r="B20" s="100" t="s">
        <v>151</v>
      </c>
      <c r="C20" s="105" t="s">
        <v>173</v>
      </c>
      <c r="D20" s="109" t="s">
        <v>197</v>
      </c>
      <c r="E20" s="148"/>
      <c r="F20" s="109" t="s">
        <v>171</v>
      </c>
      <c r="G20" s="105" t="s">
        <v>172</v>
      </c>
      <c r="H20" s="105" t="s">
        <v>62</v>
      </c>
      <c r="I20" s="101" t="s">
        <v>152</v>
      </c>
      <c r="K20" s="126"/>
      <c r="L20" s="123"/>
      <c r="M20" s="111" t="s">
        <v>166</v>
      </c>
      <c r="N20" s="111" t="s">
        <v>167</v>
      </c>
      <c r="O20" s="110" t="s">
        <v>168</v>
      </c>
      <c r="P20" s="110" t="s">
        <v>169</v>
      </c>
    </row>
    <row r="21" spans="2:16" x14ac:dyDescent="0.2">
      <c r="B21" s="84" t="s">
        <v>161</v>
      </c>
      <c r="C21" s="85">
        <v>6360</v>
      </c>
      <c r="D21" s="106">
        <v>1590</v>
      </c>
      <c r="E21" s="149"/>
      <c r="F21" s="106">
        <v>66414</v>
      </c>
      <c r="G21" s="93" t="s">
        <v>163</v>
      </c>
      <c r="H21" s="86" t="s">
        <v>153</v>
      </c>
      <c r="I21" s="86" t="s">
        <v>154</v>
      </c>
      <c r="K21" s="127" t="s">
        <v>8</v>
      </c>
      <c r="L21" s="124"/>
      <c r="M21" s="96">
        <v>7909.15</v>
      </c>
      <c r="N21" s="96">
        <v>5901.73</v>
      </c>
      <c r="O21" s="96">
        <v>7754.73</v>
      </c>
      <c r="P21" s="116">
        <f>O21/N21-1</f>
        <v>0.31397573253944189</v>
      </c>
    </row>
    <row r="22" spans="2:16" x14ac:dyDescent="0.2">
      <c r="B22" s="87" t="s">
        <v>155</v>
      </c>
      <c r="C22" s="88">
        <v>790</v>
      </c>
      <c r="D22" s="107">
        <v>370</v>
      </c>
      <c r="E22" s="150"/>
      <c r="F22" s="107">
        <v>17100</v>
      </c>
      <c r="G22" s="93" t="s">
        <v>163</v>
      </c>
      <c r="H22" s="86" t="s">
        <v>156</v>
      </c>
      <c r="I22" s="86" t="s">
        <v>154</v>
      </c>
      <c r="K22" s="127" t="s">
        <v>206</v>
      </c>
      <c r="L22" s="124"/>
      <c r="M22" s="99">
        <v>3650.17</v>
      </c>
      <c r="N22" s="96">
        <v>2644.55</v>
      </c>
      <c r="O22" s="96">
        <v>3978.11</v>
      </c>
      <c r="P22" s="116">
        <f>O22/N22-1</f>
        <v>0.50426726664271793</v>
      </c>
    </row>
    <row r="23" spans="2:16" x14ac:dyDescent="0.2">
      <c r="B23" s="87" t="s">
        <v>157</v>
      </c>
      <c r="C23" s="88">
        <v>100</v>
      </c>
      <c r="D23" s="107">
        <v>20</v>
      </c>
      <c r="E23" s="150"/>
      <c r="F23" s="107">
        <v>3950</v>
      </c>
      <c r="G23" s="93" t="s">
        <v>163</v>
      </c>
      <c r="H23" s="86" t="s">
        <v>156</v>
      </c>
      <c r="I23" s="86" t="s">
        <v>154</v>
      </c>
      <c r="K23" s="130" t="s">
        <v>205</v>
      </c>
      <c r="L23" s="129"/>
      <c r="M23" s="96">
        <v>2304.16</v>
      </c>
      <c r="N23" s="96">
        <v>1633.44</v>
      </c>
      <c r="O23" s="96">
        <v>2862.4</v>
      </c>
      <c r="P23" s="116">
        <f>O23/N23-1</f>
        <v>0.75237535507885189</v>
      </c>
    </row>
    <row r="24" spans="2:16" x14ac:dyDescent="0.2">
      <c r="B24" s="89" t="s">
        <v>158</v>
      </c>
      <c r="C24" s="90">
        <v>45</v>
      </c>
      <c r="D24" s="108">
        <v>10</v>
      </c>
      <c r="E24" s="151"/>
      <c r="F24" s="108">
        <v>3238</v>
      </c>
      <c r="G24" s="91" t="s">
        <v>163</v>
      </c>
      <c r="H24" s="91" t="s">
        <v>159</v>
      </c>
      <c r="I24" s="92" t="s">
        <v>162</v>
      </c>
      <c r="K24" s="127" t="s">
        <v>10</v>
      </c>
      <c r="L24" s="124"/>
      <c r="M24" s="96">
        <v>2669.06</v>
      </c>
      <c r="N24" s="96">
        <v>1865.94</v>
      </c>
      <c r="O24" s="96">
        <v>3213.99</v>
      </c>
      <c r="P24" s="116">
        <f t="shared" ref="P24" si="0">O24/N24-1</f>
        <v>0.72245088266503732</v>
      </c>
    </row>
    <row r="25" spans="2:16" x14ac:dyDescent="0.2">
      <c r="B25" s="153" t="s">
        <v>160</v>
      </c>
      <c r="C25" s="154">
        <f>SUM(C21:C24)</f>
        <v>7295</v>
      </c>
      <c r="D25" s="155">
        <f>SUM(D21:D24)</f>
        <v>1990</v>
      </c>
      <c r="E25" s="156"/>
      <c r="F25" s="155">
        <f>SUM(F21:F24)</f>
        <v>90702</v>
      </c>
      <c r="G25" s="154"/>
      <c r="H25" s="155"/>
      <c r="I25" s="155"/>
      <c r="K25" s="127" t="s">
        <v>177</v>
      </c>
      <c r="L25" s="124"/>
      <c r="M25" s="96">
        <v>2008.89</v>
      </c>
      <c r="N25" s="96">
        <v>1380.08</v>
      </c>
      <c r="O25" s="96">
        <v>2326.4899999999998</v>
      </c>
      <c r="P25" s="116">
        <f>O25/N25-1</f>
        <v>0.68576459335690676</v>
      </c>
    </row>
    <row r="26" spans="2:16" x14ac:dyDescent="0.2">
      <c r="K26" s="127" t="s">
        <v>178</v>
      </c>
      <c r="L26" s="124"/>
      <c r="M26" s="96">
        <v>8722.7000000000007</v>
      </c>
      <c r="N26" s="96">
        <v>8722.69</v>
      </c>
      <c r="O26" s="96">
        <v>10583.43</v>
      </c>
      <c r="P26" s="116">
        <f>O26/N26-1</f>
        <v>0.21332180783680266</v>
      </c>
    </row>
    <row r="27" spans="2:16" x14ac:dyDescent="0.2">
      <c r="B27" s="82" t="s">
        <v>211</v>
      </c>
      <c r="K27" s="127" t="s">
        <v>179</v>
      </c>
      <c r="L27" s="124"/>
      <c r="M27" s="96">
        <v>5054.08</v>
      </c>
      <c r="N27" s="96">
        <v>5054.08</v>
      </c>
      <c r="O27" s="96">
        <v>5997.29</v>
      </c>
      <c r="P27" s="116">
        <f>O27/N27-1</f>
        <v>0.18662348043560839</v>
      </c>
    </row>
    <row r="28" spans="2:16" ht="12.75" customHeight="1" x14ac:dyDescent="0.2">
      <c r="B28" s="212" t="s">
        <v>212</v>
      </c>
      <c r="C28" s="213"/>
      <c r="D28" s="213"/>
      <c r="E28" s="213"/>
      <c r="F28" s="213"/>
      <c r="G28" s="213"/>
      <c r="H28" s="213"/>
      <c r="I28" s="214"/>
      <c r="K28" s="127" t="s">
        <v>208</v>
      </c>
      <c r="L28" s="124"/>
      <c r="M28" s="112">
        <f>M22/M21</f>
        <v>0.46151229904604163</v>
      </c>
      <c r="N28" s="112">
        <f>N22/N21</f>
        <v>0.44809742228126337</v>
      </c>
      <c r="O28" s="112">
        <f>O22/O21</f>
        <v>0.5129914258781415</v>
      </c>
      <c r="P28" s="112">
        <f>O28-N28</f>
        <v>6.4894003596878136E-2</v>
      </c>
    </row>
    <row r="29" spans="2:16" x14ac:dyDescent="0.2">
      <c r="B29" s="215"/>
      <c r="C29" s="216"/>
      <c r="D29" s="216"/>
      <c r="E29" s="216"/>
      <c r="F29" s="216"/>
      <c r="G29" s="216"/>
      <c r="H29" s="216"/>
      <c r="I29" s="217"/>
      <c r="K29" s="127" t="s">
        <v>209</v>
      </c>
      <c r="L29" s="124"/>
      <c r="M29" s="112">
        <f>M23/M21</f>
        <v>0.29132839812116346</v>
      </c>
      <c r="N29" s="112">
        <f>N23/N21</f>
        <v>0.27677308179127141</v>
      </c>
      <c r="O29" s="112">
        <f>O23/O21</f>
        <v>0.36911665525427712</v>
      </c>
      <c r="P29" s="112">
        <f t="shared" ref="P29:P33" si="1">O29-N29</f>
        <v>9.2343573463005701E-2</v>
      </c>
    </row>
    <row r="30" spans="2:16" x14ac:dyDescent="0.2">
      <c r="B30" s="215"/>
      <c r="C30" s="216"/>
      <c r="D30" s="216"/>
      <c r="E30" s="216"/>
      <c r="F30" s="216"/>
      <c r="G30" s="216"/>
      <c r="H30" s="216"/>
      <c r="I30" s="217"/>
      <c r="K30" s="127" t="s">
        <v>207</v>
      </c>
      <c r="L30" s="124"/>
      <c r="M30" s="112">
        <f>M25/M21</f>
        <v>0.25399568853795923</v>
      </c>
      <c r="N30" s="112">
        <v>0.24</v>
      </c>
      <c r="O30" s="113">
        <v>0.3</v>
      </c>
      <c r="P30" s="112">
        <f t="shared" si="1"/>
        <v>0.06</v>
      </c>
    </row>
    <row r="31" spans="2:16" x14ac:dyDescent="0.2">
      <c r="B31" s="215"/>
      <c r="C31" s="216"/>
      <c r="D31" s="216"/>
      <c r="E31" s="216"/>
      <c r="F31" s="216"/>
      <c r="G31" s="216"/>
      <c r="H31" s="216"/>
      <c r="I31" s="217"/>
      <c r="K31" s="127" t="s">
        <v>180</v>
      </c>
      <c r="L31" s="124"/>
      <c r="M31" s="112">
        <v>0.23</v>
      </c>
      <c r="N31" s="112">
        <v>0.16</v>
      </c>
      <c r="O31" s="113">
        <v>0.22</v>
      </c>
      <c r="P31" s="112">
        <f t="shared" si="1"/>
        <v>0.06</v>
      </c>
    </row>
    <row r="32" spans="2:16" x14ac:dyDescent="0.2">
      <c r="B32" s="215"/>
      <c r="C32" s="216"/>
      <c r="D32" s="216"/>
      <c r="E32" s="216"/>
      <c r="F32" s="216"/>
      <c r="G32" s="216"/>
      <c r="H32" s="216"/>
      <c r="I32" s="217"/>
      <c r="K32" s="130" t="s">
        <v>181</v>
      </c>
      <c r="L32" s="129"/>
      <c r="M32" s="162">
        <v>0.32</v>
      </c>
      <c r="N32" s="162">
        <v>0.21</v>
      </c>
      <c r="O32" s="163">
        <v>0.31</v>
      </c>
      <c r="P32" s="112">
        <f t="shared" si="1"/>
        <v>0.1</v>
      </c>
    </row>
    <row r="33" spans="2:16" x14ac:dyDescent="0.2">
      <c r="B33" s="215"/>
      <c r="C33" s="216"/>
      <c r="D33" s="216"/>
      <c r="E33" s="216"/>
      <c r="F33" s="216"/>
      <c r="G33" s="216"/>
      <c r="H33" s="216"/>
      <c r="I33" s="217"/>
      <c r="K33" s="128" t="s">
        <v>182</v>
      </c>
      <c r="L33" s="125"/>
      <c r="M33" s="114">
        <v>0.33</v>
      </c>
      <c r="N33" s="114">
        <v>0.23</v>
      </c>
      <c r="O33" s="115">
        <v>0.32</v>
      </c>
      <c r="P33" s="114">
        <f t="shared" si="1"/>
        <v>0.09</v>
      </c>
    </row>
    <row r="34" spans="2:16" x14ac:dyDescent="0.2">
      <c r="B34" s="215"/>
      <c r="C34" s="216"/>
      <c r="D34" s="216"/>
      <c r="E34" s="216"/>
      <c r="F34" s="216"/>
      <c r="G34" s="216"/>
      <c r="H34" s="216"/>
      <c r="I34" s="217"/>
    </row>
    <row r="35" spans="2:16" x14ac:dyDescent="0.2">
      <c r="B35" s="215"/>
      <c r="C35" s="216"/>
      <c r="D35" s="216"/>
      <c r="E35" s="216"/>
      <c r="F35" s="216"/>
      <c r="G35" s="216"/>
      <c r="H35" s="216"/>
      <c r="I35" s="217"/>
      <c r="K35" s="82" t="s">
        <v>191</v>
      </c>
    </row>
    <row r="36" spans="2:16" x14ac:dyDescent="0.2">
      <c r="B36" s="215"/>
      <c r="C36" s="216"/>
      <c r="D36" s="216"/>
      <c r="E36" s="216"/>
      <c r="F36" s="216"/>
      <c r="G36" s="216"/>
      <c r="H36" s="216"/>
      <c r="I36" s="217"/>
      <c r="K36" s="221" t="s">
        <v>196</v>
      </c>
      <c r="L36" s="222"/>
      <c r="M36" s="111" t="s">
        <v>166</v>
      </c>
      <c r="N36" s="111" t="s">
        <v>167</v>
      </c>
      <c r="O36" s="110" t="s">
        <v>168</v>
      </c>
      <c r="P36" s="110" t="s">
        <v>169</v>
      </c>
    </row>
    <row r="37" spans="2:16" x14ac:dyDescent="0.2">
      <c r="B37" s="215"/>
      <c r="C37" s="216"/>
      <c r="D37" s="216"/>
      <c r="E37" s="216"/>
      <c r="F37" s="216"/>
      <c r="G37" s="216"/>
      <c r="H37" s="216"/>
      <c r="I37" s="217"/>
      <c r="K37" s="131" t="s">
        <v>187</v>
      </c>
      <c r="L37" s="132" t="s">
        <v>185</v>
      </c>
      <c r="M37" s="119">
        <v>347231</v>
      </c>
      <c r="N37" s="119">
        <v>365195</v>
      </c>
      <c r="O37" s="119">
        <v>396092</v>
      </c>
      <c r="P37" s="116">
        <f>O37/N37-1</f>
        <v>8.4604115609469011E-2</v>
      </c>
    </row>
    <row r="38" spans="2:16" x14ac:dyDescent="0.2">
      <c r="B38" s="218"/>
      <c r="C38" s="219"/>
      <c r="D38" s="219"/>
      <c r="E38" s="219"/>
      <c r="F38" s="219"/>
      <c r="G38" s="219"/>
      <c r="H38" s="219"/>
      <c r="I38" s="220"/>
      <c r="K38" s="127"/>
      <c r="L38" s="132" t="s">
        <v>186</v>
      </c>
      <c r="M38" s="99">
        <v>38.619999999999997</v>
      </c>
      <c r="N38" s="96">
        <v>40.07</v>
      </c>
      <c r="O38" s="96">
        <v>44.89</v>
      </c>
      <c r="P38" s="116">
        <f>O38/N38-1</f>
        <v>0.12028949338657347</v>
      </c>
    </row>
    <row r="39" spans="2:16" x14ac:dyDescent="0.2">
      <c r="K39" s="127" t="s">
        <v>188</v>
      </c>
      <c r="L39" s="132" t="s">
        <v>185</v>
      </c>
      <c r="M39" s="119">
        <v>381943</v>
      </c>
      <c r="N39" s="119">
        <v>400430</v>
      </c>
      <c r="O39" s="119">
        <v>446460</v>
      </c>
      <c r="P39" s="116">
        <f>O39/N39-1</f>
        <v>0.11495142721574303</v>
      </c>
    </row>
    <row r="40" spans="2:16" x14ac:dyDescent="0.2">
      <c r="B40" s="82" t="s">
        <v>221</v>
      </c>
      <c r="K40" s="128"/>
      <c r="L40" s="139" t="s">
        <v>186</v>
      </c>
      <c r="M40" s="140">
        <v>42.48</v>
      </c>
      <c r="N40" s="140">
        <v>43.93</v>
      </c>
      <c r="O40" s="140">
        <v>50.6</v>
      </c>
      <c r="P40" s="141">
        <f>O40/N40-1</f>
        <v>0.1518324607329844</v>
      </c>
    </row>
    <row r="41" spans="2:16" x14ac:dyDescent="0.2">
      <c r="B41" s="194" t="s">
        <v>214</v>
      </c>
      <c r="C41" s="195"/>
      <c r="D41" s="196"/>
      <c r="E41" s="197" t="s">
        <v>215</v>
      </c>
      <c r="F41" s="198"/>
      <c r="G41" s="199"/>
      <c r="H41" s="197">
        <v>2009</v>
      </c>
      <c r="I41" s="198"/>
      <c r="K41" s="134" t="s">
        <v>189</v>
      </c>
      <c r="L41" s="135" t="s">
        <v>190</v>
      </c>
      <c r="M41" s="136">
        <v>8991</v>
      </c>
      <c r="N41" s="138">
        <v>8923</v>
      </c>
      <c r="O41" s="137">
        <v>8823</v>
      </c>
      <c r="P41" s="138"/>
    </row>
    <row r="42" spans="2:16" x14ac:dyDescent="0.2">
      <c r="B42" s="172" t="s">
        <v>219</v>
      </c>
      <c r="C42" s="128" t="s">
        <v>216</v>
      </c>
      <c r="D42" s="166"/>
      <c r="E42" s="128"/>
      <c r="F42" s="169">
        <v>1498087500</v>
      </c>
      <c r="G42" s="145">
        <f>F42/$F$45</f>
        <v>0.6501743812967995</v>
      </c>
      <c r="H42" s="98">
        <v>1498087500</v>
      </c>
      <c r="I42" s="167">
        <f>H42/$H$45</f>
        <v>0.6501743812967995</v>
      </c>
      <c r="K42" s="81" t="s">
        <v>193</v>
      </c>
    </row>
    <row r="43" spans="2:16" x14ac:dyDescent="0.2">
      <c r="B43" s="175" t="s">
        <v>220</v>
      </c>
      <c r="C43" s="127" t="s">
        <v>217</v>
      </c>
      <c r="D43" s="165"/>
      <c r="E43" s="127"/>
      <c r="F43" s="168">
        <v>304334202</v>
      </c>
      <c r="G43" s="174">
        <f>F43/$F$45</f>
        <v>0.13208193880050745</v>
      </c>
      <c r="H43" s="119">
        <v>356731549</v>
      </c>
      <c r="I43" s="177">
        <f>H43/$H$45</f>
        <v>0.15482254151384608</v>
      </c>
    </row>
    <row r="44" spans="2:16" x14ac:dyDescent="0.2">
      <c r="B44" s="176"/>
      <c r="C44" s="128" t="s">
        <v>218</v>
      </c>
      <c r="D44" s="166"/>
      <c r="E44" s="128"/>
      <c r="F44" s="169">
        <v>501710148</v>
      </c>
      <c r="G44" s="145">
        <f>F44/$F$45</f>
        <v>0.21774367990269305</v>
      </c>
      <c r="H44" s="98">
        <v>449312801</v>
      </c>
      <c r="I44" s="167">
        <f>H44/$H$45</f>
        <v>0.19500307718935442</v>
      </c>
    </row>
    <row r="45" spans="2:16" x14ac:dyDescent="0.2">
      <c r="B45" s="200" t="s">
        <v>160</v>
      </c>
      <c r="C45" s="201"/>
      <c r="D45" s="202"/>
      <c r="E45" s="128"/>
      <c r="F45" s="170">
        <f>SUM(F42:F44)</f>
        <v>2304131850</v>
      </c>
      <c r="G45" s="171">
        <f>SUM(G42:G44)</f>
        <v>1</v>
      </c>
      <c r="H45" s="173">
        <f>SUM(H42:H44)</f>
        <v>2304131850</v>
      </c>
      <c r="I45" s="171">
        <f>SUM(I42:I44)</f>
        <v>1</v>
      </c>
    </row>
    <row r="47" spans="2:16" x14ac:dyDescent="0.2">
      <c r="B47" s="82" t="s">
        <v>198</v>
      </c>
      <c r="F47" s="82" t="s">
        <v>204</v>
      </c>
    </row>
    <row r="48" spans="2:16" x14ac:dyDescent="0.2">
      <c r="B48" s="104" t="s">
        <v>168</v>
      </c>
      <c r="C48" s="164" t="s">
        <v>213</v>
      </c>
      <c r="D48" s="146" t="s">
        <v>194</v>
      </c>
      <c r="F48" s="104" t="s">
        <v>203</v>
      </c>
      <c r="G48" s="146" t="s">
        <v>194</v>
      </c>
      <c r="H48" s="146" t="s">
        <v>203</v>
      </c>
      <c r="I48" s="152" t="s">
        <v>194</v>
      </c>
    </row>
    <row r="49" spans="2:9" x14ac:dyDescent="0.2">
      <c r="B49" s="102" t="s">
        <v>164</v>
      </c>
      <c r="C49" s="142">
        <v>3.2</v>
      </c>
      <c r="D49" s="112">
        <f>C49/$C$51</f>
        <v>0.32323232323232326</v>
      </c>
      <c r="F49" s="102" t="s">
        <v>45</v>
      </c>
      <c r="G49" s="160">
        <v>0.68</v>
      </c>
      <c r="H49" s="144" t="s">
        <v>200</v>
      </c>
      <c r="I49" s="113">
        <v>5.4399999999999997E-2</v>
      </c>
    </row>
    <row r="50" spans="2:9" x14ac:dyDescent="0.2">
      <c r="B50" s="103" t="s">
        <v>165</v>
      </c>
      <c r="C50" s="143">
        <v>6.7</v>
      </c>
      <c r="D50" s="114">
        <f>C50/$C$51</f>
        <v>0.6767676767676768</v>
      </c>
      <c r="F50" s="102" t="s">
        <v>51</v>
      </c>
      <c r="G50" s="160">
        <v>0.14080000000000001</v>
      </c>
      <c r="H50" s="144" t="s">
        <v>201</v>
      </c>
      <c r="I50" s="113">
        <v>4.48E-2</v>
      </c>
    </row>
    <row r="51" spans="2:9" x14ac:dyDescent="0.2">
      <c r="B51" s="157" t="s">
        <v>195</v>
      </c>
      <c r="C51" s="158">
        <f>SUM(C49:C50)</f>
        <v>9.9</v>
      </c>
      <c r="D51" s="159">
        <f>SUM(D49:D50)</f>
        <v>1</v>
      </c>
      <c r="F51" s="103" t="s">
        <v>199</v>
      </c>
      <c r="G51" s="161">
        <v>7.0400000000000004E-2</v>
      </c>
      <c r="H51" s="145" t="s">
        <v>202</v>
      </c>
      <c r="I51" s="115">
        <v>9.5999999999999992E-3</v>
      </c>
    </row>
  </sheetData>
  <mergeCells count="8">
    <mergeCell ref="K15:L15"/>
    <mergeCell ref="B41:D41"/>
    <mergeCell ref="E41:G41"/>
    <mergeCell ref="H41:I41"/>
    <mergeCell ref="B45:D45"/>
    <mergeCell ref="B6:I17"/>
    <mergeCell ref="B28:I38"/>
    <mergeCell ref="K36:L36"/>
  </mergeCells>
  <pageMargins left="0" right="0" top="0" bottom="0" header="0.3" footer="0.3"/>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Results</vt:lpstr>
      <vt:lpstr>PTBA</vt:lpstr>
      <vt:lpstr>Results!Print_Area</vt:lpstr>
    </vt:vector>
  </TitlesOfParts>
  <Company>AWR Lloyd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 </cp:lastModifiedBy>
  <cp:lastPrinted>2011-12-12T06:50:54Z</cp:lastPrinted>
  <dcterms:created xsi:type="dcterms:W3CDTF">2008-09-05T06:53:10Z</dcterms:created>
  <dcterms:modified xsi:type="dcterms:W3CDTF">2011-12-12T07:33:40Z</dcterms:modified>
</cp:coreProperties>
</file>