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tiper/Desktop/Other/hMMT-postTracking Package/Kinetics/"/>
    </mc:Choice>
  </mc:AlternateContent>
  <xr:revisionPtr revIDLastSave="0" documentId="13_ncr:1_{6B0B0492-C613-1544-8BF5-368C3157946A}" xr6:coauthVersionLast="47" xr6:coauthVersionMax="47" xr10:uidLastSave="{00000000-0000-0000-0000-000000000000}"/>
  <bookViews>
    <workbookView xWindow="5660" yWindow="500" windowWidth="21860" windowHeight="16100" activeTab="1" xr2:uid="{D2F4C865-56EE-9147-B623-38CCE8E8C326}"/>
  </bookViews>
  <sheets>
    <sheet name="Twitch" sheetId="2" r:id="rId1"/>
    <sheet name="DOF" sheetId="1" r:id="rId2"/>
  </sheets>
  <externalReferences>
    <externalReference r:id="rId3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F11" i="2"/>
  <c r="AB7" i="2"/>
  <c r="X7" i="2"/>
  <c r="S7" i="2"/>
  <c r="Q7" i="2"/>
  <c r="O7" i="2"/>
  <c r="I7" i="2"/>
  <c r="AB6" i="2"/>
  <c r="X6" i="2"/>
  <c r="S6" i="2"/>
  <c r="Q6" i="2"/>
  <c r="O6" i="2"/>
  <c r="I6" i="2"/>
  <c r="AB5" i="2"/>
  <c r="AC5" i="2" s="1"/>
  <c r="X5" i="2"/>
  <c r="S5" i="2"/>
  <c r="Q5" i="2"/>
  <c r="O5" i="2"/>
  <c r="P5" i="2" s="1"/>
  <c r="I5" i="2"/>
  <c r="Z5" i="2" l="1"/>
  <c r="R5" i="2"/>
  <c r="Z6" i="2"/>
  <c r="T5" i="2"/>
  <c r="J5" i="2"/>
  <c r="Y5" i="2"/>
  <c r="Z7" i="2"/>
  <c r="AA5" i="2" l="1"/>
  <c r="G17" i="1"/>
  <c r="F17" i="1"/>
  <c r="AJ13" i="1"/>
  <c r="AD13" i="1"/>
  <c r="X13" i="1"/>
  <c r="U13" i="1"/>
  <c r="R13" i="1"/>
  <c r="I13" i="1"/>
  <c r="AJ12" i="1"/>
  <c r="AD12" i="1"/>
  <c r="X12" i="1"/>
  <c r="U12" i="1"/>
  <c r="R12" i="1"/>
  <c r="I12" i="1"/>
  <c r="AJ11" i="1"/>
  <c r="AD11" i="1"/>
  <c r="X11" i="1"/>
  <c r="U11" i="1"/>
  <c r="R11" i="1"/>
  <c r="I11" i="1"/>
  <c r="AJ10" i="1"/>
  <c r="AD10" i="1"/>
  <c r="X10" i="1"/>
  <c r="U10" i="1"/>
  <c r="R10" i="1"/>
  <c r="I10" i="1"/>
  <c r="AJ9" i="1"/>
  <c r="AD9" i="1"/>
  <c r="X9" i="1"/>
  <c r="U9" i="1"/>
  <c r="R9" i="1"/>
  <c r="I9" i="1"/>
  <c r="AJ8" i="1"/>
  <c r="AD8" i="1"/>
  <c r="X8" i="1"/>
  <c r="U8" i="1"/>
  <c r="R8" i="1"/>
  <c r="I8" i="1"/>
  <c r="AJ7" i="1"/>
  <c r="AD7" i="1"/>
  <c r="X7" i="1"/>
  <c r="U7" i="1"/>
  <c r="R7" i="1"/>
  <c r="I7" i="1"/>
  <c r="AJ6" i="1"/>
  <c r="AD6" i="1"/>
  <c r="X6" i="1"/>
  <c r="U6" i="1"/>
  <c r="R6" i="1"/>
  <c r="I6" i="1"/>
  <c r="AJ5" i="1"/>
  <c r="AD5" i="1"/>
  <c r="X5" i="1"/>
  <c r="U5" i="1"/>
  <c r="R5" i="1"/>
  <c r="I5" i="1"/>
  <c r="AG6" i="1" l="1"/>
  <c r="S8" i="1"/>
  <c r="AE5" i="1"/>
  <c r="J11" i="1"/>
  <c r="V5" i="1"/>
  <c r="AG5" i="1"/>
  <c r="AK8" i="1"/>
  <c r="AG9" i="1"/>
  <c r="AG13" i="1"/>
  <c r="V11" i="1"/>
  <c r="S5" i="1"/>
  <c r="AK5" i="1"/>
  <c r="J8" i="1"/>
  <c r="AK11" i="1"/>
  <c r="Y11" i="1"/>
  <c r="S11" i="1"/>
  <c r="AG12" i="1"/>
  <c r="Y8" i="1"/>
  <c r="J5" i="1"/>
  <c r="Y5" i="1"/>
  <c r="AG10" i="1"/>
  <c r="AG11" i="1"/>
  <c r="AH11" i="1" s="1"/>
  <c r="AG8" i="1"/>
  <c r="AH8" i="1" s="1"/>
  <c r="AE8" i="1"/>
  <c r="AG7" i="1"/>
  <c r="AH5" i="1" s="1"/>
  <c r="AI5" i="1" s="1"/>
  <c r="V8" i="1"/>
  <c r="W5" i="1" s="1"/>
  <c r="AE11" i="1"/>
  <c r="T5" i="1" l="1"/>
  <c r="K5" i="1"/>
  <c r="Z5" i="1"/>
  <c r="AF5" i="1"/>
  <c r="AL5" i="1"/>
  <c r="O9" i="1" l="1"/>
  <c r="O10" i="1"/>
  <c r="M11" i="1"/>
  <c r="O11" i="1"/>
  <c r="P11" i="1" s="1"/>
  <c r="O12" i="1"/>
  <c r="O13" i="1"/>
  <c r="M5" i="1"/>
  <c r="N5" i="1" s="1"/>
  <c r="O5" i="1"/>
  <c r="P5" i="1" s="1"/>
  <c r="Q5" i="1" s="1"/>
  <c r="O6" i="1"/>
  <c r="O7" i="1"/>
  <c r="M8" i="1"/>
  <c r="O8" i="1"/>
  <c r="P8" i="1" s="1"/>
  <c r="K5" i="2" a="1"/>
  <c r="K5" i="2"/>
  <c r="L5" i="2"/>
  <c r="M5" i="2"/>
  <c r="N5" i="2"/>
  <c r="K6" i="2" a="1"/>
  <c r="K6" i="2"/>
  <c r="M6" i="2"/>
  <c r="K7" i="2" a="1"/>
  <c r="K7" i="2"/>
  <c r="M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<sst xmlns="http://schemas.openxmlformats.org/spreadsheetml/2006/main" count="105" uniqueCount="56">
  <si>
    <t>Frame #</t>
  </si>
  <si>
    <t>Time-to-peak twitch</t>
  </si>
  <si>
    <t>Dynamic oscillation of force (DOF)</t>
  </si>
  <si>
    <t>Contraction rate (CR)</t>
  </si>
  <si>
    <t>Duration at peak (DP)</t>
  </si>
  <si>
    <t>Half relaxation time (1/2 RT)</t>
  </si>
  <si>
    <t>Relaxation time (RT)</t>
  </si>
  <si>
    <t>Displacement (pixels)</t>
  </si>
  <si>
    <t>Relaxation (R)</t>
  </si>
  <si>
    <t>Relaxation rate (CR)</t>
  </si>
  <si>
    <t>Full width at half max (WHM)</t>
  </si>
  <si>
    <t>TR #</t>
  </si>
  <si>
    <t>Contraction #</t>
  </si>
  <si>
    <t>P1</t>
  </si>
  <si>
    <t>P2</t>
  </si>
  <si>
    <t>P3</t>
  </si>
  <si>
    <t>P4</t>
  </si>
  <si>
    <t>P5</t>
  </si>
  <si>
    <t>P6</t>
  </si>
  <si>
    <t>TPT (sec)</t>
  </si>
  <si>
    <t>Average TPT (sec)</t>
  </si>
  <si>
    <t>Average TPT of TRs (sec)</t>
  </si>
  <si>
    <t>DOF (pixels)</t>
  </si>
  <si>
    <t>Average DOF (pixels)</t>
  </si>
  <si>
    <t>Average DOF of TRs (pixels)</t>
  </si>
  <si>
    <t>CR (pixels/sec)</t>
  </si>
  <si>
    <t>Average CR (pixels/sec)</t>
  </si>
  <si>
    <t>Average CR of TRs (pixels/sec)</t>
  </si>
  <si>
    <t>DP (sec)</t>
  </si>
  <si>
    <t>Average DP (sec)</t>
  </si>
  <si>
    <t>Average DP of TRs (sec)</t>
  </si>
  <si>
    <t xml:space="preserve"> 1/2 RT (sec)</t>
  </si>
  <si>
    <t>Average 1/2 RT (sec)</t>
  </si>
  <si>
    <t>Average 1/2 RT of TRs (sec)</t>
  </si>
  <si>
    <t>RT (sec)</t>
  </si>
  <si>
    <t>Average RT (sec)</t>
  </si>
  <si>
    <t>Average RT of TRs (sec)</t>
  </si>
  <si>
    <t>P3/P4</t>
  </si>
  <si>
    <t>R (pixels)</t>
  </si>
  <si>
    <t>Average R (pixels)</t>
  </si>
  <si>
    <t>Average R of TRs (pixels)</t>
  </si>
  <si>
    <t>RR (pixels/sec)</t>
  </si>
  <si>
    <t>Average RR (pixels/sec)</t>
  </si>
  <si>
    <t>Average RR of TRs (pixels/sec)</t>
  </si>
  <si>
    <t>WHM (sec)</t>
  </si>
  <si>
    <t>Average WHM (sec)</t>
  </si>
  <si>
    <t>Average WHM of TRs (sec)</t>
  </si>
  <si>
    <t>T1</t>
  </si>
  <si>
    <t>T2</t>
  </si>
  <si>
    <t>T3</t>
  </si>
  <si>
    <t>Min</t>
  </si>
  <si>
    <t>Max</t>
  </si>
  <si>
    <t>Duration-at-peak (DP)</t>
  </si>
  <si>
    <t>Time-to-peak tension</t>
  </si>
  <si>
    <t>Half-relaxation time (1/2 RT)</t>
  </si>
  <si>
    <t>Full-width at half-max (WHM)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</si>
</sst>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5B9BD5"/>
        <bgColor rgb="FF00000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" fontId="0" fillId="0" borderId="0" xfId="0" applyNumberFormat="1"/>
    <xf numFmtId="0" fontId="1" fillId="0" borderId="21" xfId="0" applyFont="1" applyBorder="1"/>
    <xf numFmtId="0" fontId="0" fillId="0" borderId="21" xfId="0" applyBorder="1"/>
    <xf numFmtId="1" fontId="0" fillId="2" borderId="21" xfId="0" applyNumberFormat="1" applyFill="1" applyBorder="1"/>
    <xf numFmtId="0" fontId="0" fillId="5" borderId="21" xfId="0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47" xfId="0" applyNumberFormat="1" applyFont="1" applyBorder="1" applyAlignment="1">
      <alignment horizontal="center" vertical="center" wrapText="1"/>
    </xf>
    <xf numFmtId="2" fontId="3" fillId="0" borderId="47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6" xfId="0" applyFont="1" applyBorder="1"/>
    <xf numFmtId="0" fontId="3" fillId="18" borderId="47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2" fontId="3" fillId="0" borderId="49" xfId="0" applyNumberFormat="1" applyFont="1" applyBorder="1" applyAlignment="1">
      <alignment horizontal="center" vertical="center"/>
    </xf>
    <xf numFmtId="0" fontId="3" fillId="0" borderId="33" xfId="0" applyFont="1" applyBorder="1"/>
    <xf numFmtId="0" fontId="3" fillId="0" borderId="47" xfId="0" applyFont="1" applyBorder="1"/>
    <xf numFmtId="0" fontId="3" fillId="19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/>
    </xf>
    <xf numFmtId="0" fontId="3" fillId="0" borderId="50" xfId="0" applyFont="1" applyBorder="1"/>
    <xf numFmtId="0" fontId="3" fillId="0" borderId="8" xfId="0" applyFont="1" applyBorder="1"/>
    <xf numFmtId="0" fontId="3" fillId="17" borderId="47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2" fillId="0" borderId="21" xfId="0" applyFont="1" applyBorder="1"/>
    <xf numFmtId="0" fontId="2" fillId="0" borderId="25" xfId="0" applyFont="1" applyBorder="1"/>
    <xf numFmtId="0" fontId="3" fillId="0" borderId="34" xfId="0" applyFont="1" applyBorder="1"/>
    <xf numFmtId="0" fontId="3" fillId="0" borderId="37" xfId="0" applyFont="1" applyBorder="1"/>
    <xf numFmtId="1" fontId="3" fillId="12" borderId="37" xfId="0" applyNumberFormat="1" applyFont="1" applyFill="1" applyBorder="1"/>
    <xf numFmtId="0" fontId="3" fillId="15" borderId="37" xfId="0" applyFont="1" applyFill="1" applyBorder="1"/>
    <xf numFmtId="0" fontId="3" fillId="0" borderId="51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0" xfId="0" applyFont="1" applyFill="1" applyBorder="1" applyAlignment="1">
      <alignment horizontal="center" vertical="center" wrapText="1"/>
    </xf>
    <xf numFmtId="0" fontId="2" fillId="12" borderId="4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0" xfId="0" applyFont="1" applyFill="1" applyBorder="1" applyAlignment="1">
      <alignment horizontal="center" vertical="center" wrapText="1"/>
    </xf>
    <xf numFmtId="0" fontId="2" fillId="13" borderId="43" xfId="0" applyFont="1" applyFill="1" applyBorder="1" applyAlignment="1">
      <alignment horizontal="center" vertical="center" wrapText="1"/>
    </xf>
    <xf numFmtId="0" fontId="2" fillId="12" borderId="39" xfId="0" applyFont="1" applyFill="1" applyBorder="1" applyAlignment="1">
      <alignment horizontal="center" vertical="center" wrapText="1"/>
    </xf>
    <xf numFmtId="0" fontId="2" fillId="12" borderId="4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0" xfId="0" applyFont="1" applyFill="1" applyBorder="1" applyAlignment="1">
      <alignment horizontal="center" vertical="center" wrapText="1"/>
    </xf>
    <xf numFmtId="0" fontId="2" fillId="14" borderId="43" xfId="0" applyFont="1" applyFill="1" applyBorder="1" applyAlignment="1">
      <alignment horizontal="center" vertical="center" wrapText="1"/>
    </xf>
    <xf numFmtId="0" fontId="2" fillId="16" borderId="44" xfId="0" applyFont="1" applyFill="1" applyBorder="1" applyAlignment="1">
      <alignment horizontal="center" vertical="center" wrapText="1"/>
    </xf>
    <xf numFmtId="0" fontId="2" fillId="16" borderId="45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12" borderId="44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5" borderId="44" xfId="0" applyFont="1" applyFill="1" applyBorder="1" applyAlignment="1">
      <alignment horizontal="center" vertical="center" wrapText="1"/>
    </xf>
    <xf numFmtId="0" fontId="2" fillId="15" borderId="45" xfId="0" applyFont="1" applyFill="1" applyBorder="1" applyAlignment="1">
      <alignment horizontal="center" vertical="center" wrapText="1"/>
    </xf>
    <xf numFmtId="0" fontId="2" fillId="13" borderId="44" xfId="0" applyFont="1" applyFill="1" applyBorder="1" applyAlignment="1">
      <alignment horizontal="center" vertical="center" wrapText="1"/>
    </xf>
    <xf numFmtId="0" fontId="2" fillId="13" borderId="45" xfId="0" applyFont="1" applyFill="1" applyBorder="1" applyAlignment="1">
      <alignment horizontal="center" vertical="center" wrapText="1"/>
    </xf>
    <xf numFmtId="0" fontId="2" fillId="12" borderId="45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" fontId="3" fillId="0" borderId="44" xfId="0" applyNumberFormat="1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2" fontId="3" fillId="0" borderId="45" xfId="0" applyNumberFormat="1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2" fontId="0" fillId="0" borderId="36" xfId="0" applyNumberFormat="1" applyBorder="1" applyAlignment="1">
      <alignment horizontal="center" vertical="center" wrapText="1"/>
    </xf>
    <xf numFmtId="2" fontId="0" fillId="0" borderId="38" xfId="0" applyNumberFormat="1" applyBorder="1" applyAlignment="1">
      <alignment horizontal="center" vertical="center" wrapText="1"/>
    </xf>
    <xf numFmtId="2" fontId="0" fillId="0" borderId="5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264308</xdr:colOff>
      <xdr:row>13</xdr:row>
      <xdr:rowOff>69000</xdr:rowOff>
    </xdr:from>
    <xdr:to>
      <xdr:col>8</xdr:col>
      <xdr:colOff>575595</xdr:colOff>
      <xdr:row>19</xdr:row>
      <xdr:rowOff>159910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C8EC31F-1B6E-19AE-8ED5-FA849244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6002" y="2921295"/>
          <a:ext cx="5266369" cy="13262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264308</xdr:colOff>
      <xdr:row>19</xdr:row>
      <xdr:rowOff>69000</xdr:rowOff>
    </xdr:from>
    <xdr:to>
      <xdr:col>8</xdr:col>
      <xdr:colOff>575595</xdr:colOff>
      <xdr:row>25</xdr:row>
      <xdr:rowOff>185310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9AEF2-6114-3843-9EB5-552BD9417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5308" y="2939200"/>
          <a:ext cx="5264287" cy="13355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ytiper/Desktop/Experiments/ES%20Optimization%202021/EXP.01.2021%20(UCAL38)/ES%20Optimization%20EXP.01.2021.xlsx" TargetMode="External"/><Relationship Id="rId1" Type="http://schemas.openxmlformats.org/officeDocument/2006/relationships/externalLinkPath" Target="/Users/katytiper/Desktop/Experiments/ES%20Optimization%202021/EXP.01.2021%20(UCAL38)/ES%20Optimization%20EXP.01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Twitch + DOF"/>
      <sheetName val="Absolute Force"/>
      <sheetName val="Time-to-peak"/>
      <sheetName val="Half relaxation time"/>
      <sheetName val="Twitch kinetics"/>
      <sheetName val="DOF kinetics"/>
      <sheetName val="Compiled"/>
      <sheetName val="5V, all SDs "/>
      <sheetName val="1Hz, 1ms"/>
      <sheetName val="1Hz, 2ms"/>
      <sheetName val="1Hz, 5ms"/>
      <sheetName val="1Hz, 10ms"/>
      <sheetName val="1Hz, 20ms"/>
      <sheetName val="1Hz, 40ms"/>
      <sheetName val="1Hz, 60ms"/>
      <sheetName val="1Hz, 80ms"/>
      <sheetName val="Standard"/>
    </sheetNames>
    <sheetDataSet>
      <sheetData sheetId="0"/>
      <sheetData sheetId="1">
        <row r="99">
          <cell r="F99">
            <v>5</v>
          </cell>
        </row>
        <row r="100">
          <cell r="F100">
            <v>5</v>
          </cell>
        </row>
        <row r="101">
          <cell r="F101">
            <v>13</v>
          </cell>
        </row>
        <row r="102">
          <cell r="F102">
            <v>7</v>
          </cell>
        </row>
        <row r="103">
          <cell r="F103">
            <v>5</v>
          </cell>
        </row>
        <row r="104">
          <cell r="F104">
            <v>18</v>
          </cell>
        </row>
        <row r="105">
          <cell r="F105">
            <v>10</v>
          </cell>
        </row>
        <row r="106">
          <cell r="F106">
            <v>9</v>
          </cell>
        </row>
        <row r="107">
          <cell r="F107">
            <v>21</v>
          </cell>
        </row>
        <row r="108">
          <cell r="F108">
            <v>10</v>
          </cell>
        </row>
        <row r="109">
          <cell r="F109">
            <v>10</v>
          </cell>
        </row>
        <row r="110">
          <cell r="F110">
            <v>23</v>
          </cell>
        </row>
        <row r="111">
          <cell r="F111">
            <v>12</v>
          </cell>
        </row>
        <row r="112">
          <cell r="F112">
            <v>12</v>
          </cell>
        </row>
        <row r="113">
          <cell r="F113">
            <v>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1D8-6E73-5542-A532-8DB3408BD5D8}">
  <dimension ref="A1:AC23"/>
  <sheetViews>
    <sheetView zoomScaleNormal="100" workbookViewId="0">
      <selection activeCell="K13" sqref="K13"/>
    </sheetView>
  </sheetViews>
  <sheetFormatPr baseColWidth="10" defaultRowHeight="16" x14ac:dyDescent="0.2"/>
  <sheetData>
    <row r="1" spans="1:29" x14ac:dyDescent="0.2">
      <c r="A1" s="92"/>
      <c r="B1" s="53"/>
      <c r="C1" s="103" t="s">
        <v>0</v>
      </c>
      <c r="D1" s="104"/>
      <c r="E1" s="104"/>
      <c r="F1" s="104"/>
      <c r="G1" s="104"/>
      <c r="H1" s="105"/>
      <c r="I1" s="93" t="s">
        <v>53</v>
      </c>
      <c r="J1" s="94"/>
      <c r="K1" s="93" t="s">
        <v>2</v>
      </c>
      <c r="L1" s="94"/>
      <c r="M1" s="97" t="s">
        <v>3</v>
      </c>
      <c r="N1" s="98"/>
      <c r="O1" s="93" t="s">
        <v>52</v>
      </c>
      <c r="P1" s="94"/>
      <c r="Q1" s="93" t="s">
        <v>54</v>
      </c>
      <c r="R1" s="94"/>
      <c r="S1" s="93" t="s">
        <v>6</v>
      </c>
      <c r="T1" s="94"/>
      <c r="U1" s="54"/>
      <c r="V1" s="113" t="s">
        <v>7</v>
      </c>
      <c r="W1" s="114"/>
      <c r="X1" s="93" t="s">
        <v>8</v>
      </c>
      <c r="Y1" s="94"/>
      <c r="Z1" s="97" t="s">
        <v>9</v>
      </c>
      <c r="AA1" s="98"/>
      <c r="AB1" s="93" t="s">
        <v>55</v>
      </c>
      <c r="AC1" s="101"/>
    </row>
    <row r="2" spans="1:29" ht="17" thickBot="1" x14ac:dyDescent="0.25">
      <c r="A2" s="92"/>
      <c r="B2" s="55"/>
      <c r="C2" s="106"/>
      <c r="D2" s="107"/>
      <c r="E2" s="107"/>
      <c r="F2" s="107"/>
      <c r="G2" s="107"/>
      <c r="H2" s="108"/>
      <c r="I2" s="95"/>
      <c r="J2" s="96"/>
      <c r="K2" s="95"/>
      <c r="L2" s="96"/>
      <c r="M2" s="99"/>
      <c r="N2" s="100"/>
      <c r="O2" s="95"/>
      <c r="P2" s="96"/>
      <c r="Q2" s="95"/>
      <c r="R2" s="96"/>
      <c r="S2" s="95"/>
      <c r="T2" s="96"/>
      <c r="U2" s="56"/>
      <c r="V2" s="115"/>
      <c r="W2" s="116"/>
      <c r="X2" s="95"/>
      <c r="Y2" s="96"/>
      <c r="Z2" s="99"/>
      <c r="AA2" s="100"/>
      <c r="AB2" s="95"/>
      <c r="AC2" s="102"/>
    </row>
    <row r="3" spans="1:29" ht="31" customHeight="1" x14ac:dyDescent="0.2">
      <c r="A3" s="109" t="s">
        <v>11</v>
      </c>
      <c r="B3" s="111" t="s">
        <v>12</v>
      </c>
      <c r="C3" s="119" t="s">
        <v>13</v>
      </c>
      <c r="D3" s="119" t="s">
        <v>14</v>
      </c>
      <c r="E3" s="119" t="s">
        <v>15</v>
      </c>
      <c r="F3" s="119" t="s">
        <v>16</v>
      </c>
      <c r="G3" s="119" t="s">
        <v>17</v>
      </c>
      <c r="H3" s="119" t="s">
        <v>18</v>
      </c>
      <c r="I3" s="120" t="s">
        <v>19</v>
      </c>
      <c r="J3" s="122" t="s">
        <v>21</v>
      </c>
      <c r="K3" s="120" t="s">
        <v>22</v>
      </c>
      <c r="L3" s="122" t="s">
        <v>24</v>
      </c>
      <c r="M3" s="124" t="s">
        <v>25</v>
      </c>
      <c r="N3" s="117" t="s">
        <v>27</v>
      </c>
      <c r="O3" s="120" t="s">
        <v>28</v>
      </c>
      <c r="P3" s="122" t="s">
        <v>30</v>
      </c>
      <c r="Q3" s="120" t="s">
        <v>31</v>
      </c>
      <c r="R3" s="122" t="s">
        <v>33</v>
      </c>
      <c r="S3" s="120" t="s">
        <v>34</v>
      </c>
      <c r="T3" s="122" t="s">
        <v>36</v>
      </c>
      <c r="U3" s="111" t="s">
        <v>12</v>
      </c>
      <c r="V3" s="119" t="s">
        <v>37</v>
      </c>
      <c r="W3" s="119" t="s">
        <v>18</v>
      </c>
      <c r="X3" s="120" t="s">
        <v>38</v>
      </c>
      <c r="Y3" s="120" t="s">
        <v>40</v>
      </c>
      <c r="Z3" s="124" t="s">
        <v>41</v>
      </c>
      <c r="AA3" s="117" t="s">
        <v>43</v>
      </c>
      <c r="AB3" s="120" t="s">
        <v>44</v>
      </c>
      <c r="AC3" s="120" t="s">
        <v>46</v>
      </c>
    </row>
    <row r="4" spans="1:29" ht="17" thickBot="1" x14ac:dyDescent="0.25">
      <c r="A4" s="110"/>
      <c r="B4" s="112"/>
      <c r="C4" s="112"/>
      <c r="D4" s="112"/>
      <c r="E4" s="112"/>
      <c r="F4" s="112"/>
      <c r="G4" s="112"/>
      <c r="H4" s="112"/>
      <c r="I4" s="121"/>
      <c r="J4" s="123"/>
      <c r="K4" s="121"/>
      <c r="L4" s="123"/>
      <c r="M4" s="125"/>
      <c r="N4" s="118"/>
      <c r="O4" s="126"/>
      <c r="P4" s="123"/>
      <c r="Q4" s="126"/>
      <c r="R4" s="123"/>
      <c r="S4" s="126"/>
      <c r="T4" s="123"/>
      <c r="U4" s="127"/>
      <c r="V4" s="128"/>
      <c r="W4" s="128"/>
      <c r="X4" s="126"/>
      <c r="Y4" s="126"/>
      <c r="Z4" s="125"/>
      <c r="AA4" s="118"/>
      <c r="AB4" s="126"/>
      <c r="AC4" s="126"/>
    </row>
    <row r="5" spans="1:29" x14ac:dyDescent="0.2">
      <c r="A5" s="81" t="s">
        <v>47</v>
      </c>
      <c r="B5" s="57">
        <v>1</v>
      </c>
      <c r="C5" s="58"/>
      <c r="D5" s="58"/>
      <c r="E5" s="58"/>
      <c r="F5" s="58"/>
      <c r="G5" s="58"/>
      <c r="H5" s="59"/>
      <c r="I5" s="60">
        <f>(E5-C5)*(1/30)</f>
        <v>0</v>
      </c>
      <c r="J5" s="129">
        <f>AVERAGE(I5:I7)</f>
        <v>0</v>
      </c>
      <c r="K5" s="60" cm="1">
        <f t="array" aca="1" ref="K5" ca="1">INDEX('[1]Twitch + DOF'!$F$99:$F$113,COUNTA($K$5:K5))</f>
        <v>5</v>
      </c>
      <c r="L5" s="129">
        <f ca="1">AVERAGE(K5:K7)</f>
        <v>7.666666666666667</v>
      </c>
      <c r="M5" s="61" t="e">
        <f t="shared" ref="M5:M7" ca="1" si="0">K5/I5</f>
        <v>#DIV/0!</v>
      </c>
      <c r="N5" s="129" t="e">
        <f ca="1">AVERAGE(M5:M7)</f>
        <v>#DIV/0!</v>
      </c>
      <c r="O5" s="62">
        <f t="shared" ref="O5:O7" si="1">(F5-E5)*(1/30)</f>
        <v>0</v>
      </c>
      <c r="P5" s="129">
        <f>AVERAGE(O5:O7)</f>
        <v>0</v>
      </c>
      <c r="Q5" s="62">
        <f t="shared" ref="Q5:Q7" si="2">(G5-F5)*(1/30)</f>
        <v>0</v>
      </c>
      <c r="R5" s="129">
        <f>AVERAGE(Q5:Q7)</f>
        <v>0</v>
      </c>
      <c r="S5" s="62">
        <f t="shared" ref="S5:S7" si="3">(H5-F5)*(1/30)</f>
        <v>0</v>
      </c>
      <c r="T5" s="129">
        <f>AVERAGE(S5:S7)</f>
        <v>0</v>
      </c>
      <c r="U5" s="63">
        <v>1</v>
      </c>
      <c r="V5" s="64">
        <v>5</v>
      </c>
      <c r="W5" s="65">
        <v>2</v>
      </c>
      <c r="X5" s="62">
        <f>V5-W5</f>
        <v>3</v>
      </c>
      <c r="Y5" s="129">
        <f>AVERAGE(X5:X7)</f>
        <v>5.666666666666667</v>
      </c>
      <c r="Z5" s="61" t="e">
        <f t="shared" ref="Z5:Z7" si="4">X5/S5</f>
        <v>#DIV/0!</v>
      </c>
      <c r="AA5" s="129" t="e">
        <f>AVERAGE(Z5:Z7)</f>
        <v>#DIV/0!</v>
      </c>
      <c r="AB5" s="62">
        <f t="shared" ref="AB5:AB7" si="5">(G5-D5)*(1/30)</f>
        <v>0</v>
      </c>
      <c r="AC5" s="129">
        <f>AVERAGE(AB5:AB7)</f>
        <v>0</v>
      </c>
    </row>
    <row r="6" spans="1:29" x14ac:dyDescent="0.2">
      <c r="A6" s="66" t="s">
        <v>48</v>
      </c>
      <c r="B6" s="67">
        <v>1</v>
      </c>
      <c r="C6" s="68"/>
      <c r="D6" s="68"/>
      <c r="E6" s="68"/>
      <c r="F6" s="68"/>
      <c r="G6" s="68"/>
      <c r="H6" s="63"/>
      <c r="I6" s="69">
        <f>(E6-C6)*(1/30)</f>
        <v>0</v>
      </c>
      <c r="J6" s="130"/>
      <c r="K6" s="69" cm="1">
        <f t="array" aca="1" ref="K6" ca="1">INDEX('[1]Twitch + DOF'!$F$99:$F$113,COUNTA($K$5:K6))</f>
        <v>5</v>
      </c>
      <c r="L6" s="130"/>
      <c r="M6" s="61" t="e">
        <f t="shared" ca="1" si="0"/>
        <v>#DIV/0!</v>
      </c>
      <c r="N6" s="130"/>
      <c r="O6" s="62">
        <f t="shared" si="1"/>
        <v>0</v>
      </c>
      <c r="P6" s="130"/>
      <c r="Q6" s="62">
        <f t="shared" si="2"/>
        <v>0</v>
      </c>
      <c r="R6" s="130"/>
      <c r="S6" s="62">
        <f t="shared" si="3"/>
        <v>0</v>
      </c>
      <c r="T6" s="130"/>
      <c r="U6" s="63">
        <v>1</v>
      </c>
      <c r="V6" s="70">
        <v>5</v>
      </c>
      <c r="W6" s="71">
        <v>1</v>
      </c>
      <c r="X6" s="62">
        <f t="shared" ref="X6" si="6">V6-W6</f>
        <v>4</v>
      </c>
      <c r="Y6" s="130"/>
      <c r="Z6" s="61" t="e">
        <f t="shared" si="4"/>
        <v>#DIV/0!</v>
      </c>
      <c r="AA6" s="130"/>
      <c r="AB6" s="62">
        <f t="shared" si="5"/>
        <v>0</v>
      </c>
      <c r="AC6" s="130"/>
    </row>
    <row r="7" spans="1:29" ht="17" thickBot="1" x14ac:dyDescent="0.25">
      <c r="A7" s="72" t="s">
        <v>49</v>
      </c>
      <c r="B7" s="73">
        <v>1</v>
      </c>
      <c r="C7" s="74"/>
      <c r="D7" s="74"/>
      <c r="E7" s="74"/>
      <c r="F7" s="74"/>
      <c r="G7" s="74"/>
      <c r="H7" s="75"/>
      <c r="I7" s="76">
        <f>(E7-C7)*(1/30)</f>
        <v>0</v>
      </c>
      <c r="J7" s="131"/>
      <c r="K7" s="76" cm="1">
        <f t="array" aca="1" ref="K7" ca="1">INDEX('[1]Twitch + DOF'!$F$99:$F$113,COUNTA($K$5:K7))</f>
        <v>13</v>
      </c>
      <c r="L7" s="131"/>
      <c r="M7" s="77" t="e">
        <f t="shared" ca="1" si="0"/>
        <v>#DIV/0!</v>
      </c>
      <c r="N7" s="131"/>
      <c r="O7" s="78">
        <f t="shared" si="1"/>
        <v>0</v>
      </c>
      <c r="P7" s="131"/>
      <c r="Q7" s="78">
        <f t="shared" si="2"/>
        <v>0</v>
      </c>
      <c r="R7" s="131"/>
      <c r="S7" s="78">
        <f t="shared" si="3"/>
        <v>0</v>
      </c>
      <c r="T7" s="131"/>
      <c r="U7" s="75">
        <v>1</v>
      </c>
      <c r="V7" s="79">
        <v>13</v>
      </c>
      <c r="W7" s="80">
        <v>3</v>
      </c>
      <c r="X7" s="78">
        <f>V7-W7</f>
        <v>10</v>
      </c>
      <c r="Y7" s="131"/>
      <c r="Z7" s="77" t="e">
        <f t="shared" si="4"/>
        <v>#DIV/0!</v>
      </c>
      <c r="AA7" s="131"/>
      <c r="AB7" s="78">
        <f t="shared" si="5"/>
        <v>0</v>
      </c>
      <c r="AC7" s="131"/>
    </row>
    <row r="8" spans="1:29" x14ac:dyDescent="0.2">
      <c r="A8" s="52"/>
      <c r="B8" s="52"/>
      <c r="C8" s="52"/>
      <c r="D8" s="52"/>
      <c r="E8" s="52"/>
      <c r="F8" s="52"/>
      <c r="G8" s="52"/>
      <c r="H8" s="52"/>
      <c r="I8" s="8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29" x14ac:dyDescent="0.2">
      <c r="A9" s="52"/>
      <c r="B9" s="52"/>
      <c r="C9" s="52"/>
      <c r="D9" s="52"/>
      <c r="E9" s="52"/>
      <c r="F9" s="52"/>
      <c r="G9" s="52"/>
      <c r="H9" s="52"/>
      <c r="I9" s="82"/>
      <c r="J9" s="52"/>
      <c r="K9" s="52"/>
      <c r="L9" s="83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 spans="1:29" x14ac:dyDescent="0.2">
      <c r="B10" s="51"/>
      <c r="C10" s="84" t="s">
        <v>50</v>
      </c>
      <c r="D10" s="85" t="s">
        <v>51</v>
      </c>
      <c r="E10" s="85" t="s">
        <v>50</v>
      </c>
      <c r="F10" s="85" t="s">
        <v>14</v>
      </c>
      <c r="G10" s="85" t="s">
        <v>15</v>
      </c>
      <c r="H10" s="52"/>
      <c r="I10" s="82"/>
      <c r="J10" s="52"/>
      <c r="K10" s="83"/>
      <c r="L10" s="83"/>
      <c r="M10" s="52"/>
      <c r="N10" s="52"/>
      <c r="O10" s="52"/>
      <c r="P10" s="52"/>
      <c r="Q10" s="52"/>
      <c r="R10" s="52"/>
      <c r="S10" s="52"/>
      <c r="T10" s="52"/>
      <c r="U10" s="51"/>
      <c r="V10" s="51"/>
      <c r="W10" s="52"/>
      <c r="X10" s="52"/>
      <c r="Y10" s="52"/>
      <c r="Z10" s="52"/>
      <c r="AA10" s="52"/>
      <c r="AB10" s="52"/>
      <c r="AC10" s="52"/>
    </row>
    <row r="11" spans="1:29" x14ac:dyDescent="0.2">
      <c r="B11" s="52"/>
      <c r="C11" s="86"/>
      <c r="D11" s="87"/>
      <c r="E11" s="87"/>
      <c r="F11" s="88">
        <f>C11+ROUNDUP((D11-C11)/2,0)</f>
        <v>0</v>
      </c>
      <c r="G11" s="89">
        <f>D11-ROUNDUP((D11-E11)/2,0)</f>
        <v>0</v>
      </c>
      <c r="H11" s="52"/>
      <c r="I11" s="52"/>
      <c r="J11" s="52"/>
      <c r="K11" s="83"/>
      <c r="L11" s="83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x14ac:dyDescent="0.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83"/>
      <c r="L12" s="83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x14ac:dyDescent="0.2">
      <c r="A13" s="52"/>
      <c r="B13" s="52"/>
      <c r="C13" s="132"/>
      <c r="D13" s="132"/>
      <c r="E13" s="132"/>
      <c r="F13" s="132"/>
      <c r="G13" s="132"/>
      <c r="H13" s="132"/>
      <c r="I13" s="132"/>
      <c r="J13" s="52"/>
      <c r="K13" s="83"/>
      <c r="L13" s="83"/>
      <c r="M13" s="52"/>
      <c r="N13" s="52"/>
      <c r="O13" s="52"/>
      <c r="P13" s="52"/>
      <c r="Q13" s="52"/>
      <c r="R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17" thickBot="1" x14ac:dyDescent="0.25">
      <c r="A14" s="52"/>
      <c r="B14" s="52"/>
      <c r="C14" s="132"/>
      <c r="D14" s="132"/>
      <c r="E14" s="132"/>
      <c r="F14" s="132"/>
      <c r="G14" s="132"/>
      <c r="H14" s="132"/>
      <c r="I14" s="132"/>
      <c r="J14" s="52"/>
      <c r="K14" s="83"/>
      <c r="L14" s="83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17" thickBot="1" x14ac:dyDescent="0.25">
      <c r="A15" s="52"/>
      <c r="B15" s="52"/>
      <c r="C15" s="132"/>
      <c r="D15" s="132"/>
      <c r="E15" s="132"/>
      <c r="F15" s="132"/>
      <c r="G15" s="132"/>
      <c r="H15" s="132"/>
      <c r="I15" s="132"/>
      <c r="J15" s="52"/>
      <c r="K15" s="83"/>
      <c r="L15" s="83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90"/>
      <c r="AA15" s="52"/>
      <c r="AB15" s="52"/>
      <c r="AC15" s="52"/>
    </row>
    <row r="16" spans="1:29" x14ac:dyDescent="0.2">
      <c r="A16" s="52"/>
      <c r="B16" s="52"/>
      <c r="C16" s="132"/>
      <c r="D16" s="132"/>
      <c r="E16" s="132"/>
      <c r="F16" s="132"/>
      <c r="G16" s="132"/>
      <c r="H16" s="132"/>
      <c r="I16" s="132"/>
      <c r="J16" s="52"/>
      <c r="K16" s="83"/>
      <c r="L16" s="83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x14ac:dyDescent="0.2">
      <c r="A17" s="52"/>
      <c r="B17" s="52"/>
      <c r="C17" s="132"/>
      <c r="D17" s="132"/>
      <c r="E17" s="132"/>
      <c r="F17" s="132"/>
      <c r="G17" s="132"/>
      <c r="H17" s="132"/>
      <c r="I17" s="132"/>
      <c r="J17" s="52"/>
      <c r="K17" s="83"/>
      <c r="L17" s="83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x14ac:dyDescent="0.2">
      <c r="A18" s="52"/>
      <c r="B18" s="52"/>
      <c r="C18" s="132"/>
      <c r="D18" s="132"/>
      <c r="E18" s="132"/>
      <c r="F18" s="132"/>
      <c r="G18" s="132"/>
      <c r="H18" s="132"/>
      <c r="I18" s="132"/>
      <c r="J18" s="52"/>
      <c r="K18" s="83"/>
      <c r="L18" s="83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</row>
    <row r="19" spans="1:29" x14ac:dyDescent="0.2">
      <c r="A19" s="52"/>
      <c r="B19" s="52"/>
      <c r="C19" s="132"/>
      <c r="D19" s="132"/>
      <c r="E19" s="132"/>
      <c r="F19" s="132"/>
      <c r="G19" s="132"/>
      <c r="H19" s="132"/>
      <c r="I19" s="132"/>
      <c r="J19" s="52"/>
      <c r="K19" s="83"/>
      <c r="L19" s="83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</row>
    <row r="20" spans="1:29" x14ac:dyDescent="0.2">
      <c r="A20" s="52"/>
      <c r="B20" s="52"/>
      <c r="C20" s="132"/>
      <c r="D20" s="132"/>
      <c r="E20" s="132"/>
      <c r="F20" s="132"/>
      <c r="G20" s="132"/>
      <c r="H20" s="132"/>
      <c r="I20" s="132"/>
      <c r="J20" s="52"/>
      <c r="K20" s="83"/>
      <c r="L20" s="83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x14ac:dyDescent="0.2">
      <c r="A21" s="52"/>
      <c r="B21" s="52"/>
      <c r="C21" s="132"/>
      <c r="D21" s="132"/>
      <c r="E21" s="132"/>
      <c r="F21" s="132"/>
      <c r="G21" s="132"/>
      <c r="H21" s="132"/>
      <c r="I21" s="132"/>
      <c r="J21" s="52"/>
      <c r="K21" s="83"/>
      <c r="L21" s="83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x14ac:dyDescent="0.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83"/>
      <c r="L22" s="83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x14ac:dyDescent="0.2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83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</row>
  </sheetData>
  <mergeCells count="50">
    <mergeCell ref="C13:I21"/>
    <mergeCell ref="P5:P7"/>
    <mergeCell ref="R5:R7"/>
    <mergeCell ref="T5:T7"/>
    <mergeCell ref="Y5:Y7"/>
    <mergeCell ref="J5:J7"/>
    <mergeCell ref="L5:L7"/>
    <mergeCell ref="N5:N7"/>
    <mergeCell ref="AA5:AA7"/>
    <mergeCell ref="AC5:AC7"/>
    <mergeCell ref="AA3:AA4"/>
    <mergeCell ref="AB3:AB4"/>
    <mergeCell ref="AC3:AC4"/>
    <mergeCell ref="M3:M4"/>
    <mergeCell ref="Z3:Z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A3:A4"/>
    <mergeCell ref="B3:B4"/>
    <mergeCell ref="Q1:R2"/>
    <mergeCell ref="S1:T2"/>
    <mergeCell ref="V1:W2"/>
    <mergeCell ref="N3:N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X1:Y2"/>
    <mergeCell ref="Z1:AA2"/>
    <mergeCell ref="AB1:AC2"/>
    <mergeCell ref="C1:H2"/>
    <mergeCell ref="I1:J2"/>
    <mergeCell ref="K1:L2"/>
    <mergeCell ref="M1:N2"/>
    <mergeCell ref="O1:P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16FA-00BB-5348-9390-718A651B658D}">
  <dimension ref="A1:AL29"/>
  <sheetViews>
    <sheetView tabSelected="1" zoomScaleNormal="100" workbookViewId="0">
      <selection activeCell="M25" sqref="M25"/>
    </sheetView>
  </sheetViews>
  <sheetFormatPr baseColWidth="10" defaultRowHeight="16" x14ac:dyDescent="0.2"/>
  <cols>
    <col min="15" max="19" width="13.33203125" customWidth="1"/>
    <col min="20" max="20" width="14.83203125" customWidth="1"/>
    <col min="36" max="37" width="13.33203125" customWidth="1"/>
    <col min="38" max="38" width="14.83203125" customWidth="1"/>
  </cols>
  <sheetData>
    <row r="1" spans="1:38" ht="16" customHeight="1" x14ac:dyDescent="0.2">
      <c r="A1" s="91"/>
      <c r="B1" s="91"/>
      <c r="C1" s="194" t="s">
        <v>0</v>
      </c>
      <c r="D1" s="195"/>
      <c r="E1" s="195"/>
      <c r="F1" s="195"/>
      <c r="G1" s="195"/>
      <c r="H1" s="196"/>
      <c r="I1" s="178" t="s">
        <v>1</v>
      </c>
      <c r="J1" s="179"/>
      <c r="K1" s="180"/>
      <c r="L1" s="178" t="s">
        <v>2</v>
      </c>
      <c r="M1" s="179"/>
      <c r="N1" s="180"/>
      <c r="O1" s="188" t="s">
        <v>3</v>
      </c>
      <c r="P1" s="189"/>
      <c r="Q1" s="190"/>
      <c r="R1" s="178" t="s">
        <v>4</v>
      </c>
      <c r="S1" s="179"/>
      <c r="T1" s="180"/>
      <c r="U1" s="178" t="s">
        <v>5</v>
      </c>
      <c r="V1" s="179"/>
      <c r="W1" s="180"/>
      <c r="X1" s="178" t="s">
        <v>6</v>
      </c>
      <c r="Y1" s="179"/>
      <c r="Z1" s="180"/>
      <c r="AA1" s="1"/>
      <c r="AB1" s="184" t="s">
        <v>7</v>
      </c>
      <c r="AC1" s="185"/>
      <c r="AD1" s="178" t="s">
        <v>8</v>
      </c>
      <c r="AE1" s="179"/>
      <c r="AF1" s="180"/>
      <c r="AG1" s="188" t="s">
        <v>9</v>
      </c>
      <c r="AH1" s="189"/>
      <c r="AI1" s="190"/>
      <c r="AJ1" s="178" t="s">
        <v>10</v>
      </c>
      <c r="AK1" s="179"/>
      <c r="AL1" s="180"/>
    </row>
    <row r="2" spans="1:38" ht="17" thickBot="1" x14ac:dyDescent="0.25">
      <c r="A2" s="91"/>
      <c r="B2" s="91"/>
      <c r="C2" s="197"/>
      <c r="D2" s="198"/>
      <c r="E2" s="198"/>
      <c r="F2" s="198"/>
      <c r="G2" s="198"/>
      <c r="H2" s="199"/>
      <c r="I2" s="181"/>
      <c r="J2" s="182"/>
      <c r="K2" s="183"/>
      <c r="L2" s="181"/>
      <c r="M2" s="182"/>
      <c r="N2" s="183"/>
      <c r="O2" s="191"/>
      <c r="P2" s="192"/>
      <c r="Q2" s="193"/>
      <c r="R2" s="181"/>
      <c r="S2" s="182"/>
      <c r="T2" s="183"/>
      <c r="U2" s="181"/>
      <c r="V2" s="182"/>
      <c r="W2" s="183"/>
      <c r="X2" s="181"/>
      <c r="Y2" s="182"/>
      <c r="Z2" s="183"/>
      <c r="AA2" s="2"/>
      <c r="AB2" s="186"/>
      <c r="AC2" s="187"/>
      <c r="AD2" s="181"/>
      <c r="AE2" s="182"/>
      <c r="AF2" s="183"/>
      <c r="AG2" s="191"/>
      <c r="AH2" s="192"/>
      <c r="AI2" s="193"/>
      <c r="AJ2" s="181"/>
      <c r="AK2" s="182"/>
      <c r="AL2" s="183"/>
    </row>
    <row r="3" spans="1:38" ht="16" customHeight="1" x14ac:dyDescent="0.2">
      <c r="A3" s="176" t="s">
        <v>11</v>
      </c>
      <c r="B3" s="159" t="s">
        <v>12</v>
      </c>
      <c r="C3" s="159" t="s">
        <v>13</v>
      </c>
      <c r="D3" s="159" t="s">
        <v>14</v>
      </c>
      <c r="E3" s="159" t="s">
        <v>15</v>
      </c>
      <c r="F3" s="159" t="s">
        <v>16</v>
      </c>
      <c r="G3" s="159" t="s">
        <v>17</v>
      </c>
      <c r="H3" s="159" t="s">
        <v>18</v>
      </c>
      <c r="I3" s="162" t="s">
        <v>19</v>
      </c>
      <c r="J3" s="157" t="s">
        <v>20</v>
      </c>
      <c r="K3" s="172" t="s">
        <v>21</v>
      </c>
      <c r="L3" s="162" t="s">
        <v>22</v>
      </c>
      <c r="M3" s="157" t="s">
        <v>23</v>
      </c>
      <c r="N3" s="172" t="s">
        <v>24</v>
      </c>
      <c r="O3" s="165" t="s">
        <v>25</v>
      </c>
      <c r="P3" s="167" t="s">
        <v>26</v>
      </c>
      <c r="Q3" s="169" t="s">
        <v>27</v>
      </c>
      <c r="R3" s="162" t="s">
        <v>28</v>
      </c>
      <c r="S3" s="157" t="s">
        <v>29</v>
      </c>
      <c r="T3" s="172" t="s">
        <v>30</v>
      </c>
      <c r="U3" s="162" t="s">
        <v>31</v>
      </c>
      <c r="V3" s="157" t="s">
        <v>32</v>
      </c>
      <c r="W3" s="172" t="s">
        <v>33</v>
      </c>
      <c r="X3" s="162" t="s">
        <v>34</v>
      </c>
      <c r="Y3" s="157" t="s">
        <v>35</v>
      </c>
      <c r="Z3" s="172" t="s">
        <v>36</v>
      </c>
      <c r="AA3" s="159" t="s">
        <v>12</v>
      </c>
      <c r="AB3" s="159" t="s">
        <v>37</v>
      </c>
      <c r="AC3" s="159" t="s">
        <v>18</v>
      </c>
      <c r="AD3" s="162" t="s">
        <v>38</v>
      </c>
      <c r="AE3" s="162" t="s">
        <v>39</v>
      </c>
      <c r="AF3" s="157" t="s">
        <v>40</v>
      </c>
      <c r="AG3" s="165" t="s">
        <v>41</v>
      </c>
      <c r="AH3" s="167" t="s">
        <v>42</v>
      </c>
      <c r="AI3" s="169" t="s">
        <v>43</v>
      </c>
      <c r="AJ3" s="162" t="s">
        <v>44</v>
      </c>
      <c r="AK3" s="162" t="s">
        <v>45</v>
      </c>
      <c r="AL3" s="157" t="s">
        <v>46</v>
      </c>
    </row>
    <row r="4" spans="1:38" ht="17" thickBot="1" x14ac:dyDescent="0.25">
      <c r="A4" s="177"/>
      <c r="B4" s="160"/>
      <c r="C4" s="160"/>
      <c r="D4" s="160"/>
      <c r="E4" s="161"/>
      <c r="F4" s="161"/>
      <c r="G4" s="161"/>
      <c r="H4" s="161"/>
      <c r="I4" s="163"/>
      <c r="J4" s="158"/>
      <c r="K4" s="173"/>
      <c r="L4" s="163"/>
      <c r="M4" s="164"/>
      <c r="N4" s="173"/>
      <c r="O4" s="174"/>
      <c r="P4" s="168"/>
      <c r="Q4" s="170"/>
      <c r="R4" s="163"/>
      <c r="S4" s="164"/>
      <c r="T4" s="173"/>
      <c r="U4" s="163"/>
      <c r="V4" s="158"/>
      <c r="W4" s="175"/>
      <c r="X4" s="163"/>
      <c r="Y4" s="158"/>
      <c r="Z4" s="173"/>
      <c r="AA4" s="160"/>
      <c r="AB4" s="161"/>
      <c r="AC4" s="161"/>
      <c r="AD4" s="163"/>
      <c r="AE4" s="163"/>
      <c r="AF4" s="164"/>
      <c r="AG4" s="166"/>
      <c r="AH4" s="168"/>
      <c r="AI4" s="170"/>
      <c r="AJ4" s="171"/>
      <c r="AK4" s="171"/>
      <c r="AL4" s="158"/>
    </row>
    <row r="5" spans="1:38" x14ac:dyDescent="0.2">
      <c r="A5" s="151" t="s">
        <v>47</v>
      </c>
      <c r="B5" s="3">
        <v>3</v>
      </c>
      <c r="C5" s="4"/>
      <c r="D5" s="5"/>
      <c r="E5" s="5"/>
      <c r="F5" s="5"/>
      <c r="G5" s="5"/>
      <c r="H5" s="6"/>
      <c r="I5" s="7">
        <f t="shared" ref="I5:I13" si="0">(E5-C5)*(1/30)</f>
        <v>0</v>
      </c>
      <c r="J5" s="145">
        <f>AVERAGE(I5:I7)</f>
        <v>0</v>
      </c>
      <c r="K5" s="148">
        <f>AVERAGE(J5:J13)</f>
        <v>0</v>
      </c>
      <c r="L5" s="8"/>
      <c r="M5" s="142" t="e">
        <f>AVERAGE(L5:L7)</f>
        <v>#DIV/0!</v>
      </c>
      <c r="N5" s="148" t="e">
        <f>AVERAGE(M5:M13)</f>
        <v>#DIV/0!</v>
      </c>
      <c r="O5" s="9" t="e">
        <f>L5/I5</f>
        <v>#DIV/0!</v>
      </c>
      <c r="P5" s="142" t="e">
        <f>AVERAGE(O5:O7)</f>
        <v>#DIV/0!</v>
      </c>
      <c r="Q5" s="148" t="e">
        <f>AVERAGE(P5:P13)</f>
        <v>#DIV/0!</v>
      </c>
      <c r="R5" s="8">
        <f t="shared" ref="R5:R13" si="1">(F5-E5)*(1/30)</f>
        <v>0</v>
      </c>
      <c r="S5" s="145">
        <f>AVERAGE(R5:R7)</f>
        <v>0</v>
      </c>
      <c r="T5" s="148">
        <f>AVERAGE(S5:S13)</f>
        <v>0</v>
      </c>
      <c r="U5" s="8">
        <f t="shared" ref="U5:U13" si="2">(G5-F5)*(1/30)</f>
        <v>0</v>
      </c>
      <c r="V5" s="145">
        <f>AVERAGE(U5:U7)</f>
        <v>0</v>
      </c>
      <c r="W5" s="148">
        <f>AVERAGE(V5:V13)</f>
        <v>0</v>
      </c>
      <c r="X5" s="8">
        <f t="shared" ref="X5:X13" si="3">(H5-F5)*(1/30)</f>
        <v>0</v>
      </c>
      <c r="Y5" s="145">
        <f>AVERAGE(X5:X7)</f>
        <v>0</v>
      </c>
      <c r="Z5" s="133">
        <f>AVERAGE(Y5:Y13)</f>
        <v>0</v>
      </c>
      <c r="AA5" s="10">
        <v>3</v>
      </c>
      <c r="AB5" s="11"/>
      <c r="AC5" s="6"/>
      <c r="AD5" s="8">
        <f>AB5-AC5</f>
        <v>0</v>
      </c>
      <c r="AE5" s="145">
        <f>AVERAGE(AD5:AD7)</f>
        <v>0</v>
      </c>
      <c r="AF5" s="133">
        <f>AVERAGE(AE5:AE13)</f>
        <v>0</v>
      </c>
      <c r="AG5" s="9" t="e">
        <f>AD5/X5</f>
        <v>#DIV/0!</v>
      </c>
      <c r="AH5" s="142" t="e">
        <f>AVERAGE(AG5:AG7)</f>
        <v>#DIV/0!</v>
      </c>
      <c r="AI5" s="148" t="e">
        <f>AVERAGE(AH5:AH13)</f>
        <v>#DIV/0!</v>
      </c>
      <c r="AJ5" s="8">
        <f t="shared" ref="AJ5:AJ13" si="4">(G5-D5)*(1/30)</f>
        <v>0</v>
      </c>
      <c r="AK5" s="133">
        <f>AVERAGE(AJ5:AJ7)</f>
        <v>0</v>
      </c>
      <c r="AL5" s="133">
        <f>AVERAGE(AK5:AK13)</f>
        <v>0</v>
      </c>
    </row>
    <row r="6" spans="1:38" x14ac:dyDescent="0.2">
      <c r="A6" s="152"/>
      <c r="B6" s="12">
        <v>4</v>
      </c>
      <c r="C6" s="13"/>
      <c r="D6" s="14"/>
      <c r="E6" s="14"/>
      <c r="F6" s="14"/>
      <c r="G6" s="14"/>
      <c r="H6" s="15"/>
      <c r="I6" s="16">
        <f t="shared" si="0"/>
        <v>0</v>
      </c>
      <c r="J6" s="146"/>
      <c r="K6" s="149"/>
      <c r="L6" s="17"/>
      <c r="M6" s="143"/>
      <c r="N6" s="149"/>
      <c r="O6" s="18" t="e">
        <f t="shared" ref="O6:O12" si="5">L6/I6</f>
        <v>#DIV/0!</v>
      </c>
      <c r="P6" s="143"/>
      <c r="Q6" s="149"/>
      <c r="R6" s="17">
        <f t="shared" si="1"/>
        <v>0</v>
      </c>
      <c r="S6" s="146"/>
      <c r="T6" s="149"/>
      <c r="U6" s="17">
        <f t="shared" si="2"/>
        <v>0</v>
      </c>
      <c r="V6" s="146"/>
      <c r="W6" s="149"/>
      <c r="X6" s="17">
        <f t="shared" si="3"/>
        <v>0</v>
      </c>
      <c r="Y6" s="146"/>
      <c r="Z6" s="134"/>
      <c r="AA6" s="19">
        <v>4</v>
      </c>
      <c r="AB6" s="20"/>
      <c r="AC6" s="15"/>
      <c r="AD6" s="17">
        <f t="shared" ref="AD6:AD13" si="6">AB6-AC6</f>
        <v>0</v>
      </c>
      <c r="AE6" s="146"/>
      <c r="AF6" s="134"/>
      <c r="AG6" s="18" t="e">
        <f>AD6/X6</f>
        <v>#DIV/0!</v>
      </c>
      <c r="AH6" s="143"/>
      <c r="AI6" s="149"/>
      <c r="AJ6" s="17">
        <f t="shared" si="4"/>
        <v>0</v>
      </c>
      <c r="AK6" s="134"/>
      <c r="AL6" s="134"/>
    </row>
    <row r="7" spans="1:38" ht="17" thickBot="1" x14ac:dyDescent="0.25">
      <c r="A7" s="153"/>
      <c r="B7" s="21">
        <v>5</v>
      </c>
      <c r="C7" s="22"/>
      <c r="D7" s="23"/>
      <c r="E7" s="23"/>
      <c r="F7" s="23"/>
      <c r="G7" s="23"/>
      <c r="H7" s="24"/>
      <c r="I7" s="25">
        <f t="shared" si="0"/>
        <v>0</v>
      </c>
      <c r="J7" s="146"/>
      <c r="K7" s="149"/>
      <c r="L7" s="26"/>
      <c r="M7" s="144"/>
      <c r="N7" s="149"/>
      <c r="O7" s="27" t="e">
        <f t="shared" si="5"/>
        <v>#DIV/0!</v>
      </c>
      <c r="P7" s="144"/>
      <c r="Q7" s="149"/>
      <c r="R7" s="26">
        <f t="shared" si="1"/>
        <v>0</v>
      </c>
      <c r="S7" s="146"/>
      <c r="T7" s="149"/>
      <c r="U7" s="26">
        <f t="shared" si="2"/>
        <v>0</v>
      </c>
      <c r="V7" s="146"/>
      <c r="W7" s="149"/>
      <c r="X7" s="26">
        <f t="shared" si="3"/>
        <v>0</v>
      </c>
      <c r="Y7" s="146"/>
      <c r="Z7" s="134"/>
      <c r="AA7" s="28">
        <v>5</v>
      </c>
      <c r="AB7" s="29"/>
      <c r="AC7" s="24"/>
      <c r="AD7" s="26">
        <f t="shared" si="6"/>
        <v>0</v>
      </c>
      <c r="AE7" s="146"/>
      <c r="AF7" s="134"/>
      <c r="AG7" s="27" t="e">
        <f t="shared" ref="AG7:AG13" si="7">AD7/X7</f>
        <v>#DIV/0!</v>
      </c>
      <c r="AH7" s="144"/>
      <c r="AI7" s="149"/>
      <c r="AJ7" s="26">
        <f t="shared" si="4"/>
        <v>0</v>
      </c>
      <c r="AK7" s="135"/>
      <c r="AL7" s="134"/>
    </row>
    <row r="8" spans="1:38" x14ac:dyDescent="0.2">
      <c r="A8" s="154" t="s">
        <v>48</v>
      </c>
      <c r="B8" s="3">
        <v>3</v>
      </c>
      <c r="C8" s="30"/>
      <c r="D8" s="31"/>
      <c r="E8" s="31"/>
      <c r="F8" s="31"/>
      <c r="G8" s="31"/>
      <c r="H8" s="32"/>
      <c r="I8" s="8">
        <f t="shared" si="0"/>
        <v>0</v>
      </c>
      <c r="J8" s="139">
        <f t="shared" ref="J8" si="8">AVERAGE(I8:I10)</f>
        <v>0</v>
      </c>
      <c r="K8" s="134"/>
      <c r="L8" s="8"/>
      <c r="M8" s="133" t="e">
        <f t="shared" ref="M8" si="9">AVERAGE(L8:L10)</f>
        <v>#DIV/0!</v>
      </c>
      <c r="N8" s="149"/>
      <c r="O8" s="9" t="e">
        <f t="shared" si="5"/>
        <v>#DIV/0!</v>
      </c>
      <c r="P8" s="142" t="e">
        <f t="shared" ref="P8" si="10">AVERAGE(O8:O10)</f>
        <v>#DIV/0!</v>
      </c>
      <c r="Q8" s="149"/>
      <c r="R8" s="8">
        <f t="shared" si="1"/>
        <v>0</v>
      </c>
      <c r="S8" s="139">
        <f t="shared" ref="S8" si="11">AVERAGE(R8:R10)</f>
        <v>0</v>
      </c>
      <c r="T8" s="149"/>
      <c r="U8" s="8">
        <f t="shared" si="2"/>
        <v>0</v>
      </c>
      <c r="V8" s="145">
        <f t="shared" ref="V8" si="12">AVERAGE(U8:U10)</f>
        <v>0</v>
      </c>
      <c r="W8" s="149"/>
      <c r="X8" s="8">
        <f t="shared" si="3"/>
        <v>0</v>
      </c>
      <c r="Y8" s="145">
        <f t="shared" ref="Y8" si="13">AVERAGE(X8:X10)</f>
        <v>0</v>
      </c>
      <c r="Z8" s="134"/>
      <c r="AA8" s="10">
        <v>3</v>
      </c>
      <c r="AB8" s="33"/>
      <c r="AC8" s="32"/>
      <c r="AD8" s="8">
        <f t="shared" si="6"/>
        <v>0</v>
      </c>
      <c r="AE8" s="145">
        <f t="shared" ref="AE8" si="14">AVERAGE(AD8:AD10)</f>
        <v>0</v>
      </c>
      <c r="AF8" s="134"/>
      <c r="AG8" s="9" t="e">
        <f t="shared" si="7"/>
        <v>#DIV/0!</v>
      </c>
      <c r="AH8" s="133" t="e">
        <f t="shared" ref="AH8" si="15">AVERAGE(AG8:AG10)</f>
        <v>#DIV/0!</v>
      </c>
      <c r="AI8" s="149"/>
      <c r="AJ8" s="8">
        <f t="shared" si="4"/>
        <v>0</v>
      </c>
      <c r="AK8" s="133">
        <f t="shared" ref="AK8" si="16">AVERAGE(AJ8:AJ10)</f>
        <v>0</v>
      </c>
      <c r="AL8" s="134"/>
    </row>
    <row r="9" spans="1:38" x14ac:dyDescent="0.2">
      <c r="A9" s="155"/>
      <c r="B9" s="12">
        <v>4</v>
      </c>
      <c r="C9" s="13"/>
      <c r="D9" s="14"/>
      <c r="E9" s="14"/>
      <c r="F9" s="14"/>
      <c r="G9" s="14"/>
      <c r="H9" s="15"/>
      <c r="I9" s="17">
        <f t="shared" si="0"/>
        <v>0</v>
      </c>
      <c r="J9" s="140"/>
      <c r="K9" s="134"/>
      <c r="L9" s="17"/>
      <c r="M9" s="134"/>
      <c r="N9" s="149"/>
      <c r="O9" s="18" t="e">
        <f t="shared" si="5"/>
        <v>#DIV/0!</v>
      </c>
      <c r="P9" s="143"/>
      <c r="Q9" s="149"/>
      <c r="R9" s="17">
        <f t="shared" si="1"/>
        <v>0</v>
      </c>
      <c r="S9" s="140"/>
      <c r="T9" s="149"/>
      <c r="U9" s="17">
        <f t="shared" si="2"/>
        <v>0</v>
      </c>
      <c r="V9" s="146"/>
      <c r="W9" s="149"/>
      <c r="X9" s="17">
        <f t="shared" si="3"/>
        <v>0</v>
      </c>
      <c r="Y9" s="146"/>
      <c r="Z9" s="134"/>
      <c r="AA9" s="19">
        <v>4</v>
      </c>
      <c r="AB9" s="20"/>
      <c r="AC9" s="15"/>
      <c r="AD9" s="17">
        <f t="shared" si="6"/>
        <v>0</v>
      </c>
      <c r="AE9" s="146"/>
      <c r="AF9" s="134"/>
      <c r="AG9" s="18" t="e">
        <f t="shared" si="7"/>
        <v>#DIV/0!</v>
      </c>
      <c r="AH9" s="134"/>
      <c r="AI9" s="149"/>
      <c r="AJ9" s="17">
        <f t="shared" si="4"/>
        <v>0</v>
      </c>
      <c r="AK9" s="134"/>
      <c r="AL9" s="134"/>
    </row>
    <row r="10" spans="1:38" ht="17" thickBot="1" x14ac:dyDescent="0.25">
      <c r="A10" s="156"/>
      <c r="B10" s="21">
        <v>5</v>
      </c>
      <c r="C10" s="34"/>
      <c r="D10" s="35"/>
      <c r="E10" s="35"/>
      <c r="F10" s="35"/>
      <c r="G10" s="35"/>
      <c r="H10" s="36"/>
      <c r="I10" s="26">
        <f t="shared" si="0"/>
        <v>0</v>
      </c>
      <c r="J10" s="140"/>
      <c r="K10" s="134"/>
      <c r="L10" s="26"/>
      <c r="M10" s="135"/>
      <c r="N10" s="149"/>
      <c r="O10" s="27" t="e">
        <f t="shared" si="5"/>
        <v>#DIV/0!</v>
      </c>
      <c r="P10" s="144"/>
      <c r="Q10" s="149"/>
      <c r="R10" s="26">
        <f t="shared" si="1"/>
        <v>0</v>
      </c>
      <c r="S10" s="140"/>
      <c r="T10" s="149"/>
      <c r="U10" s="26">
        <f t="shared" si="2"/>
        <v>0</v>
      </c>
      <c r="V10" s="146"/>
      <c r="W10" s="149"/>
      <c r="X10" s="26">
        <f t="shared" si="3"/>
        <v>0</v>
      </c>
      <c r="Y10" s="146"/>
      <c r="Z10" s="134"/>
      <c r="AA10" s="28">
        <v>5</v>
      </c>
      <c r="AB10" s="37"/>
      <c r="AC10" s="36"/>
      <c r="AD10" s="26">
        <f t="shared" si="6"/>
        <v>0</v>
      </c>
      <c r="AE10" s="146"/>
      <c r="AF10" s="134"/>
      <c r="AG10" s="27" t="e">
        <f t="shared" si="7"/>
        <v>#DIV/0!</v>
      </c>
      <c r="AH10" s="135"/>
      <c r="AI10" s="149"/>
      <c r="AJ10" s="26">
        <f t="shared" si="4"/>
        <v>0</v>
      </c>
      <c r="AK10" s="135"/>
      <c r="AL10" s="134"/>
    </row>
    <row r="11" spans="1:38" x14ac:dyDescent="0.2">
      <c r="A11" s="136" t="s">
        <v>49</v>
      </c>
      <c r="B11" s="3">
        <v>3</v>
      </c>
      <c r="C11" s="38"/>
      <c r="D11" s="39"/>
      <c r="E11" s="39"/>
      <c r="F11" s="39"/>
      <c r="G11" s="39"/>
      <c r="H11" s="40"/>
      <c r="I11" s="8">
        <f t="shared" si="0"/>
        <v>0</v>
      </c>
      <c r="J11" s="139">
        <f t="shared" ref="J11" si="17">AVERAGE(I11:I13)</f>
        <v>0</v>
      </c>
      <c r="K11" s="134"/>
      <c r="L11" s="8"/>
      <c r="M11" s="133" t="e">
        <f t="shared" ref="M11" si="18">AVERAGE(L11:L13)</f>
        <v>#DIV/0!</v>
      </c>
      <c r="N11" s="149"/>
      <c r="O11" s="9" t="e">
        <f t="shared" si="5"/>
        <v>#DIV/0!</v>
      </c>
      <c r="P11" s="142" t="e">
        <f t="shared" ref="P11" si="19">AVERAGE(O11:O13)</f>
        <v>#DIV/0!</v>
      </c>
      <c r="Q11" s="149"/>
      <c r="R11" s="8">
        <f t="shared" si="1"/>
        <v>0</v>
      </c>
      <c r="S11" s="139">
        <f t="shared" ref="S11" si="20">AVERAGE(R11:R13)</f>
        <v>0</v>
      </c>
      <c r="T11" s="149"/>
      <c r="U11" s="8">
        <f t="shared" si="2"/>
        <v>0</v>
      </c>
      <c r="V11" s="145">
        <f t="shared" ref="V11" si="21">AVERAGE(U11:U13)</f>
        <v>0</v>
      </c>
      <c r="W11" s="149"/>
      <c r="X11" s="8">
        <f t="shared" si="3"/>
        <v>0</v>
      </c>
      <c r="Y11" s="145">
        <f t="shared" ref="Y11" si="22">AVERAGE(X11:X13)</f>
        <v>0</v>
      </c>
      <c r="Z11" s="134"/>
      <c r="AA11" s="10">
        <v>3</v>
      </c>
      <c r="AB11" s="41"/>
      <c r="AC11" s="40"/>
      <c r="AD11" s="8">
        <f t="shared" si="6"/>
        <v>0</v>
      </c>
      <c r="AE11" s="145">
        <f t="shared" ref="AE11" si="23">AVERAGE(AD11:AD13)</f>
        <v>0</v>
      </c>
      <c r="AF11" s="134"/>
      <c r="AG11" s="9" t="e">
        <f t="shared" si="7"/>
        <v>#DIV/0!</v>
      </c>
      <c r="AH11" s="133" t="e">
        <f t="shared" ref="AH11" si="24">AVERAGE(AG11:AG13)</f>
        <v>#DIV/0!</v>
      </c>
      <c r="AI11" s="149"/>
      <c r="AJ11" s="8">
        <f t="shared" si="4"/>
        <v>0</v>
      </c>
      <c r="AK11" s="133">
        <f t="shared" ref="AK11" si="25">AVERAGE(AJ11:AJ13)</f>
        <v>0</v>
      </c>
      <c r="AL11" s="134"/>
    </row>
    <row r="12" spans="1:38" x14ac:dyDescent="0.2">
      <c r="A12" s="137"/>
      <c r="B12" s="12">
        <v>4</v>
      </c>
      <c r="C12" s="42"/>
      <c r="D12" s="43"/>
      <c r="E12" s="43"/>
      <c r="F12" s="43"/>
      <c r="G12" s="43"/>
      <c r="H12" s="44"/>
      <c r="I12" s="17">
        <f t="shared" si="0"/>
        <v>0</v>
      </c>
      <c r="J12" s="140"/>
      <c r="K12" s="134"/>
      <c r="L12" s="17"/>
      <c r="M12" s="134"/>
      <c r="N12" s="149"/>
      <c r="O12" s="18" t="e">
        <f t="shared" si="5"/>
        <v>#DIV/0!</v>
      </c>
      <c r="P12" s="143"/>
      <c r="Q12" s="149"/>
      <c r="R12" s="17">
        <f t="shared" si="1"/>
        <v>0</v>
      </c>
      <c r="S12" s="140"/>
      <c r="T12" s="149"/>
      <c r="U12" s="17">
        <f t="shared" si="2"/>
        <v>0</v>
      </c>
      <c r="V12" s="146"/>
      <c r="W12" s="149"/>
      <c r="X12" s="17">
        <f t="shared" si="3"/>
        <v>0</v>
      </c>
      <c r="Y12" s="146"/>
      <c r="Z12" s="134"/>
      <c r="AA12" s="19">
        <v>4</v>
      </c>
      <c r="AB12" s="45"/>
      <c r="AC12" s="44"/>
      <c r="AD12" s="17">
        <f t="shared" si="6"/>
        <v>0</v>
      </c>
      <c r="AE12" s="146"/>
      <c r="AF12" s="134"/>
      <c r="AG12" s="18" t="e">
        <f t="shared" si="7"/>
        <v>#DIV/0!</v>
      </c>
      <c r="AH12" s="134"/>
      <c r="AI12" s="149"/>
      <c r="AJ12" s="17">
        <f t="shared" si="4"/>
        <v>0</v>
      </c>
      <c r="AK12" s="134"/>
      <c r="AL12" s="134"/>
    </row>
    <row r="13" spans="1:38" ht="17" thickBot="1" x14ac:dyDescent="0.25">
      <c r="A13" s="138"/>
      <c r="B13" s="21">
        <v>5</v>
      </c>
      <c r="C13" s="34"/>
      <c r="D13" s="35"/>
      <c r="E13" s="35"/>
      <c r="F13" s="35"/>
      <c r="G13" s="35"/>
      <c r="H13" s="36"/>
      <c r="I13" s="26">
        <f t="shared" si="0"/>
        <v>0</v>
      </c>
      <c r="J13" s="141"/>
      <c r="K13" s="135"/>
      <c r="L13" s="26"/>
      <c r="M13" s="135"/>
      <c r="N13" s="150"/>
      <c r="O13" s="27" t="e">
        <f>L13/I13</f>
        <v>#DIV/0!</v>
      </c>
      <c r="P13" s="144"/>
      <c r="Q13" s="150"/>
      <c r="R13" s="26">
        <f t="shared" si="1"/>
        <v>0</v>
      </c>
      <c r="S13" s="141"/>
      <c r="T13" s="150"/>
      <c r="U13" s="26">
        <f t="shared" si="2"/>
        <v>0</v>
      </c>
      <c r="V13" s="147"/>
      <c r="W13" s="150"/>
      <c r="X13" s="26">
        <f t="shared" si="3"/>
        <v>0</v>
      </c>
      <c r="Y13" s="147"/>
      <c r="Z13" s="135"/>
      <c r="AA13" s="28">
        <v>5</v>
      </c>
      <c r="AB13" s="37"/>
      <c r="AC13" s="36"/>
      <c r="AD13" s="26">
        <f t="shared" si="6"/>
        <v>0</v>
      </c>
      <c r="AE13" s="147"/>
      <c r="AF13" s="135"/>
      <c r="AG13" s="27" t="e">
        <f t="shared" si="7"/>
        <v>#DIV/0!</v>
      </c>
      <c r="AH13" s="135"/>
      <c r="AI13" s="150"/>
      <c r="AJ13" s="26">
        <f t="shared" si="4"/>
        <v>0</v>
      </c>
      <c r="AK13" s="135"/>
      <c r="AL13" s="135"/>
    </row>
    <row r="15" spans="1:38" x14ac:dyDescent="0.2">
      <c r="P15" s="46"/>
    </row>
    <row r="16" spans="1:38" x14ac:dyDescent="0.2">
      <c r="C16" s="47" t="s">
        <v>50</v>
      </c>
      <c r="D16" s="47" t="s">
        <v>51</v>
      </c>
      <c r="E16" s="47" t="s">
        <v>50</v>
      </c>
      <c r="F16" s="47" t="s">
        <v>14</v>
      </c>
      <c r="G16" s="47" t="s">
        <v>15</v>
      </c>
      <c r="M16" s="46"/>
      <c r="N16" s="46"/>
    </row>
    <row r="17" spans="3:16" x14ac:dyDescent="0.2">
      <c r="C17" s="48"/>
      <c r="D17" s="48"/>
      <c r="E17" s="48"/>
      <c r="F17" s="49">
        <f>C17+ROUNDUP((D17-C17)/2,0)</f>
        <v>0</v>
      </c>
      <c r="G17" s="50">
        <f>D17-ROUNDUP((D17-E17)/2,0)</f>
        <v>0</v>
      </c>
      <c r="M17" s="46"/>
      <c r="N17" s="46"/>
    </row>
    <row r="18" spans="3:16" x14ac:dyDescent="0.2">
      <c r="O18" s="46"/>
      <c r="P18" s="46"/>
    </row>
    <row r="19" spans="3:16" x14ac:dyDescent="0.2">
      <c r="C19" s="132"/>
      <c r="D19" s="132"/>
      <c r="E19" s="132"/>
      <c r="F19" s="132"/>
      <c r="G19" s="132"/>
      <c r="H19" s="132"/>
      <c r="I19" s="132"/>
      <c r="O19" s="46"/>
      <c r="P19" s="46"/>
    </row>
    <row r="20" spans="3:16" x14ac:dyDescent="0.2">
      <c r="C20" s="132"/>
      <c r="D20" s="132"/>
      <c r="E20" s="132"/>
      <c r="F20" s="132"/>
      <c r="G20" s="132"/>
      <c r="H20" s="132"/>
      <c r="I20" s="132"/>
      <c r="O20" s="46"/>
      <c r="P20" s="46"/>
    </row>
    <row r="21" spans="3:16" x14ac:dyDescent="0.2">
      <c r="C21" s="132"/>
      <c r="D21" s="132"/>
      <c r="E21" s="132"/>
      <c r="F21" s="132"/>
      <c r="G21" s="132"/>
      <c r="H21" s="132"/>
      <c r="I21" s="132"/>
      <c r="O21" s="46"/>
      <c r="P21" s="46"/>
    </row>
    <row r="22" spans="3:16" x14ac:dyDescent="0.2">
      <c r="C22" s="132"/>
      <c r="D22" s="132"/>
      <c r="E22" s="132"/>
      <c r="F22" s="132"/>
      <c r="G22" s="132"/>
      <c r="H22" s="132"/>
      <c r="I22" s="132"/>
      <c r="O22" s="46"/>
      <c r="P22" s="46"/>
    </row>
    <row r="23" spans="3:16" x14ac:dyDescent="0.2">
      <c r="C23" s="132"/>
      <c r="D23" s="132"/>
      <c r="E23" s="132"/>
      <c r="F23" s="132"/>
      <c r="G23" s="132"/>
      <c r="H23" s="132"/>
      <c r="I23" s="132"/>
      <c r="O23" s="46"/>
      <c r="P23" s="46"/>
    </row>
    <row r="24" spans="3:16" x14ac:dyDescent="0.2">
      <c r="C24" s="132"/>
      <c r="D24" s="132"/>
      <c r="E24" s="132"/>
      <c r="F24" s="132"/>
      <c r="G24" s="132"/>
      <c r="H24" s="132"/>
      <c r="I24" s="132"/>
      <c r="O24" s="46"/>
      <c r="P24" s="46"/>
    </row>
    <row r="25" spans="3:16" x14ac:dyDescent="0.2">
      <c r="C25" s="132"/>
      <c r="D25" s="132"/>
      <c r="E25" s="132"/>
      <c r="F25" s="132"/>
      <c r="G25" s="132"/>
      <c r="H25" s="132"/>
      <c r="I25" s="132"/>
      <c r="O25" s="46"/>
      <c r="P25" s="46"/>
    </row>
    <row r="26" spans="3:16" x14ac:dyDescent="0.2">
      <c r="C26" s="132"/>
      <c r="D26" s="132"/>
      <c r="E26" s="132"/>
      <c r="F26" s="132"/>
      <c r="G26" s="132"/>
      <c r="H26" s="132"/>
      <c r="I26" s="132"/>
      <c r="O26" s="46"/>
      <c r="P26" s="46"/>
    </row>
    <row r="27" spans="3:16" x14ac:dyDescent="0.2">
      <c r="C27" s="132"/>
      <c r="D27" s="132"/>
      <c r="E27" s="132"/>
      <c r="F27" s="132"/>
      <c r="G27" s="132"/>
      <c r="H27" s="132"/>
      <c r="I27" s="132"/>
      <c r="O27" s="46"/>
      <c r="P27" s="46"/>
    </row>
    <row r="28" spans="3:16" x14ac:dyDescent="0.2">
      <c r="O28" s="46"/>
      <c r="P28" s="46"/>
    </row>
    <row r="29" spans="3:16" x14ac:dyDescent="0.2">
      <c r="P29" s="46"/>
    </row>
  </sheetData>
  <mergeCells count="89">
    <mergeCell ref="AD1:AF2"/>
    <mergeCell ref="AG1:AI2"/>
    <mergeCell ref="AJ1:AL2"/>
    <mergeCell ref="C1:H2"/>
    <mergeCell ref="I1:K2"/>
    <mergeCell ref="L1:N2"/>
    <mergeCell ref="O1:Q2"/>
    <mergeCell ref="R1:T2"/>
    <mergeCell ref="A3:A4"/>
    <mergeCell ref="B3:B4"/>
    <mergeCell ref="U1:W2"/>
    <mergeCell ref="X1:Z2"/>
    <mergeCell ref="AB1:AC2"/>
    <mergeCell ref="I3:I4"/>
    <mergeCell ref="J3:J4"/>
    <mergeCell ref="K3:K4"/>
    <mergeCell ref="L3:L4"/>
    <mergeCell ref="M3:M4"/>
    <mergeCell ref="N3:N4"/>
    <mergeCell ref="C3:C4"/>
    <mergeCell ref="D3:D4"/>
    <mergeCell ref="E3:E4"/>
    <mergeCell ref="F3:F4"/>
    <mergeCell ref="G3:G4"/>
    <mergeCell ref="H3:H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AL3:AL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5:A7"/>
    <mergeCell ref="J5:J7"/>
    <mergeCell ref="C19:I27"/>
    <mergeCell ref="AL5:AL13"/>
    <mergeCell ref="A8:A10"/>
    <mergeCell ref="J8:J10"/>
    <mergeCell ref="M8:M10"/>
    <mergeCell ref="P8:P10"/>
    <mergeCell ref="S8:S10"/>
    <mergeCell ref="T5:T13"/>
    <mergeCell ref="V5:V7"/>
    <mergeCell ref="W5:W13"/>
    <mergeCell ref="Y5:Y7"/>
    <mergeCell ref="Z5:Z13"/>
    <mergeCell ref="AE5:AE7"/>
    <mergeCell ref="V8:V10"/>
    <mergeCell ref="Y8:Y10"/>
    <mergeCell ref="AE8:AE10"/>
    <mergeCell ref="K5:K13"/>
    <mergeCell ref="M5:M7"/>
    <mergeCell ref="N5:N13"/>
    <mergeCell ref="P5:P7"/>
    <mergeCell ref="Q5:Q13"/>
    <mergeCell ref="S5:S7"/>
    <mergeCell ref="AH8:AH10"/>
    <mergeCell ref="AK8:AK10"/>
    <mergeCell ref="A11:A13"/>
    <mergeCell ref="J11:J13"/>
    <mergeCell ref="M11:M13"/>
    <mergeCell ref="P11:P13"/>
    <mergeCell ref="S11:S13"/>
    <mergeCell ref="V11:V13"/>
    <mergeCell ref="Y11:Y13"/>
    <mergeCell ref="AE11:AE13"/>
    <mergeCell ref="AF5:AF13"/>
    <mergeCell ref="AH5:AH7"/>
    <mergeCell ref="AI5:AI13"/>
    <mergeCell ref="AK5:AK7"/>
    <mergeCell ref="AH11:AH13"/>
    <mergeCell ref="AK11:A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Twitch</vt:lpstr>
      <vt:lpstr>DOF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Katy Tiper</cp:lastModifiedBy>
  <dcterms:created xsi:type="dcterms:W3CDTF">2023-08-29T18:12:22Z</dcterms:created>
  <dcterms:modified xsi:type="dcterms:W3CDTF">2023-09-14T22:27:34Z</dcterms:modified>
</cp:coreProperties>
</file>