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jilliangauld/Dropbox (IDM)/TAC final QC MT/standard curves/"/>
    </mc:Choice>
  </mc:AlternateContent>
  <xr:revisionPtr revIDLastSave="0" documentId="13_ncr:1_{1FDE69A9-E825-3D48-9A72-6A735476843C}" xr6:coauthVersionLast="47" xr6:coauthVersionMax="47" xr10:uidLastSave="{00000000-0000-0000-0000-000000000000}"/>
  <bookViews>
    <workbookView xWindow="1940" yWindow="760" windowWidth="28900" windowHeight="18460" xr2:uid="{00000000-000D-0000-FFFF-FFFF00000000}"/>
  </bookViews>
  <sheets>
    <sheet name="Raw data" sheetId="1" r:id="rId1"/>
    <sheet name="Std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61" i="2" l="1"/>
  <c r="J861" i="2" s="1"/>
  <c r="I860" i="2"/>
  <c r="J860" i="2" s="1"/>
  <c r="I859" i="2"/>
  <c r="J859" i="2" s="1"/>
  <c r="I858" i="2"/>
  <c r="J858" i="2" s="1"/>
  <c r="I857" i="2"/>
  <c r="J857" i="2" s="1"/>
  <c r="I845" i="2"/>
  <c r="J845" i="2" s="1"/>
  <c r="I844" i="2"/>
  <c r="J844" i="2" s="1"/>
  <c r="I843" i="2"/>
  <c r="J843" i="2" s="1"/>
  <c r="I842" i="2"/>
  <c r="J842" i="2" s="1"/>
  <c r="I841" i="2"/>
  <c r="J841" i="2" s="1"/>
  <c r="I829" i="2"/>
  <c r="J829" i="2" s="1"/>
  <c r="I828" i="2"/>
  <c r="J828" i="2" s="1"/>
  <c r="I827" i="2"/>
  <c r="J827" i="2" s="1"/>
  <c r="I826" i="2"/>
  <c r="J826" i="2" s="1"/>
  <c r="I825" i="2"/>
  <c r="J825" i="2" s="1"/>
  <c r="I813" i="2"/>
  <c r="J813" i="2" s="1"/>
  <c r="I812" i="2"/>
  <c r="J812" i="2" s="1"/>
  <c r="I811" i="2"/>
  <c r="J811" i="2" s="1"/>
  <c r="I810" i="2"/>
  <c r="J810" i="2" s="1"/>
  <c r="I809" i="2"/>
  <c r="J809" i="2" s="1"/>
  <c r="I797" i="2"/>
  <c r="J797" i="2" s="1"/>
  <c r="I796" i="2"/>
  <c r="J796" i="2" s="1"/>
  <c r="I795" i="2"/>
  <c r="J795" i="2" s="1"/>
  <c r="I794" i="2"/>
  <c r="J794" i="2" s="1"/>
  <c r="I793" i="2"/>
  <c r="J793" i="2" s="1"/>
  <c r="I781" i="2"/>
  <c r="J781" i="2" s="1"/>
  <c r="I780" i="2"/>
  <c r="J780" i="2" s="1"/>
  <c r="I779" i="2"/>
  <c r="J779" i="2" s="1"/>
  <c r="I778" i="2"/>
  <c r="J778" i="2" s="1"/>
  <c r="I777" i="2"/>
  <c r="J777" i="2" s="1"/>
  <c r="I765" i="2"/>
  <c r="J765" i="2" s="1"/>
  <c r="I764" i="2"/>
  <c r="J764" i="2" s="1"/>
  <c r="I763" i="2"/>
  <c r="J763" i="2" s="1"/>
  <c r="I762" i="2"/>
  <c r="J762" i="2" s="1"/>
  <c r="I761" i="2"/>
  <c r="J761" i="2" s="1"/>
  <c r="I749" i="2"/>
  <c r="J749" i="2" s="1"/>
  <c r="I748" i="2"/>
  <c r="J748" i="2" s="1"/>
  <c r="I747" i="2"/>
  <c r="J747" i="2" s="1"/>
  <c r="I746" i="2"/>
  <c r="J746" i="2" s="1"/>
  <c r="I745" i="2"/>
  <c r="J745" i="2" s="1"/>
  <c r="I733" i="2"/>
  <c r="J733" i="2" s="1"/>
  <c r="I732" i="2"/>
  <c r="J732" i="2" s="1"/>
  <c r="I731" i="2"/>
  <c r="J731" i="2" s="1"/>
  <c r="I730" i="2"/>
  <c r="J730" i="2" s="1"/>
  <c r="I729" i="2"/>
  <c r="J729" i="2" s="1"/>
  <c r="I717" i="2"/>
  <c r="J717" i="2" s="1"/>
  <c r="I716" i="2"/>
  <c r="J716" i="2" s="1"/>
  <c r="I715" i="2"/>
  <c r="J715" i="2" s="1"/>
  <c r="I714" i="2"/>
  <c r="J714" i="2" s="1"/>
  <c r="I713" i="2"/>
  <c r="J713" i="2" s="1"/>
  <c r="I701" i="2"/>
  <c r="J701" i="2" s="1"/>
  <c r="I700" i="2"/>
  <c r="J700" i="2" s="1"/>
  <c r="I699" i="2"/>
  <c r="J699" i="2" s="1"/>
  <c r="I698" i="2"/>
  <c r="J698" i="2" s="1"/>
  <c r="I697" i="2"/>
  <c r="J697" i="2" s="1"/>
  <c r="I685" i="2"/>
  <c r="J685" i="2" s="1"/>
  <c r="I684" i="2"/>
  <c r="J684" i="2" s="1"/>
  <c r="I683" i="2"/>
  <c r="J683" i="2" s="1"/>
  <c r="I682" i="2"/>
  <c r="J682" i="2" s="1"/>
  <c r="I681" i="2"/>
  <c r="J681" i="2" s="1"/>
  <c r="I669" i="2"/>
  <c r="J669" i="2" s="1"/>
  <c r="I668" i="2"/>
  <c r="J668" i="2" s="1"/>
  <c r="I667" i="2"/>
  <c r="J667" i="2" s="1"/>
  <c r="I666" i="2"/>
  <c r="J666" i="2" s="1"/>
  <c r="I665" i="2"/>
  <c r="J665" i="2" s="1"/>
  <c r="I653" i="2"/>
  <c r="J653" i="2" s="1"/>
  <c r="I652" i="2"/>
  <c r="J652" i="2" s="1"/>
  <c r="I651" i="2"/>
  <c r="J651" i="2" s="1"/>
  <c r="J650" i="2"/>
  <c r="I650" i="2"/>
  <c r="I649" i="2"/>
  <c r="J649" i="2" s="1"/>
  <c r="I637" i="2"/>
  <c r="J637" i="2" s="1"/>
  <c r="I636" i="2"/>
  <c r="J636" i="2" s="1"/>
  <c r="I635" i="2"/>
  <c r="J635" i="2" s="1"/>
  <c r="I634" i="2"/>
  <c r="J634" i="2" s="1"/>
  <c r="I633" i="2"/>
  <c r="J633" i="2" s="1"/>
  <c r="I621" i="2"/>
  <c r="J621" i="2" s="1"/>
  <c r="I620" i="2"/>
  <c r="J620" i="2" s="1"/>
  <c r="I619" i="2"/>
  <c r="J619" i="2" s="1"/>
  <c r="I618" i="2"/>
  <c r="J618" i="2" s="1"/>
  <c r="I617" i="2"/>
  <c r="J617" i="2" s="1"/>
  <c r="I605" i="2"/>
  <c r="J605" i="2" s="1"/>
  <c r="I604" i="2"/>
  <c r="J604" i="2" s="1"/>
  <c r="I603" i="2"/>
  <c r="J603" i="2" s="1"/>
  <c r="I602" i="2"/>
  <c r="J602" i="2" s="1"/>
  <c r="I601" i="2"/>
  <c r="J601" i="2" s="1"/>
  <c r="I589" i="2"/>
  <c r="J589" i="2" s="1"/>
  <c r="I588" i="2"/>
  <c r="J588" i="2" s="1"/>
  <c r="I587" i="2"/>
  <c r="J587" i="2" s="1"/>
  <c r="I586" i="2"/>
  <c r="J586" i="2" s="1"/>
  <c r="I585" i="2"/>
  <c r="J585" i="2" s="1"/>
  <c r="I573" i="2"/>
  <c r="J573" i="2" s="1"/>
  <c r="I572" i="2"/>
  <c r="J572" i="2" s="1"/>
  <c r="I571" i="2"/>
  <c r="J571" i="2" s="1"/>
  <c r="I570" i="2"/>
  <c r="J570" i="2" s="1"/>
  <c r="I569" i="2"/>
  <c r="J569" i="2" s="1"/>
  <c r="I557" i="2"/>
  <c r="J557" i="2" s="1"/>
  <c r="I556" i="2"/>
  <c r="J556" i="2" s="1"/>
  <c r="I555" i="2"/>
  <c r="J555" i="2" s="1"/>
  <c r="I554" i="2"/>
  <c r="J554" i="2" s="1"/>
  <c r="I553" i="2"/>
  <c r="J553" i="2" s="1"/>
  <c r="I541" i="2"/>
  <c r="J541" i="2" s="1"/>
  <c r="I540" i="2"/>
  <c r="J540" i="2" s="1"/>
  <c r="I539" i="2"/>
  <c r="J539" i="2" s="1"/>
  <c r="I538" i="2"/>
  <c r="J538" i="2" s="1"/>
  <c r="I537" i="2"/>
  <c r="J537" i="2" s="1"/>
  <c r="I525" i="2"/>
  <c r="J525" i="2" s="1"/>
  <c r="I524" i="2"/>
  <c r="J524" i="2" s="1"/>
  <c r="I523" i="2"/>
  <c r="J523" i="2" s="1"/>
  <c r="I522" i="2"/>
  <c r="J522" i="2" s="1"/>
  <c r="I521" i="2"/>
  <c r="J521" i="2" s="1"/>
  <c r="I499" i="2"/>
  <c r="J499" i="2" s="1"/>
  <c r="I498" i="2"/>
  <c r="J498" i="2" s="1"/>
  <c r="I497" i="2"/>
  <c r="J497" i="2" s="1"/>
  <c r="I496" i="2"/>
  <c r="J496" i="2" s="1"/>
  <c r="I495" i="2"/>
  <c r="J495" i="2" s="1"/>
  <c r="I483" i="2"/>
  <c r="J483" i="2" s="1"/>
  <c r="I482" i="2"/>
  <c r="J482" i="2" s="1"/>
  <c r="I481" i="2"/>
  <c r="J481" i="2" s="1"/>
  <c r="I480" i="2"/>
  <c r="J480" i="2" s="1"/>
  <c r="I479" i="2"/>
  <c r="J479" i="2" s="1"/>
  <c r="I467" i="2"/>
  <c r="J467" i="2" s="1"/>
  <c r="I466" i="2"/>
  <c r="J466" i="2" s="1"/>
  <c r="I465" i="2"/>
  <c r="J465" i="2" s="1"/>
  <c r="I464" i="2"/>
  <c r="J464" i="2" s="1"/>
  <c r="I463" i="2"/>
  <c r="J463" i="2" s="1"/>
  <c r="I451" i="2"/>
  <c r="J451" i="2" s="1"/>
  <c r="I450" i="2"/>
  <c r="J450" i="2" s="1"/>
  <c r="I449" i="2"/>
  <c r="J449" i="2" s="1"/>
  <c r="J448" i="2"/>
  <c r="I448" i="2"/>
  <c r="I447" i="2"/>
  <c r="J447" i="2" s="1"/>
  <c r="I426" i="2"/>
  <c r="J426" i="2" s="1"/>
  <c r="I425" i="2"/>
  <c r="J425" i="2" s="1"/>
  <c r="I424" i="2"/>
  <c r="J424" i="2" s="1"/>
  <c r="I423" i="2"/>
  <c r="J423" i="2" s="1"/>
  <c r="I422" i="2"/>
  <c r="J422" i="2" s="1"/>
  <c r="I410" i="2"/>
  <c r="J410" i="2" s="1"/>
  <c r="I409" i="2"/>
  <c r="J409" i="2" s="1"/>
  <c r="I408" i="2"/>
  <c r="J408" i="2" s="1"/>
  <c r="I407" i="2"/>
  <c r="J407" i="2" s="1"/>
  <c r="I406" i="2"/>
  <c r="J406" i="2" s="1"/>
  <c r="I394" i="2"/>
  <c r="J394" i="2" s="1"/>
  <c r="I393" i="2"/>
  <c r="J393" i="2" s="1"/>
  <c r="I392" i="2"/>
  <c r="J392" i="2" s="1"/>
  <c r="I391" i="2"/>
  <c r="J391" i="2" s="1"/>
  <c r="I390" i="2"/>
  <c r="J390" i="2" s="1"/>
  <c r="I378" i="2"/>
  <c r="J378" i="2" s="1"/>
  <c r="I377" i="2"/>
  <c r="J377" i="2" s="1"/>
  <c r="I376" i="2"/>
  <c r="J376" i="2" s="1"/>
  <c r="I375" i="2"/>
  <c r="J375" i="2" s="1"/>
  <c r="I374" i="2"/>
  <c r="J374" i="2" s="1"/>
  <c r="I362" i="2"/>
  <c r="J362" i="2" s="1"/>
  <c r="I361" i="2"/>
  <c r="J361" i="2" s="1"/>
  <c r="I360" i="2"/>
  <c r="J360" i="2" s="1"/>
  <c r="I359" i="2"/>
  <c r="J359" i="2" s="1"/>
  <c r="I358" i="2"/>
  <c r="J358" i="2" s="1"/>
  <c r="I346" i="2"/>
  <c r="J346" i="2" s="1"/>
  <c r="I345" i="2"/>
  <c r="J345" i="2" s="1"/>
  <c r="I344" i="2"/>
  <c r="J344" i="2" s="1"/>
  <c r="I343" i="2"/>
  <c r="J343" i="2" s="1"/>
  <c r="I342" i="2"/>
  <c r="J342" i="2" s="1"/>
  <c r="I330" i="2"/>
  <c r="J330" i="2" s="1"/>
  <c r="I329" i="2"/>
  <c r="J329" i="2" s="1"/>
  <c r="I328" i="2"/>
  <c r="J328" i="2" s="1"/>
  <c r="I327" i="2"/>
  <c r="J327" i="2" s="1"/>
  <c r="I326" i="2"/>
  <c r="J326" i="2" s="1"/>
  <c r="I283" i="2"/>
  <c r="J283" i="2" s="1"/>
  <c r="I282" i="2"/>
  <c r="J282" i="2" s="1"/>
  <c r="I281" i="2"/>
  <c r="J281" i="2" s="1"/>
  <c r="I280" i="2"/>
  <c r="I279" i="2"/>
  <c r="I278" i="2"/>
  <c r="I314" i="2"/>
  <c r="J314" i="2" s="1"/>
  <c r="I313" i="2"/>
  <c r="J313" i="2" s="1"/>
  <c r="I312" i="2"/>
  <c r="J312" i="2" s="1"/>
  <c r="I311" i="2"/>
  <c r="J311" i="2" s="1"/>
  <c r="I310" i="2"/>
  <c r="J310" i="2" s="1"/>
  <c r="I298" i="2"/>
  <c r="J298" i="2" s="1"/>
  <c r="I297" i="2"/>
  <c r="J297" i="2" s="1"/>
  <c r="I296" i="2"/>
  <c r="J296" i="2" s="1"/>
  <c r="I295" i="2"/>
  <c r="J295" i="2" s="1"/>
  <c r="I294" i="2"/>
  <c r="J294" i="2" s="1"/>
  <c r="J280" i="2"/>
  <c r="J279" i="2"/>
  <c r="J278" i="2"/>
  <c r="I266" i="2"/>
  <c r="J266" i="2" s="1"/>
  <c r="I265" i="2"/>
  <c r="J265" i="2" s="1"/>
  <c r="I264" i="2"/>
  <c r="J264" i="2" s="1"/>
  <c r="I263" i="2"/>
  <c r="J263" i="2" s="1"/>
  <c r="I262" i="2"/>
  <c r="J262" i="2" s="1"/>
  <c r="I250" i="2"/>
  <c r="J250" i="2" s="1"/>
  <c r="I249" i="2"/>
  <c r="J249" i="2" s="1"/>
  <c r="I248" i="2"/>
  <c r="J248" i="2" s="1"/>
  <c r="I247" i="2"/>
  <c r="J247" i="2" s="1"/>
  <c r="I246" i="2"/>
  <c r="J246" i="2" s="1"/>
  <c r="I234" i="2"/>
  <c r="J234" i="2" s="1"/>
  <c r="I233" i="2"/>
  <c r="J233" i="2" s="1"/>
  <c r="I232" i="2"/>
  <c r="J232" i="2" s="1"/>
  <c r="I231" i="2"/>
  <c r="J231" i="2" s="1"/>
  <c r="I230" i="2"/>
  <c r="J230" i="2" s="1"/>
  <c r="I218" i="2"/>
  <c r="J218" i="2" s="1"/>
  <c r="I217" i="2"/>
  <c r="J217" i="2" s="1"/>
  <c r="I216" i="2"/>
  <c r="J216" i="2" s="1"/>
  <c r="I215" i="2"/>
  <c r="J215" i="2" s="1"/>
  <c r="I214" i="2"/>
  <c r="J214" i="2" s="1"/>
  <c r="I202" i="2"/>
  <c r="J202" i="2" s="1"/>
  <c r="I201" i="2"/>
  <c r="J201" i="2" s="1"/>
  <c r="I200" i="2"/>
  <c r="J200" i="2" s="1"/>
  <c r="I199" i="2"/>
  <c r="J199" i="2" s="1"/>
  <c r="I198" i="2"/>
  <c r="J198" i="2" s="1"/>
  <c r="I186" i="2"/>
  <c r="J186" i="2" s="1"/>
  <c r="I185" i="2"/>
  <c r="J185" i="2" s="1"/>
  <c r="I184" i="2"/>
  <c r="J184" i="2" s="1"/>
  <c r="I183" i="2"/>
  <c r="J183" i="2" s="1"/>
  <c r="I182" i="2"/>
  <c r="J182" i="2" s="1"/>
  <c r="I170" i="2"/>
  <c r="J170" i="2" s="1"/>
  <c r="I169" i="2"/>
  <c r="J169" i="2" s="1"/>
  <c r="I168" i="2"/>
  <c r="J168" i="2" s="1"/>
  <c r="I167" i="2"/>
  <c r="J167" i="2" s="1"/>
  <c r="I166" i="2"/>
  <c r="J166" i="2" s="1"/>
  <c r="I154" i="2"/>
  <c r="J154" i="2" s="1"/>
  <c r="I153" i="2"/>
  <c r="J153" i="2" s="1"/>
  <c r="I152" i="2"/>
  <c r="J152" i="2" s="1"/>
  <c r="I151" i="2"/>
  <c r="J151" i="2" s="1"/>
  <c r="I150" i="2"/>
  <c r="J150" i="2" s="1"/>
  <c r="I137" i="2"/>
  <c r="J137" i="2" s="1"/>
  <c r="I136" i="2"/>
  <c r="J136" i="2" s="1"/>
  <c r="I135" i="2"/>
  <c r="J135" i="2" s="1"/>
  <c r="I134" i="2"/>
  <c r="J134" i="2" s="1"/>
  <c r="I133" i="2"/>
  <c r="J133" i="2" s="1"/>
  <c r="I121" i="2"/>
  <c r="J121" i="2" s="1"/>
  <c r="I120" i="2"/>
  <c r="J120" i="2" s="1"/>
  <c r="I119" i="2"/>
  <c r="J119" i="2" s="1"/>
  <c r="I118" i="2"/>
  <c r="J118" i="2" s="1"/>
  <c r="I117" i="2"/>
  <c r="J117" i="2" s="1"/>
  <c r="I105" i="2"/>
  <c r="J105" i="2" s="1"/>
  <c r="I104" i="2"/>
  <c r="J104" i="2" s="1"/>
  <c r="I103" i="2"/>
  <c r="J103" i="2" s="1"/>
  <c r="I102" i="2"/>
  <c r="J102" i="2" s="1"/>
  <c r="I101" i="2"/>
  <c r="J101" i="2" s="1"/>
  <c r="I89" i="2"/>
  <c r="J89" i="2" s="1"/>
  <c r="I88" i="2"/>
  <c r="J88" i="2" s="1"/>
  <c r="I87" i="2"/>
  <c r="J87" i="2" s="1"/>
  <c r="I86" i="2"/>
  <c r="J86" i="2" s="1"/>
  <c r="I85" i="2"/>
  <c r="J85" i="2" s="1"/>
  <c r="I64" i="2"/>
  <c r="J64" i="2" s="1"/>
  <c r="I63" i="2"/>
  <c r="J63" i="2" s="1"/>
  <c r="I62" i="2"/>
  <c r="J62" i="2" s="1"/>
  <c r="I61" i="2"/>
  <c r="J61" i="2" s="1"/>
  <c r="I60" i="2"/>
  <c r="J60" i="2" s="1"/>
  <c r="I54" i="2"/>
  <c r="J54" i="2" s="1"/>
  <c r="I53" i="2"/>
  <c r="J53" i="2" s="1"/>
  <c r="I52" i="2"/>
  <c r="J52" i="2" s="1"/>
  <c r="I51" i="2"/>
  <c r="J51" i="2" s="1"/>
  <c r="I50" i="2"/>
  <c r="J50" i="2" s="1"/>
  <c r="I38" i="2"/>
  <c r="J38" i="2" s="1"/>
  <c r="I37" i="2"/>
  <c r="J37" i="2" s="1"/>
  <c r="I36" i="2"/>
  <c r="J36" i="2" s="1"/>
  <c r="I35" i="2"/>
  <c r="J35" i="2" s="1"/>
  <c r="I34" i="2"/>
  <c r="J34" i="2" s="1"/>
  <c r="I22" i="2"/>
  <c r="J22" i="2" s="1"/>
  <c r="I21" i="2"/>
  <c r="J21" i="2" s="1"/>
  <c r="I20" i="2"/>
  <c r="J20" i="2" s="1"/>
  <c r="I19" i="2"/>
  <c r="J19" i="2" s="1"/>
  <c r="I18" i="2"/>
  <c r="J18" i="2" s="1"/>
  <c r="I6" i="2"/>
  <c r="J6" i="2" s="1"/>
  <c r="I5" i="2"/>
  <c r="J5" i="2" s="1"/>
  <c r="I4" i="2"/>
  <c r="J4" i="2" s="1"/>
  <c r="I3" i="2"/>
  <c r="J3" i="2" s="1"/>
  <c r="I2" i="2"/>
  <c r="J2" i="2" s="1"/>
  <c r="G862" i="2"/>
  <c r="F862" i="2"/>
  <c r="G861" i="2"/>
  <c r="F861" i="2"/>
  <c r="G860" i="2"/>
  <c r="F860" i="2"/>
  <c r="G859" i="2"/>
  <c r="F859" i="2"/>
  <c r="G858" i="2"/>
  <c r="F858" i="2"/>
  <c r="G857" i="2"/>
  <c r="F85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90" i="2"/>
  <c r="F90" i="2"/>
  <c r="G89" i="2"/>
  <c r="F89" i="2"/>
  <c r="G88" i="2"/>
  <c r="F88" i="2"/>
  <c r="G87" i="2"/>
  <c r="F87" i="2"/>
  <c r="G86" i="2"/>
  <c r="F86" i="2"/>
  <c r="G85" i="2"/>
  <c r="F85" i="2"/>
  <c r="G81" i="2"/>
  <c r="F81" i="2"/>
  <c r="G80" i="2"/>
  <c r="F80" i="2"/>
  <c r="G79" i="2"/>
  <c r="F79" i="2"/>
  <c r="G78" i="2"/>
  <c r="F78" i="2"/>
  <c r="G77" i="2"/>
  <c r="F77" i="2"/>
  <c r="G76" i="2"/>
  <c r="F76" i="2"/>
  <c r="G65" i="2"/>
  <c r="F65" i="2"/>
  <c r="G64" i="2"/>
  <c r="F64" i="2"/>
  <c r="G63" i="2"/>
  <c r="F63" i="2"/>
  <c r="G62" i="2"/>
  <c r="F62" i="2"/>
  <c r="G61" i="2"/>
  <c r="F61" i="2"/>
  <c r="G60" i="2"/>
  <c r="F60" i="2"/>
  <c r="G55" i="2"/>
  <c r="F55" i="2"/>
  <c r="G54" i="2"/>
  <c r="F54" i="2"/>
  <c r="G53" i="2"/>
  <c r="F53" i="2"/>
  <c r="G52" i="2"/>
  <c r="F52" i="2"/>
  <c r="G51" i="2"/>
  <c r="F51" i="2"/>
  <c r="G50" i="2"/>
  <c r="F50" i="2"/>
  <c r="G7" i="2"/>
  <c r="F7" i="2"/>
  <c r="G39" i="2"/>
  <c r="F39" i="2"/>
  <c r="G38" i="2"/>
  <c r="F38" i="2"/>
  <c r="G37" i="2"/>
  <c r="F37" i="2"/>
  <c r="G36" i="2"/>
  <c r="F36" i="2"/>
  <c r="G35" i="2"/>
  <c r="F35" i="2"/>
  <c r="G34" i="2"/>
  <c r="F34" i="2"/>
  <c r="G23" i="2"/>
  <c r="F23" i="2"/>
  <c r="G22" i="2"/>
  <c r="F22" i="2"/>
  <c r="G21" i="2"/>
  <c r="F21" i="2"/>
  <c r="G20" i="2"/>
  <c r="F20" i="2"/>
  <c r="G19" i="2"/>
  <c r="F19" i="2"/>
  <c r="G18" i="2"/>
  <c r="F18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<sst xmlns="http://schemas.openxmlformats.org/spreadsheetml/2006/main" count="1589" uniqueCount="79">
  <si>
    <t>Sabin1</t>
  </si>
  <si>
    <t>Sabin2</t>
  </si>
  <si>
    <t>Sabin3</t>
  </si>
  <si>
    <t>WPV1</t>
  </si>
  <si>
    <t>PV2-CDC</t>
  </si>
  <si>
    <t>Pan-PV</t>
  </si>
  <si>
    <t>AFR-WPV3</t>
  </si>
  <si>
    <t>SOAS-WPV3</t>
  </si>
  <si>
    <t>WPV3-mdf</t>
  </si>
  <si>
    <t>SAR-CoV2_N1</t>
  </si>
  <si>
    <t>18S</t>
  </si>
  <si>
    <t>MS2</t>
  </si>
  <si>
    <t>Adenovirus_40-41</t>
  </si>
  <si>
    <t>Rotavirus</t>
  </si>
  <si>
    <t>MS2-2</t>
  </si>
  <si>
    <t>Salmonella spp.</t>
  </si>
  <si>
    <t>S.Typhi</t>
  </si>
  <si>
    <t>S.Typhimurium</t>
  </si>
  <si>
    <t>ETEC_LT</t>
  </si>
  <si>
    <t>Shigella spp.</t>
  </si>
  <si>
    <t>S.flexneri-6</t>
  </si>
  <si>
    <t>EAEC_aaiC</t>
  </si>
  <si>
    <t>EAEC_aatA</t>
  </si>
  <si>
    <t>EPEC-bfpA</t>
  </si>
  <si>
    <t>EPEC_eae</t>
  </si>
  <si>
    <t>C.jejuni-coli</t>
  </si>
  <si>
    <t>V.cholerae</t>
  </si>
  <si>
    <t>E.histolytica</t>
  </si>
  <si>
    <t>Giardia</t>
  </si>
  <si>
    <t>VDPV1</t>
  </si>
  <si>
    <t>VDPV2</t>
  </si>
  <si>
    <t>VDPV3</t>
  </si>
  <si>
    <t>WEAF-WPV1</t>
  </si>
  <si>
    <t>PV2-mdf</t>
  </si>
  <si>
    <t>Pan-PV-mdf</t>
  </si>
  <si>
    <t>AFR-WPV3-mdf</t>
  </si>
  <si>
    <t>SOAS-WPV3-mdf</t>
  </si>
  <si>
    <t>Pan-EV</t>
  </si>
  <si>
    <t>SAR-CoV2_N2</t>
  </si>
  <si>
    <t>SAR_CoV2_E</t>
  </si>
  <si>
    <t>PhHV</t>
  </si>
  <si>
    <t>Norovirus_GI</t>
  </si>
  <si>
    <t>Norovirus_GII</t>
  </si>
  <si>
    <t>Sapovirus_I-II-IV-V</t>
  </si>
  <si>
    <t>SHV</t>
  </si>
  <si>
    <t>SHV238-40-SE-SK</t>
  </si>
  <si>
    <t>S.ParatyphiA</t>
  </si>
  <si>
    <t>S.enteritidis</t>
  </si>
  <si>
    <t>S.flexneri-non6</t>
  </si>
  <si>
    <t>S.sonnei</t>
  </si>
  <si>
    <t>ETEC_STh</t>
  </si>
  <si>
    <t>ETEC_STp</t>
  </si>
  <si>
    <t>C.difficile</t>
  </si>
  <si>
    <t>Campylobacter-16S</t>
  </si>
  <si>
    <t>PhHV-2</t>
  </si>
  <si>
    <t>V.parahaemolyticus</t>
  </si>
  <si>
    <t>Cryptosporidium_CowP</t>
  </si>
  <si>
    <t>Pctrl_10^6</t>
  </si>
  <si>
    <t>Und</t>
  </si>
  <si>
    <t>Pctrl_10^5</t>
  </si>
  <si>
    <t>Pctrl_10^4</t>
  </si>
  <si>
    <t>Pctrl_10^3</t>
  </si>
  <si>
    <t>Pctrl_10^2</t>
  </si>
  <si>
    <t>Pctrl_10</t>
  </si>
  <si>
    <t>Pctrl_1</t>
  </si>
  <si>
    <t>NFW</t>
  </si>
  <si>
    <t xml:space="preserve">Card </t>
  </si>
  <si>
    <t>Ct1</t>
  </si>
  <si>
    <t>Ct2</t>
  </si>
  <si>
    <t>Ct3</t>
  </si>
  <si>
    <t>Mean</t>
  </si>
  <si>
    <t>SD</t>
  </si>
  <si>
    <t>Targets</t>
  </si>
  <si>
    <t>log 10</t>
  </si>
  <si>
    <t>Ct</t>
  </si>
  <si>
    <t>Pctrl_10^8</t>
  </si>
  <si>
    <t>Pctrl_10^7</t>
  </si>
  <si>
    <t>Copy per ul</t>
  </si>
  <si>
    <t>Copy per rxn (0.2 ul template)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</si>
</sst>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curve'!$J$2:$J$6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curve'!$K$2:$K$6</c:f>
              <c:numCache>
                <c:formatCode>0.0</c:formatCode>
                <c:ptCount val="5"/>
                <c:pt idx="0">
                  <c:v>17.318858464558918</c:v>
                </c:pt>
                <c:pt idx="1">
                  <c:v>20.717657725016277</c:v>
                </c:pt>
                <c:pt idx="2">
                  <c:v>24.093202590942383</c:v>
                </c:pt>
                <c:pt idx="3">
                  <c:v>27.68834114074707</c:v>
                </c:pt>
                <c:pt idx="4">
                  <c:v>31.010826110839844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2-4BA0-888A-5F23EF61A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829887"/>
        <c:axId val="1241797311"/>
      </c:scatterChart>
      <c:valAx>
        <c:axId val="122082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Copy</a:t>
                </a:r>
                <a:r>
                  <a:rPr lang="en-US" baseline="0"/>
                  <a:t> per rxn (log 10)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97311"/>
        <c:crosses val="autoZero"/>
        <c:crossBetween val="midCat"/>
      </c:valAx>
      <c:valAx>
        <c:axId val="12417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2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curve'!$J$166:$J$170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curve'!$K$166:$K$170</c:f>
              <c:numCache>
                <c:formatCode>0.0</c:formatCode>
                <c:ptCount val="5"/>
                <c:pt idx="0">
                  <c:v>20.564685185750324</c:v>
                </c:pt>
                <c:pt idx="1">
                  <c:v>24.001406351725262</c:v>
                </c:pt>
                <c:pt idx="2">
                  <c:v>27.672374089558918</c:v>
                </c:pt>
                <c:pt idx="3">
                  <c:v>30.594460169474285</c:v>
                </c:pt>
                <c:pt idx="4">
                  <c:v>32.8746337890625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5-4082-8E98-AB251FD5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858095"/>
        <c:axId val="1375856431"/>
      </c:scatterChart>
      <c:valAx>
        <c:axId val="137585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56431"/>
        <c:crosses val="autoZero"/>
        <c:crossBetween val="midCat"/>
      </c:valAx>
      <c:valAx>
        <c:axId val="137585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5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curve'!$J$182:$J$186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curve'!$K$182:$K$186</c:f>
              <c:numCache>
                <c:formatCode>0.0</c:formatCode>
                <c:ptCount val="5"/>
                <c:pt idx="0">
                  <c:v>20.998347600301106</c:v>
                </c:pt>
                <c:pt idx="1">
                  <c:v>24.287662506103516</c:v>
                </c:pt>
                <c:pt idx="2">
                  <c:v>27.883640925089519</c:v>
                </c:pt>
                <c:pt idx="3">
                  <c:v>31.307518005371094</c:v>
                </c:pt>
                <c:pt idx="4">
                  <c:v>35.142206192016602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2-453A-80F7-9FB439476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457055"/>
        <c:axId val="1219457887"/>
      </c:scatterChart>
      <c:valAx>
        <c:axId val="121945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57887"/>
        <c:crosses val="autoZero"/>
        <c:crossBetween val="midCat"/>
      </c:valAx>
      <c:valAx>
        <c:axId val="12194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5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curve'!$J$198:$J$202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curve'!$K$198:$K$202</c:f>
              <c:numCache>
                <c:formatCode>0.0</c:formatCode>
                <c:ptCount val="5"/>
                <c:pt idx="0">
                  <c:v>16.620187759399414</c:v>
                </c:pt>
                <c:pt idx="1">
                  <c:v>20.222466150919598</c:v>
                </c:pt>
                <c:pt idx="2">
                  <c:v>23.64019775390625</c:v>
                </c:pt>
                <c:pt idx="3">
                  <c:v>26.450106938680012</c:v>
                </c:pt>
                <c:pt idx="4">
                  <c:v>30.039702097574871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C-4F1C-8312-40BF397E9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10143"/>
        <c:axId val="1493831839"/>
      </c:scatterChart>
      <c:valAx>
        <c:axId val="124031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831839"/>
        <c:crosses val="autoZero"/>
        <c:crossBetween val="midCat"/>
      </c:valAx>
      <c:valAx>
        <c:axId val="14938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1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curve'!$J$214:$J$218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curve'!$K$214:$K$218</c:f>
              <c:numCache>
                <c:formatCode>0.0</c:formatCode>
                <c:ptCount val="5"/>
                <c:pt idx="0">
                  <c:v>18.774326324462891</c:v>
                </c:pt>
                <c:pt idx="1">
                  <c:v>21.746136983235676</c:v>
                </c:pt>
                <c:pt idx="2">
                  <c:v>25.496611913045246</c:v>
                </c:pt>
                <c:pt idx="3">
                  <c:v>28.424385070800781</c:v>
                </c:pt>
                <c:pt idx="4">
                  <c:v>31.900274276733398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1-4117-A7A1-7EB6EB590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608799"/>
        <c:axId val="1437609215"/>
      </c:scatterChart>
      <c:valAx>
        <c:axId val="143760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609215"/>
        <c:crosses val="autoZero"/>
        <c:crossBetween val="midCat"/>
      </c:valAx>
      <c:valAx>
        <c:axId val="14376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60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curve'!$J$230:$J$234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curve'!$K$230:$K$234</c:f>
              <c:numCache>
                <c:formatCode>0.0</c:formatCode>
                <c:ptCount val="5"/>
                <c:pt idx="0">
                  <c:v>18.062480290730793</c:v>
                </c:pt>
                <c:pt idx="1">
                  <c:v>21.410415649414062</c:v>
                </c:pt>
                <c:pt idx="2">
                  <c:v>24.757821400960285</c:v>
                </c:pt>
                <c:pt idx="3">
                  <c:v>28.250296274820965</c:v>
                </c:pt>
                <c:pt idx="4">
                  <c:v>31.766366958618164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9-4581-B582-5BA11D840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495759"/>
        <c:axId val="1440496175"/>
      </c:scatterChart>
      <c:valAx>
        <c:axId val="144049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96175"/>
        <c:crosses val="autoZero"/>
        <c:crossBetween val="midCat"/>
      </c:valAx>
      <c:valAx>
        <c:axId val="14404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9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curve'!$J$246:$J$249</c:f>
              <c:numCache>
                <c:formatCode>0.0</c:formatCode>
                <c:ptCount val="4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</c:numCache>
            </c:numRef>
          </c:xVal>
          <c:yVal>
            <c:numRef>
              <c:f>'Std curve'!$K$246:$K$249</c:f>
              <c:numCache>
                <c:formatCode>0.0</c:formatCode>
                <c:ptCount val="4"/>
                <c:pt idx="0">
                  <c:v>20.601392110188801</c:v>
                </c:pt>
                <c:pt idx="1">
                  <c:v>24.209847768147785</c:v>
                </c:pt>
                <c:pt idx="2">
                  <c:v>27.848352432250977</c:v>
                </c:pt>
                <c:pt idx="3">
                  <c:v>30.871230443318684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A-42C6-A796-BD106F210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07647"/>
        <c:axId val="1240309311"/>
      </c:scatterChart>
      <c:valAx>
        <c:axId val="124030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09311"/>
        <c:crosses val="autoZero"/>
        <c:crossBetween val="midCat"/>
      </c:valAx>
      <c:valAx>
        <c:axId val="12403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0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curve'!$J$262:$J$266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curve'!$K$262:$K$266</c:f>
              <c:numCache>
                <c:formatCode>0.0</c:formatCode>
                <c:ptCount val="5"/>
                <c:pt idx="0">
                  <c:v>19.185761769612629</c:v>
                </c:pt>
                <c:pt idx="1">
                  <c:v>22.91680399576823</c:v>
                </c:pt>
                <c:pt idx="2">
                  <c:v>26.098416646321613</c:v>
                </c:pt>
                <c:pt idx="3">
                  <c:v>29.945683161417644</c:v>
                </c:pt>
                <c:pt idx="4">
                  <c:v>35.745416641235352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1-4549-825D-BA1278A14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25087"/>
        <c:axId val="1378721759"/>
      </c:scatterChart>
      <c:valAx>
        <c:axId val="137872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21759"/>
        <c:crosses val="autoZero"/>
        <c:crossBetween val="midCat"/>
      </c:valAx>
      <c:valAx>
        <c:axId val="137872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2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curve'!$J$294:$J$298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curve'!$K$294:$K$298</c:f>
              <c:numCache>
                <c:formatCode>0.0</c:formatCode>
                <c:ptCount val="5"/>
                <c:pt idx="0">
                  <c:v>19.540448506673176</c:v>
                </c:pt>
                <c:pt idx="1">
                  <c:v>22.968767801920574</c:v>
                </c:pt>
                <c:pt idx="2">
                  <c:v>25.666314442952473</c:v>
                </c:pt>
                <c:pt idx="3">
                  <c:v>28.749437967936199</c:v>
                </c:pt>
                <c:pt idx="4">
                  <c:v>32.321484247843422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F-459C-A1AB-FAB860C6A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58447"/>
        <c:axId val="1503159695"/>
      </c:scatterChart>
      <c:valAx>
        <c:axId val="150315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59695"/>
        <c:crosses val="autoZero"/>
        <c:crossBetween val="midCat"/>
      </c:valAx>
      <c:valAx>
        <c:axId val="150315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5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curve'!$J$310:$J$314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curve'!$K$310:$K$314</c:f>
              <c:numCache>
                <c:formatCode>0.0</c:formatCode>
                <c:ptCount val="5"/>
                <c:pt idx="0">
                  <c:v>19.601915995279949</c:v>
                </c:pt>
                <c:pt idx="1">
                  <c:v>22.937838236490887</c:v>
                </c:pt>
                <c:pt idx="2">
                  <c:v>26.435244878133137</c:v>
                </c:pt>
                <c:pt idx="3">
                  <c:v>29.271259307861328</c:v>
                </c:pt>
                <c:pt idx="4">
                  <c:v>33.713376363118492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E-4862-8D93-51728FF07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58031"/>
        <c:axId val="1503159279"/>
      </c:scatterChart>
      <c:valAx>
        <c:axId val="150315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59279"/>
        <c:crosses val="autoZero"/>
        <c:crossBetween val="midCat"/>
      </c:valAx>
      <c:valAx>
        <c:axId val="150315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5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curve'!$J$278:$J$283</c:f>
              <c:numCache>
                <c:formatCode>0.0</c:formatCode>
                <c:ptCount val="6"/>
                <c:pt idx="0">
                  <c:v>7.3010299956639813</c:v>
                </c:pt>
                <c:pt idx="1">
                  <c:v>6.3010299956639813</c:v>
                </c:pt>
                <c:pt idx="2">
                  <c:v>5.3010299956639813</c:v>
                </c:pt>
                <c:pt idx="3">
                  <c:v>4.3010299956639813</c:v>
                </c:pt>
                <c:pt idx="4">
                  <c:v>3.3010299956639813</c:v>
                </c:pt>
                <c:pt idx="5">
                  <c:v>2.3010299956639813</c:v>
                </c:pt>
              </c:numCache>
            </c:numRef>
          </c:xVal>
          <c:yVal>
            <c:numRef>
              <c:f>'Std curve'!$K$278:$K$283</c:f>
              <c:numCache>
                <c:formatCode>0.0</c:formatCode>
                <c:ptCount val="6"/>
                <c:pt idx="0">
                  <c:v>11.928824742635092</c:v>
                </c:pt>
                <c:pt idx="1">
                  <c:v>15.77248732248942</c:v>
                </c:pt>
                <c:pt idx="2">
                  <c:v>18.681659062703449</c:v>
                </c:pt>
                <c:pt idx="3">
                  <c:v>22.47693697611491</c:v>
                </c:pt>
                <c:pt idx="4">
                  <c:v>25.895071029663086</c:v>
                </c:pt>
                <c:pt idx="5">
                  <c:v>29.958560943603516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C-4101-BB75-26D737B8D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769663"/>
        <c:axId val="1511767999"/>
      </c:scatterChart>
      <c:valAx>
        <c:axId val="151176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67999"/>
        <c:crosses val="autoZero"/>
        <c:crossBetween val="midCat"/>
      </c:valAx>
      <c:valAx>
        <c:axId val="15117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6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curve'!$J$18:$J$22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curve'!$K$18:$K$22</c:f>
              <c:numCache>
                <c:formatCode>0.0</c:formatCode>
                <c:ptCount val="5"/>
                <c:pt idx="0">
                  <c:v>17.453952153523762</c:v>
                </c:pt>
                <c:pt idx="1">
                  <c:v>20.291410446166992</c:v>
                </c:pt>
                <c:pt idx="2">
                  <c:v>24.380975723266602</c:v>
                </c:pt>
                <c:pt idx="3">
                  <c:v>27.698588689168293</c:v>
                </c:pt>
                <c:pt idx="4">
                  <c:v>32.294594446818031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6-40FE-A702-A816F144A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855183"/>
        <c:axId val="1375856847"/>
      </c:scatterChart>
      <c:valAx>
        <c:axId val="137585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56847"/>
        <c:crosses val="autoZero"/>
        <c:crossBetween val="midCat"/>
      </c:valAx>
      <c:valAx>
        <c:axId val="13758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5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curve'!$J$326:$J$330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curve'!$K$326:$K$330</c:f>
              <c:numCache>
                <c:formatCode>0.0</c:formatCode>
                <c:ptCount val="5"/>
                <c:pt idx="0">
                  <c:v>19.198816935221355</c:v>
                </c:pt>
                <c:pt idx="1">
                  <c:v>22.936821619669598</c:v>
                </c:pt>
                <c:pt idx="2">
                  <c:v>26.283487319946289</c:v>
                </c:pt>
                <c:pt idx="3">
                  <c:v>29.6044921875</c:v>
                </c:pt>
                <c:pt idx="4">
                  <c:v>34.601022720336914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8-47F5-A63B-14B862447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23007"/>
        <c:axId val="1378722175"/>
      </c:scatterChart>
      <c:valAx>
        <c:axId val="137872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22175"/>
        <c:crosses val="autoZero"/>
        <c:crossBetween val="midCat"/>
      </c:valAx>
      <c:valAx>
        <c:axId val="13787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2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curve'!$J$342:$J$346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curve'!$K$342:$K$346</c:f>
              <c:numCache>
                <c:formatCode>0.0</c:formatCode>
                <c:ptCount val="5"/>
                <c:pt idx="0">
                  <c:v>18.780029296875</c:v>
                </c:pt>
                <c:pt idx="1">
                  <c:v>22.40186055501302</c:v>
                </c:pt>
                <c:pt idx="2">
                  <c:v>25.810243606567383</c:v>
                </c:pt>
                <c:pt idx="3">
                  <c:v>29.417745590209961</c:v>
                </c:pt>
                <c:pt idx="4">
                  <c:v>32.859832763671875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B-4BE0-972D-4B36493D4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688399"/>
        <c:axId val="1573687983"/>
      </c:scatterChart>
      <c:valAx>
        <c:axId val="157368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7983"/>
        <c:crosses val="autoZero"/>
        <c:crossBetween val="midCat"/>
      </c:valAx>
      <c:valAx>
        <c:axId val="15736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curve'!$J$358:$J$362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curve'!$K$358:$K$362</c:f>
              <c:numCache>
                <c:formatCode>0.0</c:formatCode>
                <c:ptCount val="5"/>
                <c:pt idx="0">
                  <c:v>18.967291514078777</c:v>
                </c:pt>
                <c:pt idx="1">
                  <c:v>22.563233693440754</c:v>
                </c:pt>
                <c:pt idx="2">
                  <c:v>25.971232096354168</c:v>
                </c:pt>
                <c:pt idx="3">
                  <c:v>29.29212760925293</c:v>
                </c:pt>
                <c:pt idx="4">
                  <c:v>33.37534968058268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4-4CF1-9B65-43504DD5C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687567"/>
        <c:axId val="1573689647"/>
      </c:scatterChart>
      <c:valAx>
        <c:axId val="157368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9647"/>
        <c:crosses val="autoZero"/>
        <c:crossBetween val="midCat"/>
      </c:valAx>
      <c:valAx>
        <c:axId val="15736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curve'!$J$374:$J$378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curve'!$K$374:$K$378</c:f>
              <c:numCache>
                <c:formatCode>0.0</c:formatCode>
                <c:ptCount val="5"/>
                <c:pt idx="0">
                  <c:v>20.095004399617512</c:v>
                </c:pt>
                <c:pt idx="1">
                  <c:v>23.289744059244793</c:v>
                </c:pt>
                <c:pt idx="2">
                  <c:v>26.939149856567383</c:v>
                </c:pt>
                <c:pt idx="3">
                  <c:v>30.397555033365887</c:v>
                </c:pt>
                <c:pt idx="4">
                  <c:v>34.997688293457031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3-4695-A69E-BC5C6686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466511"/>
        <c:axId val="1219467343"/>
      </c:scatterChart>
      <c:valAx>
        <c:axId val="121946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67343"/>
        <c:crosses val="autoZero"/>
        <c:crossBetween val="midCat"/>
      </c:valAx>
      <c:valAx>
        <c:axId val="12194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6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curve'!$J$390:$J$394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curve'!$K$390:$K$394</c:f>
              <c:numCache>
                <c:formatCode>0.0</c:formatCode>
                <c:ptCount val="5"/>
                <c:pt idx="0">
                  <c:v>16.812788645426433</c:v>
                </c:pt>
                <c:pt idx="1">
                  <c:v>20.327903747558594</c:v>
                </c:pt>
                <c:pt idx="2">
                  <c:v>23.515485763549805</c:v>
                </c:pt>
                <c:pt idx="3">
                  <c:v>26.716576258341473</c:v>
                </c:pt>
                <c:pt idx="4">
                  <c:v>30.095523834228516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B-442B-8FFB-BD2873B2E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689231"/>
        <c:axId val="1573687151"/>
      </c:scatterChart>
      <c:valAx>
        <c:axId val="157368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7151"/>
        <c:crosses val="autoZero"/>
        <c:crossBetween val="midCat"/>
      </c:valAx>
      <c:valAx>
        <c:axId val="15736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curve'!$J$406:$J$410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curve'!$K$406:$K$410</c:f>
              <c:numCache>
                <c:formatCode>0.0</c:formatCode>
                <c:ptCount val="5"/>
                <c:pt idx="0">
                  <c:v>21.326691945393879</c:v>
                </c:pt>
                <c:pt idx="1">
                  <c:v>24.679296493530273</c:v>
                </c:pt>
                <c:pt idx="2">
                  <c:v>27.731603622436523</c:v>
                </c:pt>
                <c:pt idx="3">
                  <c:v>31.59593900044759</c:v>
                </c:pt>
                <c:pt idx="4">
                  <c:v>34.669602711995445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5-4D19-8FE0-642E191C7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612879"/>
        <c:axId val="1373612047"/>
      </c:scatterChart>
      <c:valAx>
        <c:axId val="137361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12047"/>
        <c:crosses val="autoZero"/>
        <c:crossBetween val="midCat"/>
      </c:valAx>
      <c:valAx>
        <c:axId val="137361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1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curve'!$J$422:$J$426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curve'!$K$422:$K$426</c:f>
              <c:numCache>
                <c:formatCode>0.0</c:formatCode>
                <c:ptCount val="5"/>
                <c:pt idx="0">
                  <c:v>19.019990285237629</c:v>
                </c:pt>
                <c:pt idx="1">
                  <c:v>22.179549535115559</c:v>
                </c:pt>
                <c:pt idx="2">
                  <c:v>25.444840113321941</c:v>
                </c:pt>
                <c:pt idx="3">
                  <c:v>29.401160558064777</c:v>
                </c:pt>
                <c:pt idx="4">
                  <c:v>32.651051839192711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D-4797-9EFC-A6DEB6305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425039"/>
        <c:axId val="1579427535"/>
      </c:scatterChart>
      <c:valAx>
        <c:axId val="157942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27535"/>
        <c:crosses val="autoZero"/>
        <c:crossBetween val="midCat"/>
      </c:valAx>
      <c:valAx>
        <c:axId val="15794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2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curve'!$J$447:$J$451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curve'!$K$447:$K$451</c:f>
              <c:numCache>
                <c:formatCode>0.0</c:formatCode>
                <c:ptCount val="5"/>
                <c:pt idx="0">
                  <c:v>19.991673151652019</c:v>
                </c:pt>
                <c:pt idx="1">
                  <c:v>23.251806259155273</c:v>
                </c:pt>
                <c:pt idx="2">
                  <c:v>26.434646606445312</c:v>
                </c:pt>
                <c:pt idx="3">
                  <c:v>30.368590037027996</c:v>
                </c:pt>
                <c:pt idx="4">
                  <c:v>34.356293996175133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9-4A6B-9EE0-A6F16898D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316367"/>
        <c:axId val="1494317199"/>
      </c:scatterChart>
      <c:valAx>
        <c:axId val="149431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17199"/>
        <c:crosses val="autoZero"/>
        <c:crossBetween val="midCat"/>
      </c:valAx>
      <c:valAx>
        <c:axId val="149431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1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curve'!$J$463:$J$467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curve'!$K$463:$K$467</c:f>
              <c:numCache>
                <c:formatCode>0.0</c:formatCode>
                <c:ptCount val="5"/>
                <c:pt idx="0">
                  <c:v>18.172704060872395</c:v>
                </c:pt>
                <c:pt idx="1">
                  <c:v>21.47066370646159</c:v>
                </c:pt>
                <c:pt idx="2">
                  <c:v>25.167966842651367</c:v>
                </c:pt>
                <c:pt idx="3">
                  <c:v>29.269937515258789</c:v>
                </c:pt>
                <c:pt idx="4">
                  <c:v>32.974657694498696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B-46AA-81B1-820DBFBD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612879"/>
        <c:axId val="1373613295"/>
      </c:scatterChart>
      <c:valAx>
        <c:axId val="137361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13295"/>
        <c:crosses val="autoZero"/>
        <c:crossBetween val="midCat"/>
      </c:valAx>
      <c:valAx>
        <c:axId val="13736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1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curve'!$J$479:$J$483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curve'!$K$479:$K$483</c:f>
              <c:numCache>
                <c:formatCode>0.0</c:formatCode>
                <c:ptCount val="5"/>
                <c:pt idx="0">
                  <c:v>21.376293818155926</c:v>
                </c:pt>
                <c:pt idx="1">
                  <c:v>24.431399027506512</c:v>
                </c:pt>
                <c:pt idx="2">
                  <c:v>27.538686752319336</c:v>
                </c:pt>
                <c:pt idx="3">
                  <c:v>31.369080225626629</c:v>
                </c:pt>
                <c:pt idx="4">
                  <c:v>36.320021311442055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E-475A-89C0-EC6E5030E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426703"/>
        <c:axId val="1503158447"/>
      </c:scatterChart>
      <c:valAx>
        <c:axId val="15794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58447"/>
        <c:crosses val="autoZero"/>
        <c:crossBetween val="midCat"/>
      </c:valAx>
      <c:valAx>
        <c:axId val="15031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2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curve'!$J$34:$J$38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curve'!$K$34:$K$38</c:f>
              <c:numCache>
                <c:formatCode>0.0</c:formatCode>
                <c:ptCount val="5"/>
                <c:pt idx="0">
                  <c:v>17.531382242838543</c:v>
                </c:pt>
                <c:pt idx="1">
                  <c:v>20.515129725138348</c:v>
                </c:pt>
                <c:pt idx="2">
                  <c:v>24.128971735636394</c:v>
                </c:pt>
                <c:pt idx="3">
                  <c:v>27.696291605631512</c:v>
                </c:pt>
                <c:pt idx="4">
                  <c:v>31.15447489420573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E-4771-A7CA-1DEBD52CE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11503"/>
        <c:axId val="1372313999"/>
      </c:scatterChart>
      <c:valAx>
        <c:axId val="137231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13999"/>
        <c:crosses val="autoZero"/>
        <c:crossBetween val="midCat"/>
      </c:valAx>
      <c:valAx>
        <c:axId val="13723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1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curve'!$J$495:$J$499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curve'!$K$495:$K$499</c:f>
              <c:numCache>
                <c:formatCode>0.0</c:formatCode>
                <c:ptCount val="5"/>
                <c:pt idx="0">
                  <c:v>19.077372233072918</c:v>
                </c:pt>
                <c:pt idx="1">
                  <c:v>22.436686197916668</c:v>
                </c:pt>
                <c:pt idx="2">
                  <c:v>25.568000793457031</c:v>
                </c:pt>
                <c:pt idx="3">
                  <c:v>29.258328119913738</c:v>
                </c:pt>
                <c:pt idx="4">
                  <c:v>32.769584655761719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6-42E1-A544-BC2829142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793087"/>
        <c:axId val="1584791839"/>
      </c:scatterChart>
      <c:valAx>
        <c:axId val="158479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91839"/>
        <c:crosses val="autoZero"/>
        <c:crossBetween val="midCat"/>
      </c:valAx>
      <c:valAx>
        <c:axId val="15847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9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curve'!$J$521:$J$525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curve'!$K$521:$K$525</c:f>
              <c:numCache>
                <c:formatCode>0.0</c:formatCode>
                <c:ptCount val="5"/>
                <c:pt idx="0">
                  <c:v>18.618933995564777</c:v>
                </c:pt>
                <c:pt idx="1">
                  <c:v>21.858112335205078</c:v>
                </c:pt>
                <c:pt idx="2">
                  <c:v>25.14543342590332</c:v>
                </c:pt>
                <c:pt idx="3">
                  <c:v>28.529638290405273</c:v>
                </c:pt>
                <c:pt idx="4">
                  <c:v>32.00097338358561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4-4338-A28F-D8FC4EF0B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792255"/>
        <c:axId val="1584793919"/>
      </c:scatterChart>
      <c:valAx>
        <c:axId val="158479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93919"/>
        <c:crosses val="autoZero"/>
        <c:crossBetween val="midCat"/>
      </c:valAx>
      <c:valAx>
        <c:axId val="15847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9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curve'!$J$537:$J$541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curve'!$K$537:$K$541</c:f>
              <c:numCache>
                <c:formatCode>0.0</c:formatCode>
                <c:ptCount val="5"/>
                <c:pt idx="0">
                  <c:v>19.802412668863933</c:v>
                </c:pt>
                <c:pt idx="1">
                  <c:v>23.254077911376953</c:v>
                </c:pt>
                <c:pt idx="2">
                  <c:v>26.577020009358723</c:v>
                </c:pt>
                <c:pt idx="3">
                  <c:v>30.364700953165691</c:v>
                </c:pt>
                <c:pt idx="4">
                  <c:v>35.289690017700195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B-46E6-B20D-41A522C4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937423"/>
        <c:axId val="1115934511"/>
      </c:scatterChart>
      <c:valAx>
        <c:axId val="111593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934511"/>
        <c:crosses val="autoZero"/>
        <c:crossBetween val="midCat"/>
      </c:valAx>
      <c:valAx>
        <c:axId val="111593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93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curve'!$J$553:$J$557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curve'!$K$553:$K$557</c:f>
              <c:numCache>
                <c:formatCode>0.0</c:formatCode>
                <c:ptCount val="5"/>
                <c:pt idx="0">
                  <c:v>20.111471176147461</c:v>
                </c:pt>
                <c:pt idx="1">
                  <c:v>23.852298736572266</c:v>
                </c:pt>
                <c:pt idx="2">
                  <c:v>27.401798248291016</c:v>
                </c:pt>
                <c:pt idx="3">
                  <c:v>31.200687408447266</c:v>
                </c:pt>
                <c:pt idx="4">
                  <c:v>34.187848409016929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9-4D4F-95F1-7D0AC343E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358575"/>
        <c:axId val="1663358159"/>
      </c:scatterChart>
      <c:valAx>
        <c:axId val="166335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58159"/>
        <c:crosses val="autoZero"/>
        <c:crossBetween val="midCat"/>
      </c:valAx>
      <c:valAx>
        <c:axId val="16633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5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curve'!$J$569:$J$573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curve'!$K$569:$K$573</c:f>
              <c:numCache>
                <c:formatCode>0.0</c:formatCode>
                <c:ptCount val="5"/>
                <c:pt idx="0">
                  <c:v>17.692163467407227</c:v>
                </c:pt>
                <c:pt idx="1">
                  <c:v>20.90631612141927</c:v>
                </c:pt>
                <c:pt idx="2">
                  <c:v>25.109127044677734</c:v>
                </c:pt>
                <c:pt idx="3">
                  <c:v>28.923870086669922</c:v>
                </c:pt>
                <c:pt idx="4">
                  <c:v>32.567471822102867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9-4495-AC76-3BEAF478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358575"/>
        <c:axId val="1663360655"/>
      </c:scatterChart>
      <c:valAx>
        <c:axId val="166335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60655"/>
        <c:crosses val="autoZero"/>
        <c:crossBetween val="midCat"/>
      </c:valAx>
      <c:valAx>
        <c:axId val="166336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5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curve'!$J$585:$J$589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curve'!$K$585:$K$589</c:f>
              <c:numCache>
                <c:formatCode>0.0</c:formatCode>
                <c:ptCount val="5"/>
                <c:pt idx="0">
                  <c:v>16.567168553670246</c:v>
                </c:pt>
                <c:pt idx="1">
                  <c:v>19.859429041544598</c:v>
                </c:pt>
                <c:pt idx="2">
                  <c:v>23.220283508300781</c:v>
                </c:pt>
                <c:pt idx="3">
                  <c:v>27.014612833658855</c:v>
                </c:pt>
                <c:pt idx="4">
                  <c:v>30.820954640706379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0-4AB0-8C94-7BA7F67A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358575"/>
        <c:axId val="1663358991"/>
      </c:scatterChart>
      <c:valAx>
        <c:axId val="166335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58991"/>
        <c:crosses val="autoZero"/>
        <c:crossBetween val="midCat"/>
      </c:valAx>
      <c:valAx>
        <c:axId val="16633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5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curve'!$J$601:$J$605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curve'!$K$601:$K$605</c:f>
              <c:numCache>
                <c:formatCode>0.0</c:formatCode>
                <c:ptCount val="5"/>
                <c:pt idx="0">
                  <c:v>15.288416862487793</c:v>
                </c:pt>
                <c:pt idx="1">
                  <c:v>19.321649551391602</c:v>
                </c:pt>
                <c:pt idx="2">
                  <c:v>22.62859598795573</c:v>
                </c:pt>
                <c:pt idx="3">
                  <c:v>26.210529963175457</c:v>
                </c:pt>
                <c:pt idx="4">
                  <c:v>29.659561157226562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B-43F3-B043-3DF22A093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559951"/>
        <c:axId val="1511768831"/>
      </c:scatterChart>
      <c:valAx>
        <c:axId val="124455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68831"/>
        <c:crosses val="autoZero"/>
        <c:crossBetween val="midCat"/>
      </c:valAx>
      <c:valAx>
        <c:axId val="15117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5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curve'!$J$617:$J$620</c:f>
              <c:numCache>
                <c:formatCode>0.0</c:formatCode>
                <c:ptCount val="4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</c:numCache>
            </c:numRef>
          </c:xVal>
          <c:yVal>
            <c:numRef>
              <c:f>'Std curve'!$K$617:$K$620</c:f>
              <c:numCache>
                <c:formatCode>0.0</c:formatCode>
                <c:ptCount val="4"/>
                <c:pt idx="0">
                  <c:v>21.887044906616211</c:v>
                </c:pt>
                <c:pt idx="1">
                  <c:v>24.963093439737957</c:v>
                </c:pt>
                <c:pt idx="2">
                  <c:v>28.83448600769043</c:v>
                </c:pt>
                <c:pt idx="3">
                  <c:v>32.879726409912109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D-4FF6-9EB8-C3F5D5034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12335"/>
        <c:axId val="1372311503"/>
      </c:scatterChart>
      <c:valAx>
        <c:axId val="137231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11503"/>
        <c:crosses val="autoZero"/>
        <c:crossBetween val="midCat"/>
      </c:valAx>
      <c:valAx>
        <c:axId val="13723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1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curve'!$J$633:$J$637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curve'!$K$633:$K$637</c:f>
              <c:numCache>
                <c:formatCode>0.0</c:formatCode>
                <c:ptCount val="5"/>
                <c:pt idx="0">
                  <c:v>20.165456136067707</c:v>
                </c:pt>
                <c:pt idx="1">
                  <c:v>23.325789769490559</c:v>
                </c:pt>
                <c:pt idx="2">
                  <c:v>27.167702356974285</c:v>
                </c:pt>
                <c:pt idx="3">
                  <c:v>30.855765024820965</c:v>
                </c:pt>
                <c:pt idx="4">
                  <c:v>35.329994201660156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D-43FE-AD63-4E5FED895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798559"/>
        <c:axId val="1241796895"/>
      </c:scatterChart>
      <c:valAx>
        <c:axId val="12417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96895"/>
        <c:crosses val="autoZero"/>
        <c:crossBetween val="midCat"/>
      </c:valAx>
      <c:valAx>
        <c:axId val="12417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9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curve'!$J$649:$J$653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curve'!$K$649:$K$653</c:f>
              <c:numCache>
                <c:formatCode>0.0</c:formatCode>
                <c:ptCount val="5"/>
                <c:pt idx="0">
                  <c:v>21.408543904622395</c:v>
                </c:pt>
                <c:pt idx="1">
                  <c:v>25.162886301676433</c:v>
                </c:pt>
                <c:pt idx="2">
                  <c:v>28.285217920939129</c:v>
                </c:pt>
                <c:pt idx="3">
                  <c:v>32.19528261820475</c:v>
                </c:pt>
                <c:pt idx="4">
                  <c:v>34.244184494018555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1-4CCE-9E01-A1689826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426287"/>
        <c:axId val="1579427119"/>
      </c:scatterChart>
      <c:valAx>
        <c:axId val="157942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27119"/>
        <c:crosses val="autoZero"/>
        <c:crossBetween val="midCat"/>
      </c:valAx>
      <c:valAx>
        <c:axId val="157942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2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curve'!$J$60:$J$64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curve'!$K$60:$K$64</c:f>
              <c:numCache>
                <c:formatCode>0.0</c:formatCode>
                <c:ptCount val="5"/>
                <c:pt idx="0">
                  <c:v>18.796498616536457</c:v>
                </c:pt>
                <c:pt idx="1">
                  <c:v>21.553238550821941</c:v>
                </c:pt>
                <c:pt idx="2">
                  <c:v>25.165585835774738</c:v>
                </c:pt>
                <c:pt idx="3">
                  <c:v>28.287764231363933</c:v>
                </c:pt>
                <c:pt idx="4">
                  <c:v>32.800729115804039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8-46E2-987D-DBB8BF469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856431"/>
        <c:axId val="1375855183"/>
      </c:scatterChart>
      <c:valAx>
        <c:axId val="137585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55183"/>
        <c:crosses val="autoZero"/>
        <c:crossBetween val="midCat"/>
      </c:valAx>
      <c:valAx>
        <c:axId val="13758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5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curve'!$J$665:$J$669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curve'!$K$665:$K$669</c:f>
              <c:numCache>
                <c:formatCode>0.0</c:formatCode>
                <c:ptCount val="5"/>
                <c:pt idx="0">
                  <c:v>19.593805313110352</c:v>
                </c:pt>
                <c:pt idx="1">
                  <c:v>22.432477951049805</c:v>
                </c:pt>
                <c:pt idx="2">
                  <c:v>26.130929311116535</c:v>
                </c:pt>
                <c:pt idx="3">
                  <c:v>29.327240626017254</c:v>
                </c:pt>
                <c:pt idx="4">
                  <c:v>32.973054250081383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1-470C-9052-CF0C02BB8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322479"/>
        <c:axId val="1081316239"/>
      </c:scatterChart>
      <c:valAx>
        <c:axId val="108132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16239"/>
        <c:crosses val="autoZero"/>
        <c:crossBetween val="midCat"/>
      </c:valAx>
      <c:valAx>
        <c:axId val="108131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2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curve'!$J$681:$J$685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curve'!$K$681:$K$685</c:f>
              <c:numCache>
                <c:formatCode>0.0</c:formatCode>
                <c:ptCount val="5"/>
                <c:pt idx="0">
                  <c:v>19.229578653971355</c:v>
                </c:pt>
                <c:pt idx="1">
                  <c:v>22.527171452840168</c:v>
                </c:pt>
                <c:pt idx="2">
                  <c:v>25.894126892089844</c:v>
                </c:pt>
                <c:pt idx="3">
                  <c:v>29.602013270060223</c:v>
                </c:pt>
                <c:pt idx="4">
                  <c:v>33.697419484456383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9-491B-B15C-A79F80F3D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67887"/>
        <c:axId val="1578268719"/>
      </c:scatterChart>
      <c:valAx>
        <c:axId val="157826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68719"/>
        <c:crosses val="autoZero"/>
        <c:crossBetween val="midCat"/>
      </c:valAx>
      <c:valAx>
        <c:axId val="15782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6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curve'!$J$697:$J$701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curve'!$K$697:$K$701</c:f>
              <c:numCache>
                <c:formatCode>0.0</c:formatCode>
                <c:ptCount val="5"/>
                <c:pt idx="0">
                  <c:v>17.982507069905598</c:v>
                </c:pt>
                <c:pt idx="1">
                  <c:v>21.364222844441731</c:v>
                </c:pt>
                <c:pt idx="2">
                  <c:v>24.848546346028645</c:v>
                </c:pt>
                <c:pt idx="3">
                  <c:v>28.387896855672199</c:v>
                </c:pt>
                <c:pt idx="4">
                  <c:v>32.070144017537437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F-4E97-94BB-0025A0E51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25087"/>
        <c:axId val="1378723839"/>
      </c:scatterChart>
      <c:valAx>
        <c:axId val="137872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23839"/>
        <c:crosses val="autoZero"/>
        <c:crossBetween val="midCat"/>
      </c:valAx>
      <c:valAx>
        <c:axId val="13787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2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curve'!$J$713:$J$717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curve'!$K$713:$K$717</c:f>
              <c:numCache>
                <c:formatCode>0.0</c:formatCode>
                <c:ptCount val="5"/>
                <c:pt idx="0">
                  <c:v>20.640579859415691</c:v>
                </c:pt>
                <c:pt idx="1">
                  <c:v>24.004245758056641</c:v>
                </c:pt>
                <c:pt idx="2">
                  <c:v>27.434349060058594</c:v>
                </c:pt>
                <c:pt idx="3">
                  <c:v>31.169731140136719</c:v>
                </c:pt>
                <c:pt idx="4">
                  <c:v>33.743026733398438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0-4556-8E09-BAD4BBFAB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94735"/>
        <c:axId val="1219095567"/>
      </c:scatterChart>
      <c:valAx>
        <c:axId val="121909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95567"/>
        <c:crosses val="autoZero"/>
        <c:crossBetween val="midCat"/>
      </c:valAx>
      <c:valAx>
        <c:axId val="12190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9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curve'!$J$729:$J$733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curve'!$K$729:$K$733</c:f>
              <c:numCache>
                <c:formatCode>0.0</c:formatCode>
                <c:ptCount val="5"/>
                <c:pt idx="0">
                  <c:v>19.917690912882488</c:v>
                </c:pt>
                <c:pt idx="1">
                  <c:v>23.469741185506184</c:v>
                </c:pt>
                <c:pt idx="2">
                  <c:v>26.736931482950848</c:v>
                </c:pt>
                <c:pt idx="3">
                  <c:v>30.463237126668293</c:v>
                </c:pt>
                <c:pt idx="4">
                  <c:v>33.675135294596352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4-4EDA-A3B9-F49CDBE90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943807"/>
        <c:axId val="1370946303"/>
      </c:scatterChart>
      <c:valAx>
        <c:axId val="137094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46303"/>
        <c:crosses val="autoZero"/>
        <c:crossBetween val="midCat"/>
      </c:valAx>
      <c:valAx>
        <c:axId val="13709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4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curve'!$J$745:$J$749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curve'!$K$745:$K$749</c:f>
              <c:numCache>
                <c:formatCode>0.0</c:formatCode>
                <c:ptCount val="5"/>
                <c:pt idx="0">
                  <c:v>20.084475199381512</c:v>
                </c:pt>
                <c:pt idx="1">
                  <c:v>23.421673456827801</c:v>
                </c:pt>
                <c:pt idx="2">
                  <c:v>26.951627095540363</c:v>
                </c:pt>
                <c:pt idx="3">
                  <c:v>30.758237202962238</c:v>
                </c:pt>
                <c:pt idx="4">
                  <c:v>34.539661407470703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4-4260-AABD-2D654E542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858095"/>
        <c:axId val="1375855599"/>
      </c:scatterChart>
      <c:valAx>
        <c:axId val="137585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55599"/>
        <c:crosses val="autoZero"/>
        <c:crossBetween val="midCat"/>
      </c:valAx>
      <c:valAx>
        <c:axId val="13758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5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curve'!$J$761:$J$765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curve'!$K$761:$K$765</c:f>
              <c:numCache>
                <c:formatCode>0.0</c:formatCode>
                <c:ptCount val="5"/>
                <c:pt idx="0">
                  <c:v>19.734764734903973</c:v>
                </c:pt>
                <c:pt idx="1">
                  <c:v>22.83193079630534</c:v>
                </c:pt>
                <c:pt idx="2">
                  <c:v>26.722842534383137</c:v>
                </c:pt>
                <c:pt idx="3">
                  <c:v>30.428550720214844</c:v>
                </c:pt>
                <c:pt idx="4">
                  <c:v>34.244074503580727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6-4816-A416-50ABDA8E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791007"/>
        <c:axId val="1584792255"/>
      </c:scatterChart>
      <c:valAx>
        <c:axId val="158479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92255"/>
        <c:crosses val="autoZero"/>
        <c:crossBetween val="midCat"/>
      </c:valAx>
      <c:valAx>
        <c:axId val="158479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79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curve'!$J$777:$J$781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curve'!$K$777:$K$781</c:f>
              <c:numCache>
                <c:formatCode>0.0</c:formatCode>
                <c:ptCount val="5"/>
                <c:pt idx="0">
                  <c:v>19.449736913045246</c:v>
                </c:pt>
                <c:pt idx="1">
                  <c:v>23.230586369832356</c:v>
                </c:pt>
                <c:pt idx="2">
                  <c:v>27.024415969848633</c:v>
                </c:pt>
                <c:pt idx="3">
                  <c:v>30.813781102498371</c:v>
                </c:pt>
                <c:pt idx="4">
                  <c:v>34.18305778503418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A-4C9A-B13B-A5443CA8E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396639"/>
        <c:axId val="1502397055"/>
      </c:scatterChart>
      <c:valAx>
        <c:axId val="150239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97055"/>
        <c:crosses val="autoZero"/>
        <c:crossBetween val="midCat"/>
      </c:valAx>
      <c:valAx>
        <c:axId val="150239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9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curve'!$J$793:$J$797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curve'!$K$793:$K$797</c:f>
              <c:numCache>
                <c:formatCode>0.0</c:formatCode>
                <c:ptCount val="5"/>
                <c:pt idx="0">
                  <c:v>17.870396296183269</c:v>
                </c:pt>
                <c:pt idx="1">
                  <c:v>21.83753267923991</c:v>
                </c:pt>
                <c:pt idx="2">
                  <c:v>24.824113845825195</c:v>
                </c:pt>
                <c:pt idx="3">
                  <c:v>28.851552963256836</c:v>
                </c:pt>
                <c:pt idx="4">
                  <c:v>32.593460083007812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A-4EA4-B4DF-CB2AB9BF7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203871"/>
        <c:axId val="1584200959"/>
      </c:scatterChart>
      <c:valAx>
        <c:axId val="15842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200959"/>
        <c:crosses val="autoZero"/>
        <c:crossBetween val="midCat"/>
      </c:valAx>
      <c:valAx>
        <c:axId val="158420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2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curve'!$J$809:$J$813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curve'!$K$809:$K$813</c:f>
              <c:numCache>
                <c:formatCode>0.0</c:formatCode>
                <c:ptCount val="5"/>
                <c:pt idx="0">
                  <c:v>17.861635208129883</c:v>
                </c:pt>
                <c:pt idx="1">
                  <c:v>21.187747319539387</c:v>
                </c:pt>
                <c:pt idx="2">
                  <c:v>24.750177383422852</c:v>
                </c:pt>
                <c:pt idx="3">
                  <c:v>28.220697402954102</c:v>
                </c:pt>
                <c:pt idx="4">
                  <c:v>32.13057072957357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0-4D9A-AFE4-9E4C92A26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954367"/>
        <c:axId val="1571953535"/>
      </c:scatterChart>
      <c:valAx>
        <c:axId val="157195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53535"/>
        <c:crosses val="autoZero"/>
        <c:crossBetween val="midCat"/>
      </c:valAx>
      <c:valAx>
        <c:axId val="15719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5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curve'!$J$85:$J$89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curve'!$K$85:$K$89</c:f>
              <c:numCache>
                <c:formatCode>0.0</c:formatCode>
                <c:ptCount val="5"/>
                <c:pt idx="0">
                  <c:v>19.958616256713867</c:v>
                </c:pt>
                <c:pt idx="1">
                  <c:v>22.504510243733723</c:v>
                </c:pt>
                <c:pt idx="2">
                  <c:v>25.790689468383789</c:v>
                </c:pt>
                <c:pt idx="3">
                  <c:v>28.729589462280273</c:v>
                </c:pt>
                <c:pt idx="4">
                  <c:v>31.878554026285808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4-4D26-A0B0-A904FB961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955823"/>
        <c:axId val="1493832671"/>
      </c:scatterChart>
      <c:valAx>
        <c:axId val="115595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832671"/>
        <c:crosses val="autoZero"/>
        <c:crossBetween val="midCat"/>
      </c:valAx>
      <c:valAx>
        <c:axId val="14938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9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curve'!$J$825:$J$829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curve'!$K$825:$K$829</c:f>
              <c:numCache>
                <c:formatCode>0.0</c:formatCode>
                <c:ptCount val="5"/>
                <c:pt idx="0">
                  <c:v>15.845562934875488</c:v>
                </c:pt>
                <c:pt idx="1">
                  <c:v>19.277699788411457</c:v>
                </c:pt>
                <c:pt idx="2">
                  <c:v>22.702939987182617</c:v>
                </c:pt>
                <c:pt idx="3">
                  <c:v>26.180344263712566</c:v>
                </c:pt>
                <c:pt idx="4">
                  <c:v>29.77191670735677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D-4BE5-A38D-68DEBBFB3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391647"/>
        <c:axId val="1502395391"/>
      </c:scatterChart>
      <c:valAx>
        <c:axId val="150239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95391"/>
        <c:crosses val="autoZero"/>
        <c:crossBetween val="midCat"/>
      </c:valAx>
      <c:valAx>
        <c:axId val="15023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9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curve'!$J$841:$J$845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curve'!$K$841:$K$845</c:f>
              <c:numCache>
                <c:formatCode>0.0</c:formatCode>
                <c:ptCount val="5"/>
                <c:pt idx="0">
                  <c:v>17.001036326090496</c:v>
                </c:pt>
                <c:pt idx="1">
                  <c:v>20.257750829060871</c:v>
                </c:pt>
                <c:pt idx="2">
                  <c:v>23.69345982869466</c:v>
                </c:pt>
                <c:pt idx="3">
                  <c:v>27.376754760742188</c:v>
                </c:pt>
                <c:pt idx="4">
                  <c:v>30.79358418782552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9-432F-86AF-BF7049045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769247"/>
        <c:axId val="1244560367"/>
      </c:scatterChart>
      <c:valAx>
        <c:axId val="151176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60367"/>
        <c:crosses val="autoZero"/>
        <c:crossBetween val="midCat"/>
      </c:valAx>
      <c:valAx>
        <c:axId val="124456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6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curve'!$J$857:$J$861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curve'!$K$857:$K$861</c:f>
              <c:numCache>
                <c:formatCode>0.0</c:formatCode>
                <c:ptCount val="5"/>
                <c:pt idx="0">
                  <c:v>17.644940694173176</c:v>
                </c:pt>
                <c:pt idx="1">
                  <c:v>20.673693974812824</c:v>
                </c:pt>
                <c:pt idx="2">
                  <c:v>24.234426498413086</c:v>
                </c:pt>
                <c:pt idx="3">
                  <c:v>27.822003046671551</c:v>
                </c:pt>
                <c:pt idx="4">
                  <c:v>31.410559972127277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E-4FEA-90B8-F4CB8632B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5919"/>
        <c:axId val="1664816335"/>
      </c:scatterChart>
      <c:valAx>
        <c:axId val="166481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6335"/>
        <c:crosses val="autoZero"/>
        <c:crossBetween val="midCat"/>
      </c:valAx>
      <c:valAx>
        <c:axId val="16648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curve'!$J$101:$J$105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curve'!$K$101:$K$105</c:f>
              <c:numCache>
                <c:formatCode>0.0</c:formatCode>
                <c:ptCount val="5"/>
                <c:pt idx="0">
                  <c:v>20.002657572428387</c:v>
                </c:pt>
                <c:pt idx="1">
                  <c:v>23.559096018473308</c:v>
                </c:pt>
                <c:pt idx="2">
                  <c:v>26.649690628051758</c:v>
                </c:pt>
                <c:pt idx="3">
                  <c:v>30.054187774658203</c:v>
                </c:pt>
                <c:pt idx="4">
                  <c:v>32.577699661254883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5-4B32-9598-06DB75637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09839"/>
        <c:axId val="1372313583"/>
      </c:scatterChart>
      <c:valAx>
        <c:axId val="137230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13583"/>
        <c:crosses val="autoZero"/>
        <c:crossBetween val="midCat"/>
      </c:valAx>
      <c:valAx>
        <c:axId val="13723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0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curve'!$J$117:$J$121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curve'!$K$117:$K$121</c:f>
              <c:numCache>
                <c:formatCode>0.0</c:formatCode>
                <c:ptCount val="5"/>
                <c:pt idx="0">
                  <c:v>19.992923100789387</c:v>
                </c:pt>
                <c:pt idx="1">
                  <c:v>23.426827748616535</c:v>
                </c:pt>
                <c:pt idx="2">
                  <c:v>26.019421259562176</c:v>
                </c:pt>
                <c:pt idx="3">
                  <c:v>28.929559071858723</c:v>
                </c:pt>
                <c:pt idx="4">
                  <c:v>32.498068491617836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5-42B9-802C-6FEB8F3C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314703"/>
        <c:axId val="1494315535"/>
      </c:scatterChart>
      <c:valAx>
        <c:axId val="149431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15535"/>
        <c:crosses val="autoZero"/>
        <c:crossBetween val="midCat"/>
      </c:valAx>
      <c:valAx>
        <c:axId val="149431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1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curve'!$J$133:$J$137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curve'!$K$133:$K$137</c:f>
              <c:numCache>
                <c:formatCode>0.0</c:formatCode>
                <c:ptCount val="5"/>
                <c:pt idx="0">
                  <c:v>15.819652557373047</c:v>
                </c:pt>
                <c:pt idx="1">
                  <c:v>19.371984481811523</c:v>
                </c:pt>
                <c:pt idx="2">
                  <c:v>22.863382339477539</c:v>
                </c:pt>
                <c:pt idx="3">
                  <c:v>26.233013788859051</c:v>
                </c:pt>
                <c:pt idx="4">
                  <c:v>29.011270523071289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D-41D4-9CCB-6EB023536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14831"/>
        <c:axId val="1372309423"/>
      </c:scatterChart>
      <c:valAx>
        <c:axId val="137231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09423"/>
        <c:crosses val="autoZero"/>
        <c:crossBetween val="midCat"/>
      </c:valAx>
      <c:valAx>
        <c:axId val="1372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1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curve'!$J$150:$J$154</c:f>
              <c:numCache>
                <c:formatCode>0.0</c:formatCode>
                <c:ptCount val="5"/>
                <c:pt idx="0">
                  <c:v>5.3010299956639813</c:v>
                </c:pt>
                <c:pt idx="1">
                  <c:v>4.3010299956639813</c:v>
                </c:pt>
                <c:pt idx="2">
                  <c:v>3.3010299956639813</c:v>
                </c:pt>
                <c:pt idx="3">
                  <c:v>2.3010299956639813</c:v>
                </c:pt>
                <c:pt idx="4">
                  <c:v>1.3010299956639813</c:v>
                </c:pt>
              </c:numCache>
            </c:numRef>
          </c:xVal>
          <c:yVal>
            <c:numRef>
              <c:f>'Std curve'!$K$150:$K$154</c:f>
              <c:numCache>
                <c:formatCode>0.0</c:formatCode>
                <c:ptCount val="5"/>
                <c:pt idx="0">
                  <c:v>17.044104258219402</c:v>
                </c:pt>
                <c:pt idx="1">
                  <c:v>20.916948954264324</c:v>
                </c:pt>
                <c:pt idx="2">
                  <c:v>24.276260375976562</c:v>
                </c:pt>
                <c:pt idx="3">
                  <c:v>27.501618703206379</c:v>
                </c:pt>
                <c:pt idx="4">
                  <c:v>30.336149215698242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F-4A39-AC64-C07A6421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947967"/>
        <c:axId val="1370945887"/>
      </c:scatterChart>
      <c:valAx>
        <c:axId val="137094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45887"/>
        <c:crosses val="autoZero"/>
        <c:crossBetween val="midCat"/>
      </c:valAx>
      <c:valAx>
        <c:axId val="13709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4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9525</xdr:rowOff>
    </xdr:from>
    <xdr:to>
      <xdr:col>19</xdr:col>
      <xdr:colOff>304800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16</xdr:row>
      <xdr:rowOff>180975</xdr:rowOff>
    </xdr:from>
    <xdr:to>
      <xdr:col>19</xdr:col>
      <xdr:colOff>314325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</xdr:colOff>
      <xdr:row>32</xdr:row>
      <xdr:rowOff>180975</xdr:rowOff>
    </xdr:from>
    <xdr:to>
      <xdr:col>19</xdr:col>
      <xdr:colOff>333375</xdr:colOff>
      <xdr:row>47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</xdr:colOff>
      <xdr:row>58</xdr:row>
      <xdr:rowOff>180975</xdr:rowOff>
    </xdr:from>
    <xdr:to>
      <xdr:col>19</xdr:col>
      <xdr:colOff>314325</xdr:colOff>
      <xdr:row>73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9525</xdr:colOff>
      <xdr:row>84</xdr:row>
      <xdr:rowOff>9525</xdr:rowOff>
    </xdr:from>
    <xdr:to>
      <xdr:col>19</xdr:col>
      <xdr:colOff>314325</xdr:colOff>
      <xdr:row>98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590550</xdr:colOff>
      <xdr:row>99</xdr:row>
      <xdr:rowOff>180975</xdr:rowOff>
    </xdr:from>
    <xdr:to>
      <xdr:col>19</xdr:col>
      <xdr:colOff>285750</xdr:colOff>
      <xdr:row>114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600075</xdr:colOff>
      <xdr:row>116</xdr:row>
      <xdr:rowOff>19050</xdr:rowOff>
    </xdr:from>
    <xdr:to>
      <xdr:col>19</xdr:col>
      <xdr:colOff>295275</xdr:colOff>
      <xdr:row>130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132</xdr:row>
      <xdr:rowOff>19050</xdr:rowOff>
    </xdr:from>
    <xdr:to>
      <xdr:col>19</xdr:col>
      <xdr:colOff>304800</xdr:colOff>
      <xdr:row>146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600075</xdr:colOff>
      <xdr:row>149</xdr:row>
      <xdr:rowOff>9525</xdr:rowOff>
    </xdr:from>
    <xdr:to>
      <xdr:col>19</xdr:col>
      <xdr:colOff>295275</xdr:colOff>
      <xdr:row>163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19050</xdr:colOff>
      <xdr:row>165</xdr:row>
      <xdr:rowOff>19050</xdr:rowOff>
    </xdr:from>
    <xdr:to>
      <xdr:col>19</xdr:col>
      <xdr:colOff>323850</xdr:colOff>
      <xdr:row>179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9525</xdr:colOff>
      <xdr:row>181</xdr:row>
      <xdr:rowOff>9525</xdr:rowOff>
    </xdr:from>
    <xdr:to>
      <xdr:col>19</xdr:col>
      <xdr:colOff>314325</xdr:colOff>
      <xdr:row>195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600075</xdr:colOff>
      <xdr:row>197</xdr:row>
      <xdr:rowOff>9525</xdr:rowOff>
    </xdr:from>
    <xdr:to>
      <xdr:col>19</xdr:col>
      <xdr:colOff>295275</xdr:colOff>
      <xdr:row>211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9525</xdr:colOff>
      <xdr:row>213</xdr:row>
      <xdr:rowOff>0</xdr:rowOff>
    </xdr:from>
    <xdr:to>
      <xdr:col>19</xdr:col>
      <xdr:colOff>314325</xdr:colOff>
      <xdr:row>227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19050</xdr:colOff>
      <xdr:row>229</xdr:row>
      <xdr:rowOff>9525</xdr:rowOff>
    </xdr:from>
    <xdr:to>
      <xdr:col>19</xdr:col>
      <xdr:colOff>323850</xdr:colOff>
      <xdr:row>243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600075</xdr:colOff>
      <xdr:row>244</xdr:row>
      <xdr:rowOff>180975</xdr:rowOff>
    </xdr:from>
    <xdr:to>
      <xdr:col>19</xdr:col>
      <xdr:colOff>295275</xdr:colOff>
      <xdr:row>259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600075</xdr:colOff>
      <xdr:row>261</xdr:row>
      <xdr:rowOff>0</xdr:rowOff>
    </xdr:from>
    <xdr:to>
      <xdr:col>19</xdr:col>
      <xdr:colOff>295275</xdr:colOff>
      <xdr:row>275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292</xdr:row>
      <xdr:rowOff>180975</xdr:rowOff>
    </xdr:from>
    <xdr:to>
      <xdr:col>19</xdr:col>
      <xdr:colOff>304800</xdr:colOff>
      <xdr:row>307</xdr:row>
      <xdr:rowOff>66675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600075</xdr:colOff>
      <xdr:row>309</xdr:row>
      <xdr:rowOff>9525</xdr:rowOff>
    </xdr:from>
    <xdr:to>
      <xdr:col>19</xdr:col>
      <xdr:colOff>295275</xdr:colOff>
      <xdr:row>323</xdr:row>
      <xdr:rowOff>85725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277</xdr:row>
      <xdr:rowOff>0</xdr:rowOff>
    </xdr:from>
    <xdr:to>
      <xdr:col>19</xdr:col>
      <xdr:colOff>304800</xdr:colOff>
      <xdr:row>291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19050</xdr:colOff>
      <xdr:row>325</xdr:row>
      <xdr:rowOff>9525</xdr:rowOff>
    </xdr:from>
    <xdr:to>
      <xdr:col>19</xdr:col>
      <xdr:colOff>323850</xdr:colOff>
      <xdr:row>339</xdr:row>
      <xdr:rowOff>85725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9525</xdr:colOff>
      <xdr:row>341</xdr:row>
      <xdr:rowOff>0</xdr:rowOff>
    </xdr:from>
    <xdr:to>
      <xdr:col>19</xdr:col>
      <xdr:colOff>314325</xdr:colOff>
      <xdr:row>355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356</xdr:row>
      <xdr:rowOff>171450</xdr:rowOff>
    </xdr:from>
    <xdr:to>
      <xdr:col>19</xdr:col>
      <xdr:colOff>304800</xdr:colOff>
      <xdr:row>371</xdr:row>
      <xdr:rowOff>57150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19050</xdr:colOff>
      <xdr:row>373</xdr:row>
      <xdr:rowOff>9525</xdr:rowOff>
    </xdr:from>
    <xdr:to>
      <xdr:col>19</xdr:col>
      <xdr:colOff>323850</xdr:colOff>
      <xdr:row>387</xdr:row>
      <xdr:rowOff>85725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38100</xdr:colOff>
      <xdr:row>389</xdr:row>
      <xdr:rowOff>0</xdr:rowOff>
    </xdr:from>
    <xdr:to>
      <xdr:col>19</xdr:col>
      <xdr:colOff>342900</xdr:colOff>
      <xdr:row>403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0</xdr:colOff>
      <xdr:row>405</xdr:row>
      <xdr:rowOff>0</xdr:rowOff>
    </xdr:from>
    <xdr:to>
      <xdr:col>19</xdr:col>
      <xdr:colOff>304800</xdr:colOff>
      <xdr:row>419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600075</xdr:colOff>
      <xdr:row>421</xdr:row>
      <xdr:rowOff>0</xdr:rowOff>
    </xdr:from>
    <xdr:to>
      <xdr:col>19</xdr:col>
      <xdr:colOff>295275</xdr:colOff>
      <xdr:row>435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600075</xdr:colOff>
      <xdr:row>446</xdr:row>
      <xdr:rowOff>0</xdr:rowOff>
    </xdr:from>
    <xdr:to>
      <xdr:col>19</xdr:col>
      <xdr:colOff>295275</xdr:colOff>
      <xdr:row>460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462</xdr:row>
      <xdr:rowOff>0</xdr:rowOff>
    </xdr:from>
    <xdr:to>
      <xdr:col>19</xdr:col>
      <xdr:colOff>304800</xdr:colOff>
      <xdr:row>476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9525</xdr:colOff>
      <xdr:row>477</xdr:row>
      <xdr:rowOff>180975</xdr:rowOff>
    </xdr:from>
    <xdr:to>
      <xdr:col>19</xdr:col>
      <xdr:colOff>314325</xdr:colOff>
      <xdr:row>492</xdr:row>
      <xdr:rowOff>66675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19050</xdr:colOff>
      <xdr:row>493</xdr:row>
      <xdr:rowOff>180975</xdr:rowOff>
    </xdr:from>
    <xdr:to>
      <xdr:col>19</xdr:col>
      <xdr:colOff>323850</xdr:colOff>
      <xdr:row>508</xdr:row>
      <xdr:rowOff>66675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19050</xdr:colOff>
      <xdr:row>519</xdr:row>
      <xdr:rowOff>180975</xdr:rowOff>
    </xdr:from>
    <xdr:to>
      <xdr:col>19</xdr:col>
      <xdr:colOff>323850</xdr:colOff>
      <xdr:row>534</xdr:row>
      <xdr:rowOff>66675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19050</xdr:colOff>
      <xdr:row>536</xdr:row>
      <xdr:rowOff>0</xdr:rowOff>
    </xdr:from>
    <xdr:to>
      <xdr:col>19</xdr:col>
      <xdr:colOff>323850</xdr:colOff>
      <xdr:row>550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600075</xdr:colOff>
      <xdr:row>552</xdr:row>
      <xdr:rowOff>9525</xdr:rowOff>
    </xdr:from>
    <xdr:to>
      <xdr:col>19</xdr:col>
      <xdr:colOff>295275</xdr:colOff>
      <xdr:row>566</xdr:row>
      <xdr:rowOff>85725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600075</xdr:colOff>
      <xdr:row>568</xdr:row>
      <xdr:rowOff>19050</xdr:rowOff>
    </xdr:from>
    <xdr:to>
      <xdr:col>19</xdr:col>
      <xdr:colOff>295275</xdr:colOff>
      <xdr:row>582</xdr:row>
      <xdr:rowOff>95250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9525</xdr:colOff>
      <xdr:row>584</xdr:row>
      <xdr:rowOff>0</xdr:rowOff>
    </xdr:from>
    <xdr:to>
      <xdr:col>19</xdr:col>
      <xdr:colOff>314325</xdr:colOff>
      <xdr:row>598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0</xdr:colOff>
      <xdr:row>600</xdr:row>
      <xdr:rowOff>0</xdr:rowOff>
    </xdr:from>
    <xdr:to>
      <xdr:col>19</xdr:col>
      <xdr:colOff>304800</xdr:colOff>
      <xdr:row>614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600075</xdr:colOff>
      <xdr:row>616</xdr:row>
      <xdr:rowOff>0</xdr:rowOff>
    </xdr:from>
    <xdr:to>
      <xdr:col>19</xdr:col>
      <xdr:colOff>295275</xdr:colOff>
      <xdr:row>630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9525</xdr:colOff>
      <xdr:row>632</xdr:row>
      <xdr:rowOff>9525</xdr:rowOff>
    </xdr:from>
    <xdr:to>
      <xdr:col>19</xdr:col>
      <xdr:colOff>314325</xdr:colOff>
      <xdr:row>646</xdr:row>
      <xdr:rowOff>85725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0</xdr:colOff>
      <xdr:row>648</xdr:row>
      <xdr:rowOff>9525</xdr:rowOff>
    </xdr:from>
    <xdr:to>
      <xdr:col>19</xdr:col>
      <xdr:colOff>304800</xdr:colOff>
      <xdr:row>662</xdr:row>
      <xdr:rowOff>85725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9525</xdr:colOff>
      <xdr:row>664</xdr:row>
      <xdr:rowOff>0</xdr:rowOff>
    </xdr:from>
    <xdr:to>
      <xdr:col>19</xdr:col>
      <xdr:colOff>314325</xdr:colOff>
      <xdr:row>678</xdr:row>
      <xdr:rowOff>76200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0</xdr:colOff>
      <xdr:row>680</xdr:row>
      <xdr:rowOff>19050</xdr:rowOff>
    </xdr:from>
    <xdr:to>
      <xdr:col>19</xdr:col>
      <xdr:colOff>304800</xdr:colOff>
      <xdr:row>694</xdr:row>
      <xdr:rowOff>95250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19050</xdr:colOff>
      <xdr:row>696</xdr:row>
      <xdr:rowOff>9525</xdr:rowOff>
    </xdr:from>
    <xdr:to>
      <xdr:col>19</xdr:col>
      <xdr:colOff>323850</xdr:colOff>
      <xdr:row>710</xdr:row>
      <xdr:rowOff>85725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19050</xdr:colOff>
      <xdr:row>712</xdr:row>
      <xdr:rowOff>9525</xdr:rowOff>
    </xdr:from>
    <xdr:to>
      <xdr:col>19</xdr:col>
      <xdr:colOff>323850</xdr:colOff>
      <xdr:row>726</xdr:row>
      <xdr:rowOff>85725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600075</xdr:colOff>
      <xdr:row>728</xdr:row>
      <xdr:rowOff>0</xdr:rowOff>
    </xdr:from>
    <xdr:to>
      <xdr:col>19</xdr:col>
      <xdr:colOff>295275</xdr:colOff>
      <xdr:row>742</xdr:row>
      <xdr:rowOff>76200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</xdr:col>
      <xdr:colOff>590550</xdr:colOff>
      <xdr:row>744</xdr:row>
      <xdr:rowOff>9525</xdr:rowOff>
    </xdr:from>
    <xdr:to>
      <xdr:col>19</xdr:col>
      <xdr:colOff>285750</xdr:colOff>
      <xdr:row>758</xdr:row>
      <xdr:rowOff>85725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19050</xdr:colOff>
      <xdr:row>759</xdr:row>
      <xdr:rowOff>180975</xdr:rowOff>
    </xdr:from>
    <xdr:to>
      <xdr:col>19</xdr:col>
      <xdr:colOff>323850</xdr:colOff>
      <xdr:row>774</xdr:row>
      <xdr:rowOff>66675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12</xdr:col>
      <xdr:colOff>9525</xdr:colOff>
      <xdr:row>776</xdr:row>
      <xdr:rowOff>0</xdr:rowOff>
    </xdr:from>
    <xdr:to>
      <xdr:col>19</xdr:col>
      <xdr:colOff>314325</xdr:colOff>
      <xdr:row>790</xdr:row>
      <xdr:rowOff>76200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0</xdr:colOff>
      <xdr:row>791</xdr:row>
      <xdr:rowOff>180975</xdr:rowOff>
    </xdr:from>
    <xdr:to>
      <xdr:col>19</xdr:col>
      <xdr:colOff>304800</xdr:colOff>
      <xdr:row>806</xdr:row>
      <xdr:rowOff>66675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12</xdr:col>
      <xdr:colOff>9525</xdr:colOff>
      <xdr:row>808</xdr:row>
      <xdr:rowOff>0</xdr:rowOff>
    </xdr:from>
    <xdr:to>
      <xdr:col>19</xdr:col>
      <xdr:colOff>314325</xdr:colOff>
      <xdr:row>822</xdr:row>
      <xdr:rowOff>76200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12</xdr:col>
      <xdr:colOff>0</xdr:colOff>
      <xdr:row>824</xdr:row>
      <xdr:rowOff>0</xdr:rowOff>
    </xdr:from>
    <xdr:to>
      <xdr:col>19</xdr:col>
      <xdr:colOff>304800</xdr:colOff>
      <xdr:row>838</xdr:row>
      <xdr:rowOff>76200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9525</xdr:colOff>
      <xdr:row>840</xdr:row>
      <xdr:rowOff>9525</xdr:rowOff>
    </xdr:from>
    <xdr:to>
      <xdr:col>19</xdr:col>
      <xdr:colOff>314325</xdr:colOff>
      <xdr:row>854</xdr:row>
      <xdr:rowOff>85725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19050</xdr:colOff>
      <xdr:row>855</xdr:row>
      <xdr:rowOff>180975</xdr:rowOff>
    </xdr:from>
    <xdr:to>
      <xdr:col>19</xdr:col>
      <xdr:colOff>323850</xdr:colOff>
      <xdr:row>870</xdr:row>
      <xdr:rowOff>66675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5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18" sqref="A18:A25"/>
    </sheetView>
  </sheetViews>
  <sheetFormatPr baseColWidth="10" defaultColWidth="8.83203125" defaultRowHeight="15" x14ac:dyDescent="0.2"/>
  <cols>
    <col min="2" max="2" width="12.1640625" customWidth="1"/>
  </cols>
  <sheetData>
    <row r="1" spans="1:59" x14ac:dyDescent="0.2">
      <c r="A1" t="s">
        <v>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</row>
    <row r="2" spans="1:59" x14ac:dyDescent="0.2">
      <c r="A2" s="1">
        <v>1</v>
      </c>
      <c r="B2" t="s">
        <v>57</v>
      </c>
      <c r="C2" s="2">
        <v>17.414340972900391</v>
      </c>
      <c r="D2" s="2">
        <v>17.800241470336914</v>
      </c>
      <c r="E2" s="2">
        <v>16.995632171630859</v>
      </c>
      <c r="F2" s="2">
        <v>33.766059875488281</v>
      </c>
      <c r="G2" s="2">
        <v>18.83781623840332</v>
      </c>
      <c r="H2" s="2" t="s">
        <v>58</v>
      </c>
      <c r="I2" s="2">
        <v>20.273542404174805</v>
      </c>
      <c r="J2" s="2">
        <v>18.584369659423828</v>
      </c>
      <c r="K2" s="2">
        <v>20.253107070922852</v>
      </c>
      <c r="L2" s="2">
        <v>15.263972282409668</v>
      </c>
      <c r="M2" s="2">
        <v>33.366012573242188</v>
      </c>
      <c r="N2" s="2">
        <v>17.314388275146484</v>
      </c>
      <c r="O2" s="2">
        <v>20.26295280456543</v>
      </c>
      <c r="P2" s="2">
        <v>20.83447265625</v>
      </c>
      <c r="Q2" s="2">
        <v>16.498819351196289</v>
      </c>
      <c r="R2" s="2">
        <v>18.603361129760742</v>
      </c>
      <c r="S2" s="2">
        <v>18.050769805908203</v>
      </c>
      <c r="T2" s="2">
        <v>20.804605484008789</v>
      </c>
      <c r="U2" s="2">
        <v>19.157875061035156</v>
      </c>
      <c r="V2" s="2">
        <v>11.89960765838623</v>
      </c>
      <c r="W2" s="2">
        <v>19.978908538818359</v>
      </c>
      <c r="X2" s="2">
        <v>19.295049667358398</v>
      </c>
      <c r="Y2" s="2">
        <v>18.331809997558594</v>
      </c>
      <c r="Z2" s="2">
        <v>18.611602783203125</v>
      </c>
      <c r="AA2" s="2">
        <v>19.014627456665039</v>
      </c>
      <c r="AB2" s="2">
        <v>19.886716842651367</v>
      </c>
      <c r="AC2" s="2">
        <v>16.666982650756836</v>
      </c>
      <c r="AD2" s="2">
        <v>20.965387344360352</v>
      </c>
      <c r="AE2" s="2">
        <v>18.834526062011719</v>
      </c>
      <c r="AF2" s="2">
        <v>35.993049621582031</v>
      </c>
      <c r="AG2" s="2">
        <v>19.029779434204102</v>
      </c>
      <c r="AH2" s="2">
        <v>17.80683708190918</v>
      </c>
      <c r="AI2" s="2">
        <v>20.606332778930664</v>
      </c>
      <c r="AJ2" s="2">
        <v>18.045383453369141</v>
      </c>
      <c r="AK2" s="2">
        <v>27.851999282836914</v>
      </c>
      <c r="AL2" s="2">
        <v>18.517927169799805</v>
      </c>
      <c r="AM2" s="2">
        <v>18.575872421264648</v>
      </c>
      <c r="AN2" s="2">
        <v>19.866100311279297</v>
      </c>
      <c r="AO2" s="2">
        <v>17.088994979858398</v>
      </c>
      <c r="AP2" s="2">
        <v>16.099679946899414</v>
      </c>
      <c r="AQ2" s="2">
        <v>15.273128509521484</v>
      </c>
      <c r="AR2" s="2">
        <v>21.4234619140625</v>
      </c>
      <c r="AS2" s="2">
        <v>19.568557739257812</v>
      </c>
      <c r="AT2" s="2">
        <v>21.133419036865234</v>
      </c>
      <c r="AU2" s="2">
        <v>19.521347045898438</v>
      </c>
      <c r="AV2" s="2">
        <v>19.112119674682617</v>
      </c>
      <c r="AW2" s="2">
        <v>17.708051681518555</v>
      </c>
      <c r="AX2" s="2">
        <v>20.432188034057617</v>
      </c>
      <c r="AY2" s="2">
        <v>19.477540969848633</v>
      </c>
      <c r="AZ2" s="2">
        <v>19.401836395263672</v>
      </c>
      <c r="BA2" s="2">
        <v>19.731966018676758</v>
      </c>
      <c r="BB2" s="2">
        <v>19.68150520324707</v>
      </c>
      <c r="BC2" s="2">
        <v>17.384668350219727</v>
      </c>
      <c r="BD2" s="2">
        <v>17.835042953491211</v>
      </c>
      <c r="BE2" s="2">
        <v>15.499101638793945</v>
      </c>
      <c r="BF2" s="2">
        <v>16.804254531860352</v>
      </c>
      <c r="BG2" s="2">
        <v>17.578220367431641</v>
      </c>
    </row>
    <row r="3" spans="1:59" x14ac:dyDescent="0.2">
      <c r="A3" s="1">
        <v>1</v>
      </c>
      <c r="B3" t="s">
        <v>59</v>
      </c>
      <c r="C3" s="2">
        <v>20.755655288696289</v>
      </c>
      <c r="D3" s="2">
        <v>21.175260543823242</v>
      </c>
      <c r="E3" s="2">
        <v>20.621166229248047</v>
      </c>
      <c r="F3" s="2">
        <v>36.594944000244141</v>
      </c>
      <c r="G3" s="2">
        <v>20.954025268554688</v>
      </c>
      <c r="H3" s="2">
        <v>22.053949356079102</v>
      </c>
      <c r="I3" s="2">
        <v>22.414464950561523</v>
      </c>
      <c r="J3" s="2">
        <v>21.895572662353516</v>
      </c>
      <c r="K3" s="2">
        <v>22.548614501953125</v>
      </c>
      <c r="L3" s="2">
        <v>18.704334259033203</v>
      </c>
      <c r="M3" s="2">
        <v>34.083911895751953</v>
      </c>
      <c r="N3" s="2">
        <v>20.492376327514648</v>
      </c>
      <c r="O3" s="2">
        <v>23.669595718383789</v>
      </c>
      <c r="P3" s="2">
        <v>23.403427124023438</v>
      </c>
      <c r="Q3" s="2">
        <v>19.583057403564453</v>
      </c>
      <c r="R3" s="2">
        <v>21.423357009887695</v>
      </c>
      <c r="S3" s="2">
        <v>21.328910827636719</v>
      </c>
      <c r="T3" s="2">
        <v>23.610031127929688</v>
      </c>
      <c r="U3" s="2">
        <v>22.870290756225586</v>
      </c>
      <c r="V3" s="2">
        <v>15.87431526184082</v>
      </c>
      <c r="W3" s="2">
        <v>22.197481155395508</v>
      </c>
      <c r="X3" s="2">
        <v>22.777708053588867</v>
      </c>
      <c r="Y3" s="2">
        <v>22.640703201293945</v>
      </c>
      <c r="Z3" s="2">
        <v>21.58026123046875</v>
      </c>
      <c r="AA3" s="2">
        <v>21.942144393920898</v>
      </c>
      <c r="AB3" s="2">
        <v>22.679409027099609</v>
      </c>
      <c r="AC3" s="2">
        <v>20.567644119262695</v>
      </c>
      <c r="AD3" s="2">
        <v>24.858245849609375</v>
      </c>
      <c r="AE3" s="2">
        <v>22.45745849609375</v>
      </c>
      <c r="AF3" s="2">
        <v>37.906620025634766</v>
      </c>
      <c r="AG3" s="2">
        <v>22.633617401123047</v>
      </c>
      <c r="AH3" s="2">
        <v>21.425167083740234</v>
      </c>
      <c r="AI3" s="2">
        <v>24.095991134643555</v>
      </c>
      <c r="AJ3" s="2">
        <v>21.747125625610352</v>
      </c>
      <c r="AK3" s="2">
        <v>32.73883056640625</v>
      </c>
      <c r="AL3" s="2">
        <v>21.197963714599609</v>
      </c>
      <c r="AM3" s="2">
        <v>21.803644180297852</v>
      </c>
      <c r="AN3" s="2">
        <v>23.175745010375977</v>
      </c>
      <c r="AO3" s="2">
        <v>20.898836135864258</v>
      </c>
      <c r="AP3" s="2">
        <v>19.824895858764648</v>
      </c>
      <c r="AQ3" s="2">
        <v>18.728759765625</v>
      </c>
      <c r="AR3" s="2">
        <v>24.924108505249023</v>
      </c>
      <c r="AS3" s="2">
        <v>23.159500122070312</v>
      </c>
      <c r="AT3" s="2">
        <v>25.297456741333008</v>
      </c>
      <c r="AU3" s="2">
        <v>22.033662796020508</v>
      </c>
      <c r="AV3" s="2">
        <v>22.269515991210938</v>
      </c>
      <c r="AW3" s="2">
        <v>21.260341644287109</v>
      </c>
      <c r="AX3" s="2">
        <v>23.923398971557617</v>
      </c>
      <c r="AY3" s="2">
        <v>22.951015472412109</v>
      </c>
      <c r="AZ3" s="2">
        <v>23.118690490722656</v>
      </c>
      <c r="BA3" s="2">
        <v>22.151918411254883</v>
      </c>
      <c r="BB3" s="2">
        <v>22.982297897338867</v>
      </c>
      <c r="BC3" s="2">
        <v>21.633687973022461</v>
      </c>
      <c r="BD3" s="2">
        <v>21.17125129699707</v>
      </c>
      <c r="BE3" s="2">
        <v>18.973318099975586</v>
      </c>
      <c r="BF3" s="2">
        <v>20.420574188232422</v>
      </c>
      <c r="BG3" s="2">
        <v>20.275894165039062</v>
      </c>
    </row>
    <row r="4" spans="1:59" x14ac:dyDescent="0.2">
      <c r="A4" s="1">
        <v>1</v>
      </c>
      <c r="B4" t="s">
        <v>60</v>
      </c>
      <c r="C4" s="2">
        <v>24.298660278320312</v>
      </c>
      <c r="D4" s="2">
        <v>24.361301422119141</v>
      </c>
      <c r="E4" s="2">
        <v>24.801931381225586</v>
      </c>
      <c r="F4" s="2" t="s">
        <v>58</v>
      </c>
      <c r="G4" s="2">
        <v>24.601202011108398</v>
      </c>
      <c r="H4" s="2" t="s">
        <v>58</v>
      </c>
      <c r="I4" s="2">
        <v>24.948047637939453</v>
      </c>
      <c r="J4" s="2">
        <v>24.630949020385742</v>
      </c>
      <c r="K4" s="2">
        <v>25.023420333862305</v>
      </c>
      <c r="L4" s="2">
        <v>22.200891494750977</v>
      </c>
      <c r="M4" s="2">
        <v>32.182018280029297</v>
      </c>
      <c r="N4" s="2">
        <v>24.01972770690918</v>
      </c>
      <c r="O4" s="2">
        <v>26.999744415283203</v>
      </c>
      <c r="P4" s="2">
        <v>27.468784332275391</v>
      </c>
      <c r="Q4" s="2">
        <v>23.133796691894531</v>
      </c>
      <c r="R4" s="2">
        <v>25.637109756469727</v>
      </c>
      <c r="S4" s="2">
        <v>24.170011520385742</v>
      </c>
      <c r="T4" s="2">
        <v>27.629138946533203</v>
      </c>
      <c r="U4" s="2">
        <v>26.327831268310547</v>
      </c>
      <c r="V4" s="2">
        <v>18.945672988891602</v>
      </c>
      <c r="W4" s="2">
        <v>25.295366287231445</v>
      </c>
      <c r="X4" s="2">
        <v>26.941312789916992</v>
      </c>
      <c r="Y4" s="2">
        <v>26.891197204589844</v>
      </c>
      <c r="Z4" s="2">
        <v>25.345008850097656</v>
      </c>
      <c r="AA4" s="2">
        <v>24.93487548828125</v>
      </c>
      <c r="AB4" s="2">
        <v>26.702732086181641</v>
      </c>
      <c r="AC4" s="2">
        <v>23.441104888916016</v>
      </c>
      <c r="AD4" s="2">
        <v>27.294961929321289</v>
      </c>
      <c r="AE4" s="2">
        <v>25.57188606262207</v>
      </c>
      <c r="AF4" s="2" t="s">
        <v>58</v>
      </c>
      <c r="AG4" s="2">
        <v>25.28123664855957</v>
      </c>
      <c r="AH4" s="2">
        <v>24.880720138549805</v>
      </c>
      <c r="AI4" s="2">
        <v>27.426706314086914</v>
      </c>
      <c r="AJ4" s="2">
        <v>24.767515182495117</v>
      </c>
      <c r="AK4" s="2">
        <v>37.307826995849609</v>
      </c>
      <c r="AL4" s="2">
        <v>24.750387191772461</v>
      </c>
      <c r="AM4" s="2">
        <v>25.465009689331055</v>
      </c>
      <c r="AN4" s="2">
        <v>27.019287109375</v>
      </c>
      <c r="AO4" s="2">
        <v>24.575540542602539</v>
      </c>
      <c r="AP4" s="2">
        <v>21.977056503295898</v>
      </c>
      <c r="AQ4" s="2">
        <v>22.196123123168945</v>
      </c>
      <c r="AR4" s="2">
        <v>28.612545013427734</v>
      </c>
      <c r="AS4" s="2">
        <v>26.858718872070312</v>
      </c>
      <c r="AT4" s="2">
        <v>28.227928161621094</v>
      </c>
      <c r="AU4" s="2">
        <v>26.307287216186523</v>
      </c>
      <c r="AV4" s="2">
        <v>25.79151725769043</v>
      </c>
      <c r="AW4" s="2">
        <v>24.860031127929688</v>
      </c>
      <c r="AX4" s="2">
        <v>27.238073348999023</v>
      </c>
      <c r="AY4" s="2">
        <v>26.732780456542969</v>
      </c>
      <c r="AZ4" s="2">
        <v>26.235927581787109</v>
      </c>
      <c r="BA4" s="2">
        <v>26.68792724609375</v>
      </c>
      <c r="BB4" s="2">
        <v>26.730831146240234</v>
      </c>
      <c r="BC4" s="2">
        <v>24.686243057250977</v>
      </c>
      <c r="BD4" s="2">
        <v>24.763158798217773</v>
      </c>
      <c r="BE4" s="2">
        <v>22.479085922241211</v>
      </c>
      <c r="BF4" s="2">
        <v>23.695568084716797</v>
      </c>
      <c r="BG4" s="2">
        <v>24.333276748657227</v>
      </c>
    </row>
    <row r="5" spans="1:59" x14ac:dyDescent="0.2">
      <c r="A5" s="1">
        <v>1</v>
      </c>
      <c r="B5" t="s">
        <v>61</v>
      </c>
      <c r="C5" s="2">
        <v>27.811901092529297</v>
      </c>
      <c r="D5" s="2">
        <v>27.568853378295898</v>
      </c>
      <c r="E5" s="2">
        <v>27.333520889282227</v>
      </c>
      <c r="F5" s="2" t="s">
        <v>58</v>
      </c>
      <c r="G5" s="2">
        <v>27.616003036499023</v>
      </c>
      <c r="H5" s="2" t="s">
        <v>58</v>
      </c>
      <c r="I5" s="2">
        <v>27.201480865478516</v>
      </c>
      <c r="J5" s="2">
        <v>28.394987106323242</v>
      </c>
      <c r="K5" s="2">
        <v>29.241630554199219</v>
      </c>
      <c r="L5" s="2">
        <v>25.9613037109375</v>
      </c>
      <c r="M5" s="2">
        <v>31.689510345458984</v>
      </c>
      <c r="N5" s="2">
        <v>27.975526809692383</v>
      </c>
      <c r="O5" s="2">
        <v>30.362030029296875</v>
      </c>
      <c r="P5" s="2">
        <v>31.535394668579102</v>
      </c>
      <c r="Q5" s="2">
        <v>26.210794448852539</v>
      </c>
      <c r="R5" s="2">
        <v>29.051351547241211</v>
      </c>
      <c r="S5" s="2">
        <v>28.377965927124023</v>
      </c>
      <c r="T5" s="2">
        <v>30.451444625854492</v>
      </c>
      <c r="U5" s="2">
        <v>30.515899658203125</v>
      </c>
      <c r="V5" s="2">
        <v>22.540861129760742</v>
      </c>
      <c r="W5" s="2">
        <v>28.465463638305664</v>
      </c>
      <c r="X5" s="2">
        <v>28.875715255737305</v>
      </c>
      <c r="Y5" s="2">
        <v>29.718967437744141</v>
      </c>
      <c r="Z5" s="2">
        <v>29.761474609375</v>
      </c>
      <c r="AA5" s="2">
        <v>29.48045539855957</v>
      </c>
      <c r="AB5" s="2">
        <v>30.424076080322266</v>
      </c>
      <c r="AC5" s="2">
        <v>26.260143280029297</v>
      </c>
      <c r="AD5" s="2">
        <v>30.642250061035156</v>
      </c>
      <c r="AE5" s="2">
        <v>29.108577728271484</v>
      </c>
      <c r="AF5" s="2" t="s">
        <v>58</v>
      </c>
      <c r="AG5" s="2">
        <v>30.364524841308594</v>
      </c>
      <c r="AH5" s="2">
        <v>28.764841079711914</v>
      </c>
      <c r="AI5" s="2">
        <v>30.887958526611328</v>
      </c>
      <c r="AJ5" s="2">
        <v>29.01066780090332</v>
      </c>
      <c r="AK5" s="2">
        <v>39.690387725830078</v>
      </c>
      <c r="AL5" s="2">
        <v>28.406839370727539</v>
      </c>
      <c r="AM5" s="2">
        <v>29.859766006469727</v>
      </c>
      <c r="AN5" s="2">
        <v>30.273746490478516</v>
      </c>
      <c r="AO5" s="2">
        <v>28.901018142700195</v>
      </c>
      <c r="AP5" s="2">
        <v>26.72722053527832</v>
      </c>
      <c r="AQ5" s="2">
        <v>26.231740951538086</v>
      </c>
      <c r="AR5" s="2">
        <v>32.529468536376953</v>
      </c>
      <c r="AS5" s="2">
        <v>30.567350387573242</v>
      </c>
      <c r="AT5" s="2">
        <v>32.768054962158203</v>
      </c>
      <c r="AU5" s="2">
        <v>29.806234359741211</v>
      </c>
      <c r="AV5" s="2">
        <v>29.451169967651367</v>
      </c>
      <c r="AW5" s="2">
        <v>28.19801139831543</v>
      </c>
      <c r="AX5" s="2">
        <v>30.327112197875977</v>
      </c>
      <c r="AY5" s="2">
        <v>30.523822784423828</v>
      </c>
      <c r="AZ5" s="2">
        <v>30.175052642822266</v>
      </c>
      <c r="BA5" s="2">
        <v>29.988523483276367</v>
      </c>
      <c r="BB5" s="2">
        <v>29.712570190429688</v>
      </c>
      <c r="BC5" s="2">
        <v>29.282360076904297</v>
      </c>
      <c r="BD5" s="2">
        <v>28.060098648071289</v>
      </c>
      <c r="BE5" s="2">
        <v>26.063573837280273</v>
      </c>
      <c r="BF5" s="2">
        <v>27.537368774414062</v>
      </c>
      <c r="BG5" s="2">
        <v>27.780803680419922</v>
      </c>
    </row>
    <row r="6" spans="1:59" x14ac:dyDescent="0.2">
      <c r="A6" s="1">
        <v>1</v>
      </c>
      <c r="B6" t="s">
        <v>62</v>
      </c>
      <c r="C6" s="2">
        <v>31.394365310668945</v>
      </c>
      <c r="D6" s="2">
        <v>32.092601776123047</v>
      </c>
      <c r="E6" s="2">
        <v>29.726108551025391</v>
      </c>
      <c r="F6" s="2" t="s">
        <v>58</v>
      </c>
      <c r="G6" s="2">
        <v>31.509231567382812</v>
      </c>
      <c r="H6" s="2" t="s">
        <v>58</v>
      </c>
      <c r="I6" s="2">
        <v>30.540630340576172</v>
      </c>
      <c r="J6" s="2">
        <v>31.19856071472168</v>
      </c>
      <c r="K6" s="2">
        <v>32.437969207763672</v>
      </c>
      <c r="L6" s="2">
        <v>29.13554573059082</v>
      </c>
      <c r="M6" s="2" t="s">
        <v>58</v>
      </c>
      <c r="N6" s="2">
        <v>31.771669387817383</v>
      </c>
      <c r="O6" s="2">
        <v>32.937477111816406</v>
      </c>
      <c r="P6" s="2">
        <v>35.018321990966797</v>
      </c>
      <c r="Q6" s="2">
        <v>28.885957717895508</v>
      </c>
      <c r="R6" s="2">
        <v>31.964393615722656</v>
      </c>
      <c r="S6" s="2">
        <v>31.862966537475586</v>
      </c>
      <c r="T6" s="2" t="s">
        <v>58</v>
      </c>
      <c r="U6" s="2" t="s">
        <v>58</v>
      </c>
      <c r="V6" s="2">
        <v>26.368398666381836</v>
      </c>
      <c r="W6" s="2">
        <v>31.07811164855957</v>
      </c>
      <c r="X6" s="2">
        <v>34.521598815917969</v>
      </c>
      <c r="Y6" s="2">
        <v>33.38214111328125</v>
      </c>
      <c r="Z6" s="2" t="s">
        <v>58</v>
      </c>
      <c r="AA6" s="2">
        <v>32.096843719482422</v>
      </c>
      <c r="AB6" s="2">
        <v>36.490318298339844</v>
      </c>
      <c r="AC6" s="2">
        <v>30.351921081542969</v>
      </c>
      <c r="AD6" s="2">
        <v>34.053134918212891</v>
      </c>
      <c r="AE6" s="2">
        <v>33.031028747558594</v>
      </c>
      <c r="AF6" s="2" t="s">
        <v>58</v>
      </c>
      <c r="AG6" s="2">
        <v>33.320205688476562</v>
      </c>
      <c r="AH6" s="2">
        <v>32.611358642578125</v>
      </c>
      <c r="AI6" s="2">
        <v>33.6507568359375</v>
      </c>
      <c r="AJ6" s="2" t="s">
        <v>58</v>
      </c>
      <c r="AK6" s="2" t="s">
        <v>58</v>
      </c>
      <c r="AL6" s="2">
        <v>31.603609085083008</v>
      </c>
      <c r="AM6" s="2">
        <v>35.334053039550781</v>
      </c>
      <c r="AN6" s="2">
        <v>33.870578765869141</v>
      </c>
      <c r="AO6" s="2">
        <v>31.581771850585938</v>
      </c>
      <c r="AP6" s="2">
        <v>30.515960693359375</v>
      </c>
      <c r="AQ6" s="2">
        <v>30.099651336669922</v>
      </c>
      <c r="AR6" s="2" t="s">
        <v>58</v>
      </c>
      <c r="AS6" s="2">
        <v>35.301288604736328</v>
      </c>
      <c r="AT6" s="2">
        <v>34.391750335693359</v>
      </c>
      <c r="AU6" s="2">
        <v>33.624053955078125</v>
      </c>
      <c r="AV6" s="2">
        <v>33.377971649169922</v>
      </c>
      <c r="AW6" s="2">
        <v>31.415195465087891</v>
      </c>
      <c r="AX6" s="2">
        <v>32.480594635009766</v>
      </c>
      <c r="AY6" s="2">
        <v>33.565052032470703</v>
      </c>
      <c r="AZ6" s="2">
        <v>33.728675842285156</v>
      </c>
      <c r="BA6" s="2">
        <v>34.253593444824219</v>
      </c>
      <c r="BB6" s="2">
        <v>34.190113067626953</v>
      </c>
      <c r="BC6" s="2">
        <v>32.322540283203125</v>
      </c>
      <c r="BD6" s="2">
        <v>33.771091461181641</v>
      </c>
      <c r="BE6" s="2">
        <v>29.858291625976562</v>
      </c>
      <c r="BF6" s="2">
        <v>30.343032836914062</v>
      </c>
      <c r="BG6" s="2">
        <v>31.681379318237305</v>
      </c>
    </row>
    <row r="7" spans="1:59" x14ac:dyDescent="0.2">
      <c r="A7" s="1">
        <v>1</v>
      </c>
      <c r="B7" t="s">
        <v>63</v>
      </c>
      <c r="C7" s="2" t="s">
        <v>58</v>
      </c>
      <c r="D7" s="2">
        <v>34.703113555908203</v>
      </c>
      <c r="E7" s="2">
        <v>33.359130859375</v>
      </c>
      <c r="F7" s="2" t="s">
        <v>58</v>
      </c>
      <c r="G7" s="2" t="s">
        <v>58</v>
      </c>
      <c r="H7" s="2" t="s">
        <v>58</v>
      </c>
      <c r="I7" s="2">
        <v>34.65692138671875</v>
      </c>
      <c r="J7" s="2" t="s">
        <v>58</v>
      </c>
      <c r="K7" s="2" t="s">
        <v>58</v>
      </c>
      <c r="L7" s="2" t="s">
        <v>58</v>
      </c>
      <c r="M7" s="2">
        <v>30.652944564819336</v>
      </c>
      <c r="N7" s="2" t="s">
        <v>58</v>
      </c>
      <c r="O7" s="2" t="s">
        <v>58</v>
      </c>
      <c r="P7" s="2" t="s">
        <v>58</v>
      </c>
      <c r="Q7" s="2">
        <v>32.139659881591797</v>
      </c>
      <c r="R7" s="2" t="s">
        <v>58</v>
      </c>
      <c r="S7" s="2">
        <v>34.720104217529297</v>
      </c>
      <c r="T7" s="2" t="s">
        <v>58</v>
      </c>
      <c r="U7" s="2" t="s">
        <v>58</v>
      </c>
      <c r="V7" s="2">
        <v>29.935199737548828</v>
      </c>
      <c r="W7" s="2">
        <v>34.924587249755859</v>
      </c>
      <c r="X7" s="2" t="s">
        <v>58</v>
      </c>
      <c r="Y7" s="2" t="s">
        <v>58</v>
      </c>
      <c r="Z7" s="2" t="s">
        <v>58</v>
      </c>
      <c r="AA7" s="2" t="s">
        <v>58</v>
      </c>
      <c r="AB7" s="2" t="s">
        <v>58</v>
      </c>
      <c r="AC7" s="2">
        <v>33.028934478759766</v>
      </c>
      <c r="AD7" s="2" t="s">
        <v>58</v>
      </c>
      <c r="AE7" s="2" t="s">
        <v>58</v>
      </c>
      <c r="AF7" s="2" t="s">
        <v>58</v>
      </c>
      <c r="AG7" s="2" t="s">
        <v>58</v>
      </c>
      <c r="AH7" s="2" t="s">
        <v>58</v>
      </c>
      <c r="AI7" s="2" t="s">
        <v>58</v>
      </c>
      <c r="AJ7" s="2" t="s">
        <v>58</v>
      </c>
      <c r="AK7" s="2" t="s">
        <v>58</v>
      </c>
      <c r="AL7" s="2" t="s">
        <v>58</v>
      </c>
      <c r="AM7" s="2" t="s">
        <v>58</v>
      </c>
      <c r="AN7" s="2" t="s">
        <v>58</v>
      </c>
      <c r="AO7" s="2">
        <v>37.090129852294922</v>
      </c>
      <c r="AP7" s="2">
        <v>33.001316070556641</v>
      </c>
      <c r="AQ7" s="2">
        <v>31.85841178894043</v>
      </c>
      <c r="AR7" s="2" t="s">
        <v>58</v>
      </c>
      <c r="AS7" s="2" t="s">
        <v>58</v>
      </c>
      <c r="AT7" s="2" t="s">
        <v>58</v>
      </c>
      <c r="AU7" s="2" t="s">
        <v>58</v>
      </c>
      <c r="AV7" s="2" t="s">
        <v>58</v>
      </c>
      <c r="AW7" s="2">
        <v>34.136379241943359</v>
      </c>
      <c r="AX7" s="2" t="s">
        <v>58</v>
      </c>
      <c r="AY7" s="2" t="s">
        <v>58</v>
      </c>
      <c r="AZ7" s="2" t="s">
        <v>58</v>
      </c>
      <c r="BA7" s="2" t="s">
        <v>58</v>
      </c>
      <c r="BB7" s="2">
        <v>34.312526702880859</v>
      </c>
      <c r="BC7" s="2" t="s">
        <v>58</v>
      </c>
      <c r="BD7" s="2" t="s">
        <v>58</v>
      </c>
      <c r="BE7" s="2" t="s">
        <v>58</v>
      </c>
      <c r="BF7" s="2" t="s">
        <v>58</v>
      </c>
      <c r="BG7" s="2">
        <v>36.579723358154297</v>
      </c>
    </row>
    <row r="8" spans="1:59" x14ac:dyDescent="0.2">
      <c r="A8" s="1">
        <v>1</v>
      </c>
      <c r="B8" t="s">
        <v>64</v>
      </c>
      <c r="C8" s="2">
        <v>33.806407928466797</v>
      </c>
      <c r="D8" s="2" t="s">
        <v>58</v>
      </c>
      <c r="E8" s="2" t="s">
        <v>58</v>
      </c>
      <c r="F8" s="2" t="s">
        <v>58</v>
      </c>
      <c r="G8" s="2" t="s">
        <v>58</v>
      </c>
      <c r="H8" s="2" t="s">
        <v>58</v>
      </c>
      <c r="I8" s="2" t="s">
        <v>58</v>
      </c>
      <c r="J8" s="2" t="s">
        <v>58</v>
      </c>
      <c r="K8" s="2" t="s">
        <v>58</v>
      </c>
      <c r="L8" s="2" t="s">
        <v>58</v>
      </c>
      <c r="M8" s="2">
        <v>32.187831878662109</v>
      </c>
      <c r="N8" s="2" t="s">
        <v>58</v>
      </c>
      <c r="O8" s="2" t="s">
        <v>58</v>
      </c>
      <c r="P8" s="2" t="s">
        <v>58</v>
      </c>
      <c r="Q8" s="2" t="s">
        <v>58</v>
      </c>
      <c r="R8" s="2" t="s">
        <v>58</v>
      </c>
      <c r="S8" s="2">
        <v>36.577823638916016</v>
      </c>
      <c r="T8" s="2" t="s">
        <v>58</v>
      </c>
      <c r="U8" s="2" t="s">
        <v>58</v>
      </c>
      <c r="V8" s="2" t="s">
        <v>58</v>
      </c>
      <c r="W8" s="2" t="s">
        <v>58</v>
      </c>
      <c r="X8" s="2" t="s">
        <v>58</v>
      </c>
      <c r="Y8" s="2" t="s">
        <v>58</v>
      </c>
      <c r="Z8" s="2" t="s">
        <v>58</v>
      </c>
      <c r="AA8" s="2" t="s">
        <v>58</v>
      </c>
      <c r="AB8" s="2" t="s">
        <v>58</v>
      </c>
      <c r="AC8" s="2" t="s">
        <v>58</v>
      </c>
      <c r="AD8" s="2" t="s">
        <v>58</v>
      </c>
      <c r="AE8" s="2" t="s">
        <v>58</v>
      </c>
      <c r="AF8" s="2" t="s">
        <v>58</v>
      </c>
      <c r="AG8" s="2" t="s">
        <v>58</v>
      </c>
      <c r="AH8" s="2" t="s">
        <v>58</v>
      </c>
      <c r="AI8" s="2" t="s">
        <v>58</v>
      </c>
      <c r="AJ8" s="2" t="s">
        <v>58</v>
      </c>
      <c r="AK8" s="2" t="s">
        <v>58</v>
      </c>
      <c r="AL8" s="2" t="s">
        <v>58</v>
      </c>
      <c r="AM8" s="2" t="s">
        <v>58</v>
      </c>
      <c r="AN8" s="2" t="s">
        <v>58</v>
      </c>
      <c r="AO8" s="2" t="s">
        <v>58</v>
      </c>
      <c r="AP8" s="2" t="s">
        <v>58</v>
      </c>
      <c r="AQ8" s="2">
        <v>33.86175537109375</v>
      </c>
      <c r="AR8" s="2" t="s">
        <v>58</v>
      </c>
      <c r="AS8" s="2" t="s">
        <v>58</v>
      </c>
      <c r="AT8" s="2" t="s">
        <v>58</v>
      </c>
      <c r="AU8" s="2" t="s">
        <v>58</v>
      </c>
      <c r="AV8" s="2" t="s">
        <v>58</v>
      </c>
      <c r="AW8" s="2" t="s">
        <v>58</v>
      </c>
      <c r="AX8" s="2" t="s">
        <v>58</v>
      </c>
      <c r="AY8" s="2" t="s">
        <v>58</v>
      </c>
      <c r="AZ8" s="2" t="s">
        <v>58</v>
      </c>
      <c r="BA8" s="2" t="s">
        <v>58</v>
      </c>
      <c r="BB8" s="2" t="s">
        <v>58</v>
      </c>
      <c r="BC8" s="2" t="s">
        <v>58</v>
      </c>
      <c r="BD8" s="2" t="s">
        <v>58</v>
      </c>
      <c r="BE8" s="2" t="s">
        <v>58</v>
      </c>
      <c r="BF8" s="2" t="s">
        <v>58</v>
      </c>
      <c r="BG8" s="2" t="s">
        <v>58</v>
      </c>
    </row>
    <row r="9" spans="1:59" x14ac:dyDescent="0.2">
      <c r="A9" s="1">
        <v>1</v>
      </c>
      <c r="B9" t="s">
        <v>65</v>
      </c>
      <c r="C9" s="2" t="s">
        <v>58</v>
      </c>
      <c r="D9" s="2" t="s">
        <v>58</v>
      </c>
      <c r="E9" s="2" t="s">
        <v>58</v>
      </c>
      <c r="F9" s="2" t="s">
        <v>58</v>
      </c>
      <c r="G9" s="2" t="s">
        <v>58</v>
      </c>
      <c r="H9" s="2" t="s">
        <v>58</v>
      </c>
      <c r="I9" s="2" t="s">
        <v>58</v>
      </c>
      <c r="J9" s="2" t="s">
        <v>58</v>
      </c>
      <c r="K9" s="2" t="s">
        <v>58</v>
      </c>
      <c r="L9" s="2" t="s">
        <v>58</v>
      </c>
      <c r="M9" s="2">
        <v>34.488857269287109</v>
      </c>
      <c r="N9" s="2" t="s">
        <v>58</v>
      </c>
      <c r="O9" s="2" t="s">
        <v>58</v>
      </c>
      <c r="P9" s="2" t="s">
        <v>58</v>
      </c>
      <c r="Q9" s="2" t="s">
        <v>58</v>
      </c>
      <c r="R9" s="2" t="s">
        <v>58</v>
      </c>
      <c r="S9" s="2" t="s">
        <v>58</v>
      </c>
      <c r="T9" s="2" t="s">
        <v>58</v>
      </c>
      <c r="U9" s="2" t="s">
        <v>58</v>
      </c>
      <c r="V9" s="2" t="s">
        <v>58</v>
      </c>
      <c r="W9" s="2" t="s">
        <v>58</v>
      </c>
      <c r="X9" s="2" t="s">
        <v>58</v>
      </c>
      <c r="Y9" s="2" t="s">
        <v>58</v>
      </c>
      <c r="Z9" s="2" t="s">
        <v>58</v>
      </c>
      <c r="AA9" s="2" t="s">
        <v>58</v>
      </c>
      <c r="AB9" s="2" t="s">
        <v>58</v>
      </c>
      <c r="AC9" s="2" t="s">
        <v>58</v>
      </c>
      <c r="AD9" s="2" t="s">
        <v>58</v>
      </c>
      <c r="AE9" s="2" t="s">
        <v>58</v>
      </c>
      <c r="AF9" s="2" t="s">
        <v>58</v>
      </c>
      <c r="AG9" s="2" t="s">
        <v>58</v>
      </c>
      <c r="AH9" s="2" t="s">
        <v>58</v>
      </c>
      <c r="AI9" s="2" t="s">
        <v>58</v>
      </c>
      <c r="AJ9" s="2" t="s">
        <v>58</v>
      </c>
      <c r="AK9" s="2" t="s">
        <v>58</v>
      </c>
      <c r="AL9" s="2" t="s">
        <v>58</v>
      </c>
      <c r="AM9" s="2" t="s">
        <v>58</v>
      </c>
      <c r="AN9" s="2" t="s">
        <v>58</v>
      </c>
      <c r="AO9" s="2" t="s">
        <v>58</v>
      </c>
      <c r="AP9" s="2" t="s">
        <v>58</v>
      </c>
      <c r="AQ9" s="2" t="s">
        <v>58</v>
      </c>
      <c r="AR9" s="2" t="s">
        <v>58</v>
      </c>
      <c r="AS9" s="2" t="s">
        <v>58</v>
      </c>
      <c r="AT9" s="2" t="s">
        <v>58</v>
      </c>
      <c r="AU9" s="2" t="s">
        <v>58</v>
      </c>
      <c r="AV9" s="2" t="s">
        <v>58</v>
      </c>
      <c r="AW9" s="2" t="s">
        <v>58</v>
      </c>
      <c r="AX9" s="2" t="s">
        <v>58</v>
      </c>
      <c r="AY9" s="2" t="s">
        <v>58</v>
      </c>
      <c r="AZ9" s="2" t="s">
        <v>58</v>
      </c>
      <c r="BA9" s="2" t="s">
        <v>58</v>
      </c>
      <c r="BB9" s="2" t="s">
        <v>58</v>
      </c>
      <c r="BC9" s="2" t="s">
        <v>58</v>
      </c>
      <c r="BD9" s="2" t="s">
        <v>58</v>
      </c>
      <c r="BE9" s="2" t="s">
        <v>58</v>
      </c>
      <c r="BF9" s="2" t="s">
        <v>58</v>
      </c>
      <c r="BG9" s="2" t="s">
        <v>58</v>
      </c>
    </row>
    <row r="10" spans="1:59" x14ac:dyDescent="0.2">
      <c r="A10" s="1">
        <v>2</v>
      </c>
      <c r="B10" t="s">
        <v>57</v>
      </c>
      <c r="C10" s="2">
        <v>17.239246368408203</v>
      </c>
      <c r="D10" s="2">
        <v>17.348527908325195</v>
      </c>
      <c r="E10" s="2">
        <v>17.929525375366211</v>
      </c>
      <c r="F10" s="2">
        <v>32.629158020019531</v>
      </c>
      <c r="G10" s="2">
        <v>18.576059341430664</v>
      </c>
      <c r="H10" s="2">
        <v>27.373287200927734</v>
      </c>
      <c r="I10" s="2">
        <v>18.735874176025391</v>
      </c>
      <c r="J10" s="2">
        <v>20.809808731079102</v>
      </c>
      <c r="K10" s="2">
        <v>19.721818923950195</v>
      </c>
      <c r="L10" s="2">
        <v>16.445522308349609</v>
      </c>
      <c r="M10" s="2">
        <v>31.287570953369141</v>
      </c>
      <c r="N10" s="2">
        <v>16.924503326416016</v>
      </c>
      <c r="O10" s="2">
        <v>20.512519836425781</v>
      </c>
      <c r="P10" s="2">
        <v>20.718048095703125</v>
      </c>
      <c r="Q10" s="2">
        <v>16.771133422851562</v>
      </c>
      <c r="R10" s="2">
        <v>18.803043365478516</v>
      </c>
      <c r="S10" s="2">
        <v>18.282365798950195</v>
      </c>
      <c r="T10" s="2">
        <v>20.885271072387695</v>
      </c>
      <c r="U10" s="2">
        <v>19.223997116088867</v>
      </c>
      <c r="V10" s="2">
        <v>11.764582633972168</v>
      </c>
      <c r="W10" s="2">
        <v>19.872465133666992</v>
      </c>
      <c r="X10" s="2">
        <v>19.799005508422852</v>
      </c>
      <c r="Y10" s="2">
        <v>19.747776031494141</v>
      </c>
      <c r="Z10" s="2">
        <v>18.919303894042969</v>
      </c>
      <c r="AA10" s="2">
        <v>19.30302619934082</v>
      </c>
      <c r="AB10" s="2">
        <v>19.957948684692383</v>
      </c>
      <c r="AC10" s="2">
        <v>16.698366165161133</v>
      </c>
      <c r="AD10" s="2">
        <v>21.139072418212891</v>
      </c>
      <c r="AE10" s="2">
        <v>18.922731399536133</v>
      </c>
      <c r="AF10" s="2">
        <v>34.988880157470703</v>
      </c>
      <c r="AG10" s="2">
        <v>20.667646408081055</v>
      </c>
      <c r="AH10" s="2">
        <v>18.412456512451172</v>
      </c>
      <c r="AI10" s="2">
        <v>21.940071105957031</v>
      </c>
      <c r="AJ10" s="2">
        <v>19.53424072265625</v>
      </c>
      <c r="AK10" s="2">
        <v>34.120754241943359</v>
      </c>
      <c r="AL10" s="2">
        <v>18.980688095092773</v>
      </c>
      <c r="AM10" s="2">
        <v>21.002386093139648</v>
      </c>
      <c r="AN10" s="2">
        <v>21.597827911376953</v>
      </c>
      <c r="AO10" s="2">
        <v>17.955297470092773</v>
      </c>
      <c r="AP10" s="2">
        <v>16.960422515869141</v>
      </c>
      <c r="AQ10" s="2">
        <v>14.81745719909668</v>
      </c>
      <c r="AR10" s="2">
        <v>21.185989379882812</v>
      </c>
      <c r="AS10" s="2">
        <v>19.947195053100586</v>
      </c>
      <c r="AT10" s="2">
        <v>21.145280838012695</v>
      </c>
      <c r="AU10" s="2">
        <v>19.585884094238281</v>
      </c>
      <c r="AV10" s="2">
        <v>19.452598571777344</v>
      </c>
      <c r="AW10" s="2">
        <v>18.313480377197266</v>
      </c>
      <c r="AX10" s="2">
        <v>20.830347061157227</v>
      </c>
      <c r="AY10" s="2">
        <v>20.424821853637695</v>
      </c>
      <c r="AZ10" s="2">
        <v>20.434459686279297</v>
      </c>
      <c r="BA10" s="2">
        <v>19.987140655517578</v>
      </c>
      <c r="BB10" s="2">
        <v>20.269956588745117</v>
      </c>
      <c r="BC10" s="2">
        <v>18.651975631713867</v>
      </c>
      <c r="BD10" s="2">
        <v>17.845136642456055</v>
      </c>
      <c r="BE10" s="2">
        <v>16.182453155517578</v>
      </c>
      <c r="BF10" s="2">
        <v>17.319093704223633</v>
      </c>
      <c r="BG10" s="2">
        <v>17.358755111694336</v>
      </c>
    </row>
    <row r="11" spans="1:59" x14ac:dyDescent="0.2">
      <c r="A11" s="1">
        <v>2</v>
      </c>
      <c r="B11" t="s">
        <v>59</v>
      </c>
      <c r="C11" s="2">
        <v>20.664379119873047</v>
      </c>
      <c r="D11" s="2">
        <v>20.836099624633789</v>
      </c>
      <c r="E11" s="2">
        <v>20.972127914428711</v>
      </c>
      <c r="F11" s="2">
        <v>38.221267700195312</v>
      </c>
      <c r="G11" s="2">
        <v>21.737829208374023</v>
      </c>
      <c r="H11" s="2" t="s">
        <v>58</v>
      </c>
      <c r="I11" s="2">
        <v>23.047664642333984</v>
      </c>
      <c r="J11" s="2">
        <v>24.778400421142578</v>
      </c>
      <c r="K11" s="2">
        <v>23.643413543701172</v>
      </c>
      <c r="L11" s="2">
        <v>20.069133758544922</v>
      </c>
      <c r="M11" s="2">
        <v>31.571023941040039</v>
      </c>
      <c r="N11" s="2">
        <v>21.016695022583008</v>
      </c>
      <c r="O11" s="2">
        <v>23.928178787231445</v>
      </c>
      <c r="P11" s="2">
        <v>24.351104736328125</v>
      </c>
      <c r="Q11" s="2">
        <v>20.578708648681641</v>
      </c>
      <c r="R11" s="2">
        <v>22.240127563476562</v>
      </c>
      <c r="S11" s="2">
        <v>21.547897338867188</v>
      </c>
      <c r="T11" s="2">
        <v>24.472002029418945</v>
      </c>
      <c r="U11" s="2">
        <v>22.744613647460938</v>
      </c>
      <c r="V11" s="2">
        <v>15.811441421508789</v>
      </c>
      <c r="W11" s="2">
        <v>23.080192565917969</v>
      </c>
      <c r="X11" s="2">
        <v>22.790742874145508</v>
      </c>
      <c r="Y11" s="2">
        <v>22.867311477661133</v>
      </c>
      <c r="Z11" s="2">
        <v>22.770925521850586</v>
      </c>
      <c r="AA11" s="2">
        <v>22.881921768188477</v>
      </c>
      <c r="AB11" s="2">
        <v>23.361410140991211</v>
      </c>
      <c r="AC11" s="2">
        <v>20.189308166503906</v>
      </c>
      <c r="AD11" s="2">
        <v>24.182373046875</v>
      </c>
      <c r="AE11" s="2">
        <v>21.759458541870117</v>
      </c>
      <c r="AF11" s="2">
        <v>37.785133361816406</v>
      </c>
      <c r="AG11" s="2">
        <v>23.813957214355469</v>
      </c>
      <c r="AH11" s="2">
        <v>21.862768173217773</v>
      </c>
      <c r="AI11" s="2">
        <v>25.208147048950195</v>
      </c>
      <c r="AJ11" s="2">
        <v>22.60576057434082</v>
      </c>
      <c r="AK11" s="2">
        <v>39.965511322021484</v>
      </c>
      <c r="AL11" s="2">
        <v>22.45831298828125</v>
      </c>
      <c r="AM11" s="2">
        <v>24.548845291137695</v>
      </c>
      <c r="AN11" s="2">
        <v>25.002742767333984</v>
      </c>
      <c r="AO11" s="2">
        <v>21.151763916015625</v>
      </c>
      <c r="AP11" s="2">
        <v>20.477025985717773</v>
      </c>
      <c r="AQ11" s="2">
        <v>19.598648071289062</v>
      </c>
      <c r="AR11" s="2">
        <v>24.789741516113281</v>
      </c>
      <c r="AS11" s="2">
        <v>23.709692001342773</v>
      </c>
      <c r="AT11" s="2">
        <v>25.032381057739258</v>
      </c>
      <c r="AU11" s="2">
        <v>22.895347595214844</v>
      </c>
      <c r="AV11" s="2">
        <v>22.869184494018555</v>
      </c>
      <c r="AW11" s="2">
        <v>21.618711471557617</v>
      </c>
      <c r="AX11" s="2">
        <v>24.11375617980957</v>
      </c>
      <c r="AY11" s="2">
        <v>23.763912200927734</v>
      </c>
      <c r="AZ11" s="2">
        <v>24.141044616699219</v>
      </c>
      <c r="BA11" s="2">
        <v>23.403156280517578</v>
      </c>
      <c r="BB11" s="2">
        <v>23.989385604858398</v>
      </c>
      <c r="BC11" s="2">
        <v>22.49266242980957</v>
      </c>
      <c r="BD11" s="2">
        <v>21.238979339599609</v>
      </c>
      <c r="BE11" s="2">
        <v>19.685588836669922</v>
      </c>
      <c r="BF11" s="2">
        <v>20.066720962524414</v>
      </c>
      <c r="BG11" s="2">
        <v>20.658485412597656</v>
      </c>
    </row>
    <row r="12" spans="1:59" x14ac:dyDescent="0.2">
      <c r="A12" s="1">
        <v>2</v>
      </c>
      <c r="B12" t="s">
        <v>60</v>
      </c>
      <c r="C12" s="2">
        <v>24.265407562255859</v>
      </c>
      <c r="D12" s="2">
        <v>24.22589111328125</v>
      </c>
      <c r="E12" s="2">
        <v>24.04533576965332</v>
      </c>
      <c r="F12" s="2">
        <v>38.063850402832031</v>
      </c>
      <c r="G12" s="2">
        <v>25.063234329223633</v>
      </c>
      <c r="H12" s="2" t="s">
        <v>58</v>
      </c>
      <c r="I12" s="2">
        <v>27.721973419189453</v>
      </c>
      <c r="J12" s="2">
        <v>27.846855163574219</v>
      </c>
      <c r="K12" s="2">
        <v>26.988130569458008</v>
      </c>
      <c r="L12" s="2">
        <v>23.389814376831055</v>
      </c>
      <c r="M12" s="2">
        <v>34.168506622314453</v>
      </c>
      <c r="N12" s="2">
        <v>24.475812911987305</v>
      </c>
      <c r="O12" s="2">
        <v>27.969791412353516</v>
      </c>
      <c r="P12" s="2">
        <v>27.926740646362305</v>
      </c>
      <c r="Q12" s="2">
        <v>23.983415603637695</v>
      </c>
      <c r="R12" s="2">
        <v>25.818326950073242</v>
      </c>
      <c r="S12" s="2">
        <v>25.134130477905273</v>
      </c>
      <c r="T12" s="2">
        <v>27.915121078491211</v>
      </c>
      <c r="U12" s="2">
        <v>26.427028656005859</v>
      </c>
      <c r="V12" s="2">
        <v>19.477870941162109</v>
      </c>
      <c r="W12" s="2">
        <v>25.892156600952148</v>
      </c>
      <c r="X12" s="2">
        <v>26.406879425048828</v>
      </c>
      <c r="Y12" s="2">
        <v>26.380075454711914</v>
      </c>
      <c r="Z12" s="2">
        <v>25.834209442138672</v>
      </c>
      <c r="AA12" s="2">
        <v>26.408239364624023</v>
      </c>
      <c r="AB12" s="2">
        <v>27.066116333007812</v>
      </c>
      <c r="AC12" s="2">
        <v>23.528640747070312</v>
      </c>
      <c r="AD12" s="2">
        <v>27.926855087280273</v>
      </c>
      <c r="AE12" s="2">
        <v>25.374103546142578</v>
      </c>
      <c r="AF12" s="2" t="s">
        <v>58</v>
      </c>
      <c r="AG12" s="2">
        <v>27.926040649414062</v>
      </c>
      <c r="AH12" s="2">
        <v>25.592996597290039</v>
      </c>
      <c r="AI12" s="2">
        <v>27.916616439819336</v>
      </c>
      <c r="AJ12" s="2">
        <v>26.142665863037109</v>
      </c>
      <c r="AK12" s="2" t="s">
        <v>58</v>
      </c>
      <c r="AL12" s="2">
        <v>25.791549682617188</v>
      </c>
      <c r="AM12" s="2">
        <v>28.18586540222168</v>
      </c>
      <c r="AN12" s="2">
        <v>27.748058319091797</v>
      </c>
      <c r="AO12" s="2">
        <v>25.757606506347656</v>
      </c>
      <c r="AP12" s="2">
        <v>24.189613342285156</v>
      </c>
      <c r="AQ12" s="2">
        <v>22.781579971313477</v>
      </c>
      <c r="AR12" s="2">
        <v>28.46586799621582</v>
      </c>
      <c r="AS12" s="2">
        <v>27.464334487915039</v>
      </c>
      <c r="AT12" s="2">
        <v>28.789514541625977</v>
      </c>
      <c r="AU12" s="2">
        <v>26.013221740722656</v>
      </c>
      <c r="AV12" s="2">
        <v>25.906932830810547</v>
      </c>
      <c r="AW12" s="2">
        <v>24.654243469238281</v>
      </c>
      <c r="AX12" s="2">
        <v>27.776493072509766</v>
      </c>
      <c r="AY12" s="2">
        <v>27.308937072753906</v>
      </c>
      <c r="AZ12" s="2">
        <v>27.89759635925293</v>
      </c>
      <c r="BA12" s="2">
        <v>26.829256057739258</v>
      </c>
      <c r="BB12" s="2">
        <v>27.350009918212891</v>
      </c>
      <c r="BC12" s="2">
        <v>25.903068542480469</v>
      </c>
      <c r="BD12" s="2">
        <v>24.895444869995117</v>
      </c>
      <c r="BE12" s="2">
        <v>23.168865203857422</v>
      </c>
      <c r="BF12" s="2">
        <v>24.018672943115234</v>
      </c>
      <c r="BG12" s="2">
        <v>24.462104797363281</v>
      </c>
    </row>
    <row r="13" spans="1:59" x14ac:dyDescent="0.2">
      <c r="A13" s="1">
        <v>2</v>
      </c>
      <c r="B13" t="s">
        <v>61</v>
      </c>
      <c r="C13" s="2">
        <v>27.418766021728516</v>
      </c>
      <c r="D13" s="2">
        <v>28.031806945800781</v>
      </c>
      <c r="E13" s="2">
        <v>28.118934631347656</v>
      </c>
      <c r="F13" s="2" t="s">
        <v>58</v>
      </c>
      <c r="G13" s="2">
        <v>28.643573760986328</v>
      </c>
      <c r="H13" s="2" t="s">
        <v>58</v>
      </c>
      <c r="I13" s="2">
        <v>30.5753173828125</v>
      </c>
      <c r="J13" s="2">
        <v>29.992746353149414</v>
      </c>
      <c r="K13" s="2">
        <v>28.998630523681641</v>
      </c>
      <c r="L13" s="2">
        <v>27.003339767456055</v>
      </c>
      <c r="M13" s="2">
        <v>34.900810241699219</v>
      </c>
      <c r="N13" s="2">
        <v>27.136825561523438</v>
      </c>
      <c r="O13" s="2">
        <v>31.21275520324707</v>
      </c>
      <c r="P13" s="2">
        <v>31.930152893066406</v>
      </c>
      <c r="Q13" s="2">
        <v>26.992921829223633</v>
      </c>
      <c r="R13" s="2">
        <v>28.740274429321289</v>
      </c>
      <c r="S13" s="2">
        <v>28.127412796020508</v>
      </c>
      <c r="T13" s="2">
        <v>31.662260055541992</v>
      </c>
      <c r="U13" s="2">
        <v>29.814157485961914</v>
      </c>
      <c r="V13" s="2">
        <v>22.772159576416016</v>
      </c>
      <c r="W13" s="2">
        <v>29.196781158447266</v>
      </c>
      <c r="X13" s="2">
        <v>29.768884658813477</v>
      </c>
      <c r="Y13" s="2">
        <v>29.827754974365234</v>
      </c>
      <c r="Z13" s="2">
        <v>29.121204376220703</v>
      </c>
      <c r="AA13" s="2">
        <v>29.591146469116211</v>
      </c>
      <c r="AB13" s="2">
        <v>30.470272064208984</v>
      </c>
      <c r="AC13" s="2">
        <v>26.997671127319336</v>
      </c>
      <c r="AD13" s="2">
        <v>30.946165084838867</v>
      </c>
      <c r="AE13" s="2">
        <v>29.508817672729492</v>
      </c>
      <c r="AF13" s="2" t="s">
        <v>58</v>
      </c>
      <c r="AG13" s="2">
        <v>31.150745391845703</v>
      </c>
      <c r="AH13" s="2">
        <v>30.459140777587891</v>
      </c>
      <c r="AI13" s="2">
        <v>32.285251617431641</v>
      </c>
      <c r="AJ13" s="2">
        <v>29.37144660949707</v>
      </c>
      <c r="AK13" s="2" t="s">
        <v>58</v>
      </c>
      <c r="AL13" s="2">
        <v>29.189563751220703</v>
      </c>
      <c r="AM13" s="2">
        <v>30.605913162231445</v>
      </c>
      <c r="AN13" s="2">
        <v>31.442256927490234</v>
      </c>
      <c r="AO13" s="2">
        <v>29.23261833190918</v>
      </c>
      <c r="AP13" s="2">
        <v>26.726253509521484</v>
      </c>
      <c r="AQ13" s="2">
        <v>26.206357955932617</v>
      </c>
      <c r="AR13" s="2">
        <v>32.394062042236328</v>
      </c>
      <c r="AS13" s="2">
        <v>30.974311828613281</v>
      </c>
      <c r="AT13" s="2">
        <v>31.069063186645508</v>
      </c>
      <c r="AU13" s="2">
        <v>29.513107299804688</v>
      </c>
      <c r="AV13" s="2">
        <v>29.933883666992188</v>
      </c>
      <c r="AW13" s="2">
        <v>28.297040939331055</v>
      </c>
      <c r="AX13" s="2">
        <v>32.387561798095703</v>
      </c>
      <c r="AY13" s="2">
        <v>29.505821228027344</v>
      </c>
      <c r="AZ13" s="2">
        <v>31.11712646484375</v>
      </c>
      <c r="BA13" s="2">
        <v>30.580818176269531</v>
      </c>
      <c r="BB13" s="2">
        <v>31.134243011474609</v>
      </c>
      <c r="BC13" s="2">
        <v>29.077663421630859</v>
      </c>
      <c r="BD13" s="2">
        <v>28.411426544189453</v>
      </c>
      <c r="BE13" s="2">
        <v>26.322643280029297</v>
      </c>
      <c r="BF13" s="2">
        <v>27.671634674072266</v>
      </c>
      <c r="BG13" s="2">
        <v>27.902477264404297</v>
      </c>
    </row>
    <row r="14" spans="1:59" x14ac:dyDescent="0.2">
      <c r="A14" s="1">
        <v>2</v>
      </c>
      <c r="B14" t="s">
        <v>62</v>
      </c>
      <c r="C14" s="2">
        <v>31.015716552734375</v>
      </c>
      <c r="D14" s="2">
        <v>31.939790725708008</v>
      </c>
      <c r="E14" s="2">
        <v>31.462802886962891</v>
      </c>
      <c r="F14" s="2" t="s">
        <v>58</v>
      </c>
      <c r="G14" s="2">
        <v>33.618289947509766</v>
      </c>
      <c r="H14" s="2" t="s">
        <v>58</v>
      </c>
      <c r="I14" s="2">
        <v>32.840518951416016</v>
      </c>
      <c r="J14" s="2">
        <v>32.865711212158203</v>
      </c>
      <c r="K14" s="2">
        <v>32.719474792480469</v>
      </c>
      <c r="L14" s="2">
        <v>29.499168395996094</v>
      </c>
      <c r="M14" s="2">
        <v>35.745719909667969</v>
      </c>
      <c r="N14" s="2">
        <v>29.597875595092773</v>
      </c>
      <c r="O14" s="2" t="s">
        <v>58</v>
      </c>
      <c r="P14" s="2" t="s">
        <v>58</v>
      </c>
      <c r="Q14" s="2">
        <v>31.039216995239258</v>
      </c>
      <c r="R14" s="2">
        <v>31.836154937744141</v>
      </c>
      <c r="S14" s="2">
        <v>31.566226959228516</v>
      </c>
      <c r="T14" s="2" t="s">
        <v>58</v>
      </c>
      <c r="U14" s="2">
        <v>33.427234649658203</v>
      </c>
      <c r="V14" s="2">
        <v>25.862726211547852</v>
      </c>
      <c r="W14" s="2">
        <v>32.592029571533203</v>
      </c>
      <c r="X14" s="2">
        <v>32.796817779541016</v>
      </c>
      <c r="Y14" s="2" t="s">
        <v>58</v>
      </c>
      <c r="Z14" s="2" t="s">
        <v>58</v>
      </c>
      <c r="AA14" s="2">
        <v>33.955310821533203</v>
      </c>
      <c r="AB14" s="2">
        <v>33.505058288574219</v>
      </c>
      <c r="AC14" s="2">
        <v>30.471931457519531</v>
      </c>
      <c r="AD14" s="2">
        <v>35.439342498779297</v>
      </c>
      <c r="AE14" s="2">
        <v>32.066555023193359</v>
      </c>
      <c r="AF14" s="2" t="s">
        <v>58</v>
      </c>
      <c r="AG14" s="2">
        <v>35.47113037109375</v>
      </c>
      <c r="AH14" s="2">
        <v>34.052829742431641</v>
      </c>
      <c r="AI14" s="2">
        <v>37.919578552246094</v>
      </c>
      <c r="AJ14" s="2">
        <v>32.162540435791016</v>
      </c>
      <c r="AK14" s="2" t="s">
        <v>58</v>
      </c>
      <c r="AL14" s="2">
        <v>32.064498901367188</v>
      </c>
      <c r="AM14" s="2" t="s">
        <v>58</v>
      </c>
      <c r="AN14" s="2">
        <v>33.515518188476562</v>
      </c>
      <c r="AO14" s="2">
        <v>32.735431671142578</v>
      </c>
      <c r="AP14" s="2">
        <v>30.948471069335938</v>
      </c>
      <c r="AQ14" s="2">
        <v>29.674551010131836</v>
      </c>
      <c r="AR14" s="2">
        <v>33.360782623291016</v>
      </c>
      <c r="AS14" s="2">
        <v>35.358699798583984</v>
      </c>
      <c r="AT14" s="2" t="s">
        <v>58</v>
      </c>
      <c r="AU14" s="2">
        <v>33.527278900146484</v>
      </c>
      <c r="AV14" s="2">
        <v>34.777099609375</v>
      </c>
      <c r="AW14" s="2">
        <v>31.939985275268555</v>
      </c>
      <c r="AX14" s="2">
        <v>34.793178558349609</v>
      </c>
      <c r="AY14" s="2">
        <v>33.703399658203125</v>
      </c>
      <c r="AZ14" s="2" t="s">
        <v>58</v>
      </c>
      <c r="BA14" s="2">
        <v>34.263080596923828</v>
      </c>
      <c r="BB14" s="2" t="s">
        <v>58</v>
      </c>
      <c r="BC14" s="2">
        <v>32.8643798828125</v>
      </c>
      <c r="BD14" s="2">
        <v>31.57322883605957</v>
      </c>
      <c r="BE14" s="2">
        <v>29.744287490844727</v>
      </c>
      <c r="BF14" s="2">
        <v>31.118423461914062</v>
      </c>
      <c r="BG14" s="2">
        <v>31.189325332641602</v>
      </c>
    </row>
    <row r="15" spans="1:59" x14ac:dyDescent="0.2">
      <c r="A15" s="1">
        <v>2</v>
      </c>
      <c r="B15" t="s">
        <v>63</v>
      </c>
      <c r="C15" s="2" t="s">
        <v>58</v>
      </c>
      <c r="D15" s="2">
        <v>33.827377319335938</v>
      </c>
      <c r="E15" s="2">
        <v>39.188789367675781</v>
      </c>
      <c r="F15" s="2" t="s">
        <v>58</v>
      </c>
      <c r="G15" s="2" t="s">
        <v>58</v>
      </c>
      <c r="H15" s="2" t="s">
        <v>58</v>
      </c>
      <c r="I15" s="2" t="s">
        <v>58</v>
      </c>
      <c r="J15" s="2">
        <v>35.659130096435547</v>
      </c>
      <c r="K15" s="2" t="s">
        <v>58</v>
      </c>
      <c r="L15" s="2">
        <v>33.845954895019531</v>
      </c>
      <c r="M15" s="2">
        <v>33.089996337890625</v>
      </c>
      <c r="N15" s="2">
        <v>34.941753387451172</v>
      </c>
      <c r="O15" s="2" t="s">
        <v>58</v>
      </c>
      <c r="P15" s="2" t="s">
        <v>58</v>
      </c>
      <c r="Q15" s="2" t="s">
        <v>58</v>
      </c>
      <c r="R15" s="2" t="s">
        <v>58</v>
      </c>
      <c r="S15" s="2">
        <v>35.434658050537109</v>
      </c>
      <c r="T15" s="2" t="s">
        <v>58</v>
      </c>
      <c r="U15" s="2" t="s">
        <v>58</v>
      </c>
      <c r="V15" s="2">
        <v>29.557701110839844</v>
      </c>
      <c r="W15" s="2" t="s">
        <v>58</v>
      </c>
      <c r="X15" s="2" t="s">
        <v>58</v>
      </c>
      <c r="Y15" s="2" t="s">
        <v>58</v>
      </c>
      <c r="Z15" s="2" t="s">
        <v>58</v>
      </c>
      <c r="AA15" s="2" t="s">
        <v>58</v>
      </c>
      <c r="AB15" s="2" t="s">
        <v>58</v>
      </c>
      <c r="AC15" s="2">
        <v>34.941448211669922</v>
      </c>
      <c r="AD15" s="2" t="s">
        <v>58</v>
      </c>
      <c r="AE15" s="2" t="s">
        <v>58</v>
      </c>
      <c r="AF15" s="2" t="s">
        <v>58</v>
      </c>
      <c r="AG15" s="2" t="s">
        <v>58</v>
      </c>
      <c r="AH15" s="2" t="s">
        <v>58</v>
      </c>
      <c r="AI15" s="2" t="s">
        <v>58</v>
      </c>
      <c r="AJ15" s="2">
        <v>34.092632293701172</v>
      </c>
      <c r="AK15" s="2" t="s">
        <v>58</v>
      </c>
      <c r="AL15" s="2" t="s">
        <v>58</v>
      </c>
      <c r="AM15" s="2" t="s">
        <v>58</v>
      </c>
      <c r="AN15" s="2" t="s">
        <v>58</v>
      </c>
      <c r="AO15" s="2" t="s">
        <v>58</v>
      </c>
      <c r="AP15" s="2">
        <v>33.440723419189453</v>
      </c>
      <c r="AQ15" s="2">
        <v>33.112236022949219</v>
      </c>
      <c r="AR15" s="2" t="s">
        <v>58</v>
      </c>
      <c r="AS15" s="2" t="s">
        <v>58</v>
      </c>
      <c r="AT15" s="2" t="s">
        <v>58</v>
      </c>
      <c r="AU15" s="2" t="s">
        <v>58</v>
      </c>
      <c r="AV15" s="2" t="s">
        <v>58</v>
      </c>
      <c r="AW15" s="2">
        <v>35.656894683837891</v>
      </c>
      <c r="AX15" s="2" t="s">
        <v>58</v>
      </c>
      <c r="AY15" s="2" t="s">
        <v>58</v>
      </c>
      <c r="AZ15" s="2" t="s">
        <v>58</v>
      </c>
      <c r="BA15" s="2">
        <v>34.434200286865234</v>
      </c>
      <c r="BB15" s="2" t="s">
        <v>58</v>
      </c>
      <c r="BC15" s="2" t="s">
        <v>58</v>
      </c>
      <c r="BD15" s="2">
        <v>33.028827667236328</v>
      </c>
      <c r="BE15" s="2">
        <v>33.259651184082031</v>
      </c>
      <c r="BF15" s="2">
        <v>33.710830688476562</v>
      </c>
      <c r="BG15" s="2">
        <v>34.162235260009766</v>
      </c>
    </row>
    <row r="16" spans="1:59" x14ac:dyDescent="0.2">
      <c r="A16" s="1">
        <v>2</v>
      </c>
      <c r="B16" t="s">
        <v>64</v>
      </c>
      <c r="C16" s="2" t="s">
        <v>58</v>
      </c>
      <c r="D16" s="2" t="s">
        <v>58</v>
      </c>
      <c r="E16" s="2" t="s">
        <v>58</v>
      </c>
      <c r="F16" s="2" t="s">
        <v>58</v>
      </c>
      <c r="G16" s="2" t="s">
        <v>58</v>
      </c>
      <c r="H16" s="2" t="s">
        <v>58</v>
      </c>
      <c r="I16" s="2" t="s">
        <v>58</v>
      </c>
      <c r="J16" s="2" t="s">
        <v>58</v>
      </c>
      <c r="K16" s="2" t="s">
        <v>58</v>
      </c>
      <c r="L16" s="2" t="s">
        <v>58</v>
      </c>
      <c r="M16" s="2">
        <v>32.817832946777344</v>
      </c>
      <c r="N16" s="2" t="s">
        <v>58</v>
      </c>
      <c r="O16" s="2" t="s">
        <v>58</v>
      </c>
      <c r="P16" s="2" t="s">
        <v>58</v>
      </c>
      <c r="Q16" s="2" t="s">
        <v>58</v>
      </c>
      <c r="R16" s="2" t="s">
        <v>58</v>
      </c>
      <c r="S16" s="2" t="s">
        <v>58</v>
      </c>
      <c r="T16" s="2" t="s">
        <v>58</v>
      </c>
      <c r="U16" s="2" t="s">
        <v>58</v>
      </c>
      <c r="V16" s="2">
        <v>36.118816375732422</v>
      </c>
      <c r="W16" s="2" t="s">
        <v>58</v>
      </c>
      <c r="X16" s="2" t="s">
        <v>58</v>
      </c>
      <c r="Y16" s="2" t="s">
        <v>58</v>
      </c>
      <c r="Z16" s="2" t="s">
        <v>58</v>
      </c>
      <c r="AA16" s="2" t="s">
        <v>58</v>
      </c>
      <c r="AB16" s="2" t="s">
        <v>58</v>
      </c>
      <c r="AC16" s="2" t="s">
        <v>58</v>
      </c>
      <c r="AD16" s="2" t="s">
        <v>58</v>
      </c>
      <c r="AE16" s="2" t="s">
        <v>58</v>
      </c>
      <c r="AF16" s="2" t="s">
        <v>58</v>
      </c>
      <c r="AG16" s="2" t="s">
        <v>58</v>
      </c>
      <c r="AH16" s="2" t="s">
        <v>58</v>
      </c>
      <c r="AI16" s="2" t="s">
        <v>58</v>
      </c>
      <c r="AJ16" s="2" t="s">
        <v>58</v>
      </c>
      <c r="AK16" s="2" t="s">
        <v>58</v>
      </c>
      <c r="AL16" s="2" t="s">
        <v>58</v>
      </c>
      <c r="AM16" s="2" t="s">
        <v>58</v>
      </c>
      <c r="AN16" s="2" t="s">
        <v>58</v>
      </c>
      <c r="AO16" s="2" t="s">
        <v>58</v>
      </c>
      <c r="AP16" s="2" t="s">
        <v>58</v>
      </c>
      <c r="AQ16" s="2" t="s">
        <v>58</v>
      </c>
      <c r="AR16" s="2" t="s">
        <v>58</v>
      </c>
      <c r="AS16" s="2" t="s">
        <v>58</v>
      </c>
      <c r="AT16" s="2" t="s">
        <v>58</v>
      </c>
      <c r="AU16" s="2" t="s">
        <v>58</v>
      </c>
      <c r="AV16" s="2" t="s">
        <v>58</v>
      </c>
      <c r="AW16" s="2" t="s">
        <v>58</v>
      </c>
      <c r="AX16" s="2" t="s">
        <v>58</v>
      </c>
      <c r="AY16" s="2" t="s">
        <v>58</v>
      </c>
      <c r="AZ16" s="2" t="s">
        <v>58</v>
      </c>
      <c r="BA16" s="2" t="s">
        <v>58</v>
      </c>
      <c r="BB16" s="2" t="s">
        <v>58</v>
      </c>
      <c r="BC16" s="2" t="s">
        <v>58</v>
      </c>
      <c r="BD16" s="2" t="s">
        <v>58</v>
      </c>
      <c r="BE16" s="2" t="s">
        <v>58</v>
      </c>
      <c r="BF16" s="2" t="s">
        <v>58</v>
      </c>
      <c r="BG16" s="2">
        <v>36.260074615478516</v>
      </c>
    </row>
    <row r="17" spans="1:59" x14ac:dyDescent="0.2">
      <c r="A17" s="1">
        <v>2</v>
      </c>
      <c r="B17" t="s">
        <v>65</v>
      </c>
      <c r="C17" s="2" t="s">
        <v>58</v>
      </c>
      <c r="D17" s="2" t="s">
        <v>58</v>
      </c>
      <c r="E17" s="2" t="s">
        <v>58</v>
      </c>
      <c r="F17" s="2" t="s">
        <v>58</v>
      </c>
      <c r="G17" s="2" t="s">
        <v>58</v>
      </c>
      <c r="H17" s="2" t="s">
        <v>58</v>
      </c>
      <c r="I17" s="2" t="s">
        <v>58</v>
      </c>
      <c r="J17" s="2" t="s">
        <v>58</v>
      </c>
      <c r="K17" s="2" t="s">
        <v>58</v>
      </c>
      <c r="L17" s="2" t="s">
        <v>58</v>
      </c>
      <c r="M17" s="2">
        <v>34.894485473632812</v>
      </c>
      <c r="N17" s="2" t="s">
        <v>58</v>
      </c>
      <c r="O17" s="2" t="s">
        <v>58</v>
      </c>
      <c r="P17" s="2" t="s">
        <v>58</v>
      </c>
      <c r="Q17" s="2" t="s">
        <v>58</v>
      </c>
      <c r="R17" s="2" t="s">
        <v>58</v>
      </c>
      <c r="S17" s="2" t="s">
        <v>58</v>
      </c>
      <c r="T17" s="2" t="s">
        <v>58</v>
      </c>
      <c r="U17" s="2" t="s">
        <v>58</v>
      </c>
      <c r="V17" s="2" t="s">
        <v>58</v>
      </c>
      <c r="W17" s="2" t="s">
        <v>58</v>
      </c>
      <c r="X17" s="2" t="s">
        <v>58</v>
      </c>
      <c r="Y17" s="2" t="s">
        <v>58</v>
      </c>
      <c r="Z17" s="2" t="s">
        <v>58</v>
      </c>
      <c r="AA17" s="2" t="s">
        <v>58</v>
      </c>
      <c r="AB17" s="2" t="s">
        <v>58</v>
      </c>
      <c r="AC17" s="2" t="s">
        <v>58</v>
      </c>
      <c r="AD17" s="2" t="s">
        <v>58</v>
      </c>
      <c r="AE17" s="2" t="s">
        <v>58</v>
      </c>
      <c r="AF17" s="2" t="s">
        <v>58</v>
      </c>
      <c r="AG17" s="2" t="s">
        <v>58</v>
      </c>
      <c r="AH17" s="2" t="s">
        <v>58</v>
      </c>
      <c r="AI17" s="2" t="s">
        <v>58</v>
      </c>
      <c r="AJ17" s="2" t="s">
        <v>58</v>
      </c>
      <c r="AK17" s="2" t="s">
        <v>58</v>
      </c>
      <c r="AL17" s="2" t="s">
        <v>58</v>
      </c>
      <c r="AM17" s="2" t="s">
        <v>58</v>
      </c>
      <c r="AN17" s="2" t="s">
        <v>58</v>
      </c>
      <c r="AO17" s="2" t="s">
        <v>58</v>
      </c>
      <c r="AP17" s="2" t="s">
        <v>58</v>
      </c>
      <c r="AQ17" s="2" t="s">
        <v>58</v>
      </c>
      <c r="AR17" s="2" t="s">
        <v>58</v>
      </c>
      <c r="AS17" s="2" t="s">
        <v>58</v>
      </c>
      <c r="AT17" s="2" t="s">
        <v>58</v>
      </c>
      <c r="AU17" s="2" t="s">
        <v>58</v>
      </c>
      <c r="AV17" s="2" t="s">
        <v>58</v>
      </c>
      <c r="AW17" s="2" t="s">
        <v>58</v>
      </c>
      <c r="AX17" s="2" t="s">
        <v>58</v>
      </c>
      <c r="AY17" s="2" t="s">
        <v>58</v>
      </c>
      <c r="AZ17" s="2" t="s">
        <v>58</v>
      </c>
      <c r="BA17" s="2" t="s">
        <v>58</v>
      </c>
      <c r="BB17" s="2" t="s">
        <v>58</v>
      </c>
      <c r="BC17" s="2" t="s">
        <v>58</v>
      </c>
      <c r="BD17" s="2" t="s">
        <v>58</v>
      </c>
      <c r="BE17" s="2" t="s">
        <v>58</v>
      </c>
      <c r="BF17" s="2" t="s">
        <v>58</v>
      </c>
      <c r="BG17" s="2" t="s">
        <v>58</v>
      </c>
    </row>
    <row r="18" spans="1:59" x14ac:dyDescent="0.2">
      <c r="A18" s="1">
        <v>3</v>
      </c>
      <c r="B18" t="s">
        <v>57</v>
      </c>
      <c r="C18" s="2">
        <v>17.302988052368164</v>
      </c>
      <c r="D18" s="2">
        <v>17.21308708190918</v>
      </c>
      <c r="E18" s="2">
        <v>17.668989181518555</v>
      </c>
      <c r="F18" s="2">
        <v>33.909378051757812</v>
      </c>
      <c r="G18" s="2">
        <v>18.975620269775391</v>
      </c>
      <c r="H18" s="2">
        <v>28.954204559326172</v>
      </c>
      <c r="I18" s="2">
        <v>20.866432189941406</v>
      </c>
      <c r="J18" s="2">
        <v>20.613794326782227</v>
      </c>
      <c r="K18" s="2">
        <v>20.003843307495117</v>
      </c>
      <c r="L18" s="2">
        <v>15.749463081359863</v>
      </c>
      <c r="M18" s="2">
        <v>31.853843688964844</v>
      </c>
      <c r="N18" s="2">
        <v>16.893421173095703</v>
      </c>
      <c r="O18" s="2">
        <v>20.918582916259766</v>
      </c>
      <c r="P18" s="2">
        <v>21.442522048950195</v>
      </c>
      <c r="Q18" s="2">
        <v>16.590610504150391</v>
      </c>
      <c r="R18" s="2">
        <v>18.916574478149414</v>
      </c>
      <c r="S18" s="2">
        <v>17.854305267333984</v>
      </c>
      <c r="T18" s="2">
        <v>20.114299774169922</v>
      </c>
      <c r="U18" s="2">
        <v>19.175413131713867</v>
      </c>
      <c r="V18" s="2">
        <v>12.122283935546875</v>
      </c>
      <c r="W18" s="2">
        <v>18.76997184753418</v>
      </c>
      <c r="X18" s="2">
        <v>19.711692810058594</v>
      </c>
      <c r="Y18" s="2">
        <v>19.516864776611328</v>
      </c>
      <c r="Z18" s="2">
        <v>18.809181213378906</v>
      </c>
      <c r="AA18" s="2">
        <v>18.584220886230469</v>
      </c>
      <c r="AB18" s="2">
        <v>20.440347671508789</v>
      </c>
      <c r="AC18" s="2">
        <v>17.073017120361328</v>
      </c>
      <c r="AD18" s="2">
        <v>21.875616073608398</v>
      </c>
      <c r="AE18" s="2">
        <v>19.302713394165039</v>
      </c>
      <c r="AF18" s="2">
        <v>36.848888397216797</v>
      </c>
      <c r="AG18" s="2">
        <v>20.277593612670898</v>
      </c>
      <c r="AH18" s="2">
        <v>18.298818588256836</v>
      </c>
      <c r="AI18" s="2">
        <v>21.582477569580078</v>
      </c>
      <c r="AJ18" s="2">
        <v>19.652492523193359</v>
      </c>
      <c r="AK18" s="2">
        <v>31.173831939697266</v>
      </c>
      <c r="AL18" s="2">
        <v>18.358186721801758</v>
      </c>
      <c r="AM18" s="2">
        <v>19.8289794921875</v>
      </c>
      <c r="AN18" s="2">
        <v>18.870485305786133</v>
      </c>
      <c r="AO18" s="2">
        <v>18.032197952270508</v>
      </c>
      <c r="AP18" s="2">
        <v>16.641403198242188</v>
      </c>
      <c r="AQ18" s="2">
        <v>15.774664878845215</v>
      </c>
      <c r="AR18" s="2">
        <v>23.05168342590332</v>
      </c>
      <c r="AS18" s="2">
        <v>20.980615615844727</v>
      </c>
      <c r="AT18" s="2">
        <v>21.946931838989258</v>
      </c>
      <c r="AU18" s="2">
        <v>19.674184799194336</v>
      </c>
      <c r="AV18" s="2">
        <v>19.124017715454102</v>
      </c>
      <c r="AW18" s="2">
        <v>17.925989151000977</v>
      </c>
      <c r="AX18" s="2">
        <v>20.659204483032227</v>
      </c>
      <c r="AY18" s="2">
        <v>19.850709915161133</v>
      </c>
      <c r="AZ18" s="2">
        <v>20.417129516601562</v>
      </c>
      <c r="BA18" s="2">
        <v>19.485187530517578</v>
      </c>
      <c r="BB18" s="2">
        <v>18.397748947143555</v>
      </c>
      <c r="BC18" s="2">
        <v>17.574544906616211</v>
      </c>
      <c r="BD18" s="2">
        <v>17.904726028442383</v>
      </c>
      <c r="BE18" s="2">
        <v>15.855134010314941</v>
      </c>
      <c r="BF18" s="2">
        <v>16.8797607421875</v>
      </c>
      <c r="BG18" s="2">
        <v>17.997846603393555</v>
      </c>
    </row>
    <row r="19" spans="1:59" x14ac:dyDescent="0.2">
      <c r="A19" s="1">
        <v>3</v>
      </c>
      <c r="B19" t="s">
        <v>59</v>
      </c>
      <c r="C19" s="2">
        <v>20.732938766479492</v>
      </c>
      <c r="D19" s="2">
        <v>18.862871170043945</v>
      </c>
      <c r="E19" s="2">
        <v>19.952095031738281</v>
      </c>
      <c r="F19" s="2">
        <v>35.986103057861328</v>
      </c>
      <c r="G19" s="2">
        <v>21.967861175537109</v>
      </c>
      <c r="H19" s="2">
        <v>26.654407501220703</v>
      </c>
      <c r="I19" s="2">
        <v>22.051401138305664</v>
      </c>
      <c r="J19" s="2">
        <v>24.003314971923828</v>
      </c>
      <c r="K19" s="2">
        <v>24.088455200195312</v>
      </c>
      <c r="L19" s="2">
        <v>19.342485427856445</v>
      </c>
      <c r="M19" s="2">
        <v>33.361549377441406</v>
      </c>
      <c r="N19" s="2">
        <v>21.241775512695312</v>
      </c>
      <c r="O19" s="2">
        <v>24.406444549560547</v>
      </c>
      <c r="P19" s="2">
        <v>25.108455657958984</v>
      </c>
      <c r="Q19" s="2">
        <v>20.505632400512695</v>
      </c>
      <c r="R19" s="2">
        <v>21.574926376342773</v>
      </c>
      <c r="S19" s="2">
        <v>21.354438781738281</v>
      </c>
      <c r="T19" s="2">
        <v>24.547510147094727</v>
      </c>
      <c r="U19" s="2">
        <v>23.135507583618164</v>
      </c>
      <c r="V19" s="2">
        <v>15.631705284118652</v>
      </c>
      <c r="W19" s="2">
        <v>23.628629684448242</v>
      </c>
      <c r="X19" s="2">
        <v>23.245063781738281</v>
      </c>
      <c r="Y19" s="2">
        <v>23.302450180053711</v>
      </c>
      <c r="Z19" s="2">
        <v>22.854394912719727</v>
      </c>
      <c r="AA19" s="2">
        <v>22.865634918212891</v>
      </c>
      <c r="AB19" s="2">
        <v>23.828413009643555</v>
      </c>
      <c r="AC19" s="2">
        <v>20.22675895690918</v>
      </c>
      <c r="AD19" s="2">
        <v>24.997270584106445</v>
      </c>
      <c r="AE19" s="2">
        <v>22.321731567382812</v>
      </c>
      <c r="AF19" s="2">
        <v>37.730945587158203</v>
      </c>
      <c r="AG19" s="2">
        <v>23.307844161987305</v>
      </c>
      <c r="AH19" s="2">
        <v>21.124055862426758</v>
      </c>
      <c r="AI19" s="2">
        <v>23.990058898925781</v>
      </c>
      <c r="AJ19" s="2">
        <v>22.957172393798828</v>
      </c>
      <c r="AK19" s="2">
        <v>32.470058441162109</v>
      </c>
      <c r="AL19" s="2">
        <v>21.918060302734375</v>
      </c>
      <c r="AM19" s="2">
        <v>23.409744262695312</v>
      </c>
      <c r="AN19" s="2">
        <v>23.378408432006836</v>
      </c>
      <c r="AO19" s="2">
        <v>20.66834831237793</v>
      </c>
      <c r="AP19" s="2">
        <v>19.276365280151367</v>
      </c>
      <c r="AQ19" s="2">
        <v>19.637540817260742</v>
      </c>
      <c r="AR19" s="2">
        <v>25.175430297851562</v>
      </c>
      <c r="AS19" s="2">
        <v>23.108177185058594</v>
      </c>
      <c r="AT19" s="2">
        <v>25.158821105957031</v>
      </c>
      <c r="AU19" s="2">
        <v>22.368423461914062</v>
      </c>
      <c r="AV19" s="2">
        <v>22.442813873291016</v>
      </c>
      <c r="AW19" s="2">
        <v>21.213615417480469</v>
      </c>
      <c r="AX19" s="2">
        <v>23.975582122802734</v>
      </c>
      <c r="AY19" s="2">
        <v>23.694295883178711</v>
      </c>
      <c r="AZ19" s="2">
        <v>23.005285263061523</v>
      </c>
      <c r="BA19" s="2">
        <v>22.940717697143555</v>
      </c>
      <c r="BB19" s="2">
        <v>22.720075607299805</v>
      </c>
      <c r="BC19" s="2">
        <v>21.386247634887695</v>
      </c>
      <c r="BD19" s="2">
        <v>21.153011322021484</v>
      </c>
      <c r="BE19" s="2">
        <v>19.174192428588867</v>
      </c>
      <c r="BF19" s="2">
        <v>20.285957336425781</v>
      </c>
      <c r="BG19" s="2">
        <v>21.086702346801758</v>
      </c>
    </row>
    <row r="20" spans="1:59" x14ac:dyDescent="0.2">
      <c r="A20" s="1">
        <v>3</v>
      </c>
      <c r="B20" t="s">
        <v>60</v>
      </c>
      <c r="C20" s="2">
        <v>23.715539932250977</v>
      </c>
      <c r="D20" s="2">
        <v>24.555734634399414</v>
      </c>
      <c r="E20" s="2">
        <v>23.539648056030273</v>
      </c>
      <c r="F20" s="2">
        <v>36.7432861328125</v>
      </c>
      <c r="G20" s="2">
        <v>25.832321166992188</v>
      </c>
      <c r="H20" s="2">
        <v>30.573101043701172</v>
      </c>
      <c r="I20" s="2">
        <v>24.702047348022461</v>
      </c>
      <c r="J20" s="2">
        <v>27.471267700195312</v>
      </c>
      <c r="K20" s="2">
        <v>26.046712875366211</v>
      </c>
      <c r="L20" s="2">
        <v>22.999441146850586</v>
      </c>
      <c r="M20" s="2" t="s">
        <v>58</v>
      </c>
      <c r="N20" s="2">
        <v>24.333240509033203</v>
      </c>
      <c r="O20" s="2">
        <v>28.047586441040039</v>
      </c>
      <c r="P20" s="2">
        <v>28.255397796630859</v>
      </c>
      <c r="Q20" s="2">
        <v>23.803380966186523</v>
      </c>
      <c r="R20" s="2">
        <v>25.034399032592773</v>
      </c>
      <c r="S20" s="2">
        <v>24.969322204589844</v>
      </c>
      <c r="T20" s="2">
        <v>28.000797271728516</v>
      </c>
      <c r="U20" s="2">
        <v>25.540390014648438</v>
      </c>
      <c r="V20" s="2">
        <v>17.621433258056641</v>
      </c>
      <c r="W20" s="2">
        <v>25.811420440673828</v>
      </c>
      <c r="X20" s="2">
        <v>25.957542419433594</v>
      </c>
      <c r="Y20" s="2">
        <v>25.579189300537109</v>
      </c>
      <c r="Z20" s="2">
        <v>26.25151252746582</v>
      </c>
      <c r="AA20" s="2">
        <v>26.570581436157227</v>
      </c>
      <c r="AB20" s="2">
        <v>27.048601150512695</v>
      </c>
      <c r="AC20" s="2">
        <v>23.576711654663086</v>
      </c>
      <c r="AD20" s="2">
        <v>27.972993850708008</v>
      </c>
      <c r="AE20" s="2">
        <v>25.388530731201172</v>
      </c>
      <c r="AF20" s="2" t="s">
        <v>58</v>
      </c>
      <c r="AG20" s="2">
        <v>26.096662521362305</v>
      </c>
      <c r="AH20" s="2">
        <v>25.030183792114258</v>
      </c>
      <c r="AI20" s="2">
        <v>27.272737503051758</v>
      </c>
      <c r="AJ20" s="2">
        <v>25.793821334838867</v>
      </c>
      <c r="AK20" s="2">
        <v>35.16741943359375</v>
      </c>
      <c r="AL20" s="2">
        <v>24.894363403320312</v>
      </c>
      <c r="AM20" s="2">
        <v>26.080184936523438</v>
      </c>
      <c r="AN20" s="2">
        <v>27.43804931640625</v>
      </c>
      <c r="AO20" s="2">
        <v>24.994234085083008</v>
      </c>
      <c r="AP20" s="2">
        <v>23.494180679321289</v>
      </c>
      <c r="AQ20" s="2">
        <v>22.908084869384766</v>
      </c>
      <c r="AR20" s="2">
        <v>29.425045013427734</v>
      </c>
      <c r="AS20" s="2">
        <v>27.1800537109375</v>
      </c>
      <c r="AT20" s="2">
        <v>27.838211059570312</v>
      </c>
      <c r="AU20" s="2">
        <v>26.07227897644043</v>
      </c>
      <c r="AV20" s="2">
        <v>25.983930587768555</v>
      </c>
      <c r="AW20" s="2">
        <v>25.031364440917969</v>
      </c>
      <c r="AX20" s="2">
        <v>27.288480758666992</v>
      </c>
      <c r="AY20" s="2">
        <v>26.169076919555664</v>
      </c>
      <c r="AZ20" s="2">
        <v>26.721357345581055</v>
      </c>
      <c r="BA20" s="2">
        <v>26.651344299316406</v>
      </c>
      <c r="BB20" s="2">
        <v>26.992406845092773</v>
      </c>
      <c r="BC20" s="2">
        <v>23.883029937744141</v>
      </c>
      <c r="BD20" s="2">
        <v>24.591928482055664</v>
      </c>
      <c r="BE20" s="2">
        <v>22.460868835449219</v>
      </c>
      <c r="BF20" s="2">
        <v>23.366138458251953</v>
      </c>
      <c r="BG20" s="2">
        <v>23.90789794921875</v>
      </c>
    </row>
    <row r="21" spans="1:59" x14ac:dyDescent="0.2">
      <c r="A21" s="1">
        <v>3</v>
      </c>
      <c r="B21" t="s">
        <v>61</v>
      </c>
      <c r="C21" s="2">
        <v>27.834356307983398</v>
      </c>
      <c r="D21" s="2">
        <v>27.495105743408203</v>
      </c>
      <c r="E21" s="2">
        <v>27.636419296264648</v>
      </c>
      <c r="F21" s="2" t="s">
        <v>58</v>
      </c>
      <c r="G21" s="2">
        <v>28.603715896606445</v>
      </c>
      <c r="H21" s="2">
        <v>33.083610534667969</v>
      </c>
      <c r="I21" s="2">
        <v>28.411970138549805</v>
      </c>
      <c r="J21" s="2">
        <v>31.774829864501953</v>
      </c>
      <c r="K21" s="2">
        <v>28.548416137695312</v>
      </c>
      <c r="L21" s="2">
        <v>25.734397888183594</v>
      </c>
      <c r="M21" s="2">
        <v>31.400550842285156</v>
      </c>
      <c r="N21" s="2">
        <v>27.39250373840332</v>
      </c>
      <c r="O21" s="2">
        <v>30.208595275878906</v>
      </c>
      <c r="P21" s="2">
        <v>30.457006454467773</v>
      </c>
      <c r="Q21" s="2">
        <v>26.146604537963867</v>
      </c>
      <c r="R21" s="2">
        <v>27.481529235839844</v>
      </c>
      <c r="S21" s="2">
        <v>28.245510101318359</v>
      </c>
      <c r="T21" s="2">
        <v>30.49998664855957</v>
      </c>
      <c r="U21" s="2">
        <v>29.506992340087891</v>
      </c>
      <c r="V21" s="2">
        <v>22.117790222167969</v>
      </c>
      <c r="W21" s="2">
        <v>28.586069107055664</v>
      </c>
      <c r="X21" s="2">
        <v>29.169178009033203</v>
      </c>
      <c r="Y21" s="2">
        <v>29.266754150390625</v>
      </c>
      <c r="Z21" s="2">
        <v>29.37055778503418</v>
      </c>
      <c r="AA21" s="2">
        <v>28.804780960083008</v>
      </c>
      <c r="AB21" s="2">
        <v>30.298316955566406</v>
      </c>
      <c r="AC21" s="2">
        <v>26.891914367675781</v>
      </c>
      <c r="AD21" s="2">
        <v>33.19940185546875</v>
      </c>
      <c r="AE21" s="2">
        <v>29.586086273193359</v>
      </c>
      <c r="AF21" s="2" t="s">
        <v>58</v>
      </c>
      <c r="AG21" s="2">
        <v>29.590499877929688</v>
      </c>
      <c r="AH21" s="2">
        <v>28.585830688476562</v>
      </c>
      <c r="AI21" s="2">
        <v>30.934030532836914</v>
      </c>
      <c r="AJ21" s="2">
        <v>29.39286994934082</v>
      </c>
      <c r="AK21" s="2" t="s">
        <v>58</v>
      </c>
      <c r="AL21" s="2">
        <v>27.992511749267578</v>
      </c>
      <c r="AM21" s="2">
        <v>30.628423690795898</v>
      </c>
      <c r="AN21" s="2">
        <v>31.886058807373047</v>
      </c>
      <c r="AO21" s="2">
        <v>28.637973785400391</v>
      </c>
      <c r="AP21" s="2">
        <v>27.590364456176758</v>
      </c>
      <c r="AQ21" s="2">
        <v>26.193490982055664</v>
      </c>
      <c r="AR21" s="2">
        <v>33.715648651123047</v>
      </c>
      <c r="AS21" s="2">
        <v>31.025632858276367</v>
      </c>
      <c r="AT21" s="2">
        <v>32.748729705810547</v>
      </c>
      <c r="AU21" s="2">
        <v>28.662380218505859</v>
      </c>
      <c r="AV21" s="2">
        <v>29.420986175537109</v>
      </c>
      <c r="AW21" s="2">
        <v>28.668638229370117</v>
      </c>
      <c r="AX21" s="2">
        <v>30.794519424438477</v>
      </c>
      <c r="AY21" s="2">
        <v>31.360067367553711</v>
      </c>
      <c r="AZ21" s="2">
        <v>30.982532501220703</v>
      </c>
      <c r="BA21" s="2">
        <v>30.716310501098633</v>
      </c>
      <c r="BB21" s="2">
        <v>31.59453010559082</v>
      </c>
      <c r="BC21" s="2">
        <v>28.194635391235352</v>
      </c>
      <c r="BD21" s="2">
        <v>28.190567016601562</v>
      </c>
      <c r="BE21" s="2">
        <v>26.154815673828125</v>
      </c>
      <c r="BF21" s="2">
        <v>26.921260833740234</v>
      </c>
      <c r="BG21" s="2">
        <v>27.78272819519043</v>
      </c>
    </row>
    <row r="22" spans="1:59" x14ac:dyDescent="0.2">
      <c r="A22" s="1">
        <v>3</v>
      </c>
      <c r="B22" t="s">
        <v>62</v>
      </c>
      <c r="C22" s="2">
        <v>30.622396469116211</v>
      </c>
      <c r="D22" s="2">
        <v>32.851390838623047</v>
      </c>
      <c r="E22" s="2">
        <v>32.274513244628906</v>
      </c>
      <c r="F22" s="2" t="s">
        <v>58</v>
      </c>
      <c r="G22" s="2">
        <v>33.274665832519531</v>
      </c>
      <c r="H22" s="2" t="s">
        <v>58</v>
      </c>
      <c r="I22" s="2">
        <v>32.254512786865234</v>
      </c>
      <c r="J22" s="2">
        <v>33.668827056884766</v>
      </c>
      <c r="K22" s="2">
        <v>32.336761474609375</v>
      </c>
      <c r="L22" s="2">
        <v>28.399097442626953</v>
      </c>
      <c r="M22" s="2">
        <v>31.121683120727539</v>
      </c>
      <c r="N22" s="2">
        <v>29.63890266418457</v>
      </c>
      <c r="O22" s="2">
        <v>32.811790466308594</v>
      </c>
      <c r="P22" s="2">
        <v>35.266090393066406</v>
      </c>
      <c r="Q22" s="2">
        <v>30.193931579589844</v>
      </c>
      <c r="R22" s="2" t="s">
        <v>58</v>
      </c>
      <c r="S22" s="2">
        <v>31.869907379150391</v>
      </c>
      <c r="T22" s="2" t="s">
        <v>58</v>
      </c>
      <c r="U22" s="2">
        <v>38.0635986328125</v>
      </c>
      <c r="V22" s="2">
        <v>25.45408821105957</v>
      </c>
      <c r="W22" s="2">
        <v>33.2943115234375</v>
      </c>
      <c r="X22" s="2">
        <v>33.821712493896484</v>
      </c>
      <c r="Y22" s="2">
        <v>35.819904327392578</v>
      </c>
      <c r="Z22" s="2">
        <v>32.859832763671875</v>
      </c>
      <c r="AA22" s="2">
        <v>34.073894500732422</v>
      </c>
      <c r="AB22" s="2" t="s">
        <v>58</v>
      </c>
      <c r="AC22" s="2">
        <v>29.462718963623047</v>
      </c>
      <c r="AD22" s="2">
        <v>34.516330718994141</v>
      </c>
      <c r="AE22" s="2">
        <v>32.855571746826172</v>
      </c>
      <c r="AF22" s="2" t="s">
        <v>58</v>
      </c>
      <c r="AG22" s="2">
        <v>34.277545928955078</v>
      </c>
      <c r="AH22" s="2">
        <v>32.259784698486328</v>
      </c>
      <c r="AI22" s="2">
        <v>37.389728546142578</v>
      </c>
      <c r="AJ22" s="2">
        <v>33.376628875732422</v>
      </c>
      <c r="AK22" s="2" t="s">
        <v>58</v>
      </c>
      <c r="AL22" s="2">
        <v>32.334812164306641</v>
      </c>
      <c r="AM22" s="2">
        <v>35.245326995849609</v>
      </c>
      <c r="AN22" s="2">
        <v>35.177448272705078</v>
      </c>
      <c r="AO22" s="2">
        <v>33.385211944580078</v>
      </c>
      <c r="AP22" s="2">
        <v>30.998432159423828</v>
      </c>
      <c r="AQ22" s="2">
        <v>29.20448112487793</v>
      </c>
      <c r="AR22" s="2" t="s">
        <v>58</v>
      </c>
      <c r="AS22" s="2" t="s">
        <v>58</v>
      </c>
      <c r="AT22" s="2">
        <v>34.09661865234375</v>
      </c>
      <c r="AU22" s="2">
        <v>31.767829895019531</v>
      </c>
      <c r="AV22" s="2">
        <v>32.937187194824219</v>
      </c>
      <c r="AW22" s="2">
        <v>32.855251312255859</v>
      </c>
      <c r="AX22" s="2">
        <v>33.955307006835938</v>
      </c>
      <c r="AY22" s="2">
        <v>33.756954193115234</v>
      </c>
      <c r="AZ22" s="2">
        <v>35.35064697265625</v>
      </c>
      <c r="BA22" s="2">
        <v>34.215549468994141</v>
      </c>
      <c r="BB22" s="2">
        <v>34.176002502441406</v>
      </c>
      <c r="BC22" s="2" t="s">
        <v>58</v>
      </c>
      <c r="BD22" s="2">
        <v>31.047391891479492</v>
      </c>
      <c r="BE22" s="2">
        <v>29.713171005249023</v>
      </c>
      <c r="BF22" s="2">
        <v>30.919296264648438</v>
      </c>
      <c r="BG22" s="2">
        <v>31.36097526550293</v>
      </c>
    </row>
    <row r="23" spans="1:59" x14ac:dyDescent="0.2">
      <c r="A23" s="1">
        <v>3</v>
      </c>
      <c r="B23" t="s">
        <v>63</v>
      </c>
      <c r="C23" s="2" t="s">
        <v>58</v>
      </c>
      <c r="D23" s="2">
        <v>38.30810546875</v>
      </c>
      <c r="E23" s="2" t="s">
        <v>58</v>
      </c>
      <c r="F23" s="2" t="s">
        <v>58</v>
      </c>
      <c r="G23" s="2" t="s">
        <v>58</v>
      </c>
      <c r="H23" s="2" t="s">
        <v>58</v>
      </c>
      <c r="I23" s="2" t="s">
        <v>58</v>
      </c>
      <c r="J23" s="2">
        <v>35.312625885009766</v>
      </c>
      <c r="K23" s="2">
        <v>34.957729339599609</v>
      </c>
      <c r="L23" s="2">
        <v>33.818359375</v>
      </c>
      <c r="M23" s="2" t="s">
        <v>58</v>
      </c>
      <c r="N23" s="2">
        <v>34.319877624511719</v>
      </c>
      <c r="O23" s="2" t="s">
        <v>58</v>
      </c>
      <c r="P23" s="2" t="s">
        <v>58</v>
      </c>
      <c r="Q23" s="2">
        <v>32.879634857177734</v>
      </c>
      <c r="R23" s="2" t="s">
        <v>58</v>
      </c>
      <c r="S23" s="2" t="s">
        <v>58</v>
      </c>
      <c r="T23" s="2" t="s">
        <v>58</v>
      </c>
      <c r="U23" s="2" t="s">
        <v>58</v>
      </c>
      <c r="V23" s="2">
        <v>30.382781982421875</v>
      </c>
      <c r="W23" s="2">
        <v>34.404525756835938</v>
      </c>
      <c r="X23" s="2" t="s">
        <v>58</v>
      </c>
      <c r="Y23" s="2" t="s">
        <v>58</v>
      </c>
      <c r="Z23" s="2" t="s">
        <v>58</v>
      </c>
      <c r="AA23" s="2">
        <v>33.179126739501953</v>
      </c>
      <c r="AB23" s="2" t="s">
        <v>58</v>
      </c>
      <c r="AC23" s="2">
        <v>33.740894317626953</v>
      </c>
      <c r="AD23" s="2" t="s">
        <v>58</v>
      </c>
      <c r="AE23" s="2" t="s">
        <v>58</v>
      </c>
      <c r="AF23" s="2" t="s">
        <v>58</v>
      </c>
      <c r="AG23" s="2" t="s">
        <v>58</v>
      </c>
      <c r="AH23" s="2" t="s">
        <v>58</v>
      </c>
      <c r="AI23" s="2" t="s">
        <v>58</v>
      </c>
      <c r="AJ23" s="2">
        <v>33.260215759277344</v>
      </c>
      <c r="AK23" s="2" t="s">
        <v>58</v>
      </c>
      <c r="AL23" s="2" t="s">
        <v>58</v>
      </c>
      <c r="AM23" s="2" t="s">
        <v>58</v>
      </c>
      <c r="AN23" s="2">
        <v>36.455978393554688</v>
      </c>
      <c r="AO23" s="2" t="s">
        <v>58</v>
      </c>
      <c r="AP23" s="2">
        <v>33.580474853515625</v>
      </c>
      <c r="AQ23" s="2">
        <v>33.019840240478516</v>
      </c>
      <c r="AR23" s="2" t="s">
        <v>58</v>
      </c>
      <c r="AS23" s="2" t="s">
        <v>58</v>
      </c>
      <c r="AT23" s="2" t="s">
        <v>58</v>
      </c>
      <c r="AU23" s="2" t="s">
        <v>58</v>
      </c>
      <c r="AV23" s="2" t="s">
        <v>58</v>
      </c>
      <c r="AW23" s="2">
        <v>35.38232421875</v>
      </c>
      <c r="AX23" s="2" t="s">
        <v>58</v>
      </c>
      <c r="AY23" s="2" t="s">
        <v>58</v>
      </c>
      <c r="AZ23" s="2">
        <v>33.083763122558594</v>
      </c>
      <c r="BA23" s="2" t="s">
        <v>58</v>
      </c>
      <c r="BB23" s="2" t="s">
        <v>58</v>
      </c>
      <c r="BC23" s="2" t="s">
        <v>58</v>
      </c>
      <c r="BD23" s="2">
        <v>32.710060119628906</v>
      </c>
      <c r="BE23" s="2">
        <v>32.108486175537109</v>
      </c>
      <c r="BF23" s="2">
        <v>34.34307861328125</v>
      </c>
      <c r="BG23" s="2" t="s">
        <v>58</v>
      </c>
    </row>
    <row r="24" spans="1:59" x14ac:dyDescent="0.2">
      <c r="A24" s="1">
        <v>3</v>
      </c>
      <c r="B24" t="s">
        <v>64</v>
      </c>
      <c r="C24" s="2" t="s">
        <v>58</v>
      </c>
      <c r="D24" s="2" t="s">
        <v>58</v>
      </c>
      <c r="E24" s="2" t="s">
        <v>58</v>
      </c>
      <c r="F24" s="2" t="s">
        <v>58</v>
      </c>
      <c r="G24" s="2" t="s">
        <v>58</v>
      </c>
      <c r="H24" s="2" t="s">
        <v>58</v>
      </c>
      <c r="I24" s="2" t="s">
        <v>58</v>
      </c>
      <c r="J24" s="2" t="s">
        <v>58</v>
      </c>
      <c r="K24" s="2" t="s">
        <v>58</v>
      </c>
      <c r="L24" s="2" t="s">
        <v>58</v>
      </c>
      <c r="M24" s="2">
        <v>33.460700988769531</v>
      </c>
      <c r="N24" s="2" t="s">
        <v>58</v>
      </c>
      <c r="O24" s="2" t="s">
        <v>58</v>
      </c>
      <c r="P24" s="2" t="s">
        <v>58</v>
      </c>
      <c r="Q24" s="2" t="s">
        <v>58</v>
      </c>
      <c r="R24" s="2" t="s">
        <v>58</v>
      </c>
      <c r="S24" s="2" t="s">
        <v>58</v>
      </c>
      <c r="T24" s="2" t="s">
        <v>58</v>
      </c>
      <c r="U24" s="2" t="s">
        <v>58</v>
      </c>
      <c r="V24" s="2" t="s">
        <v>58</v>
      </c>
      <c r="W24" s="2" t="s">
        <v>58</v>
      </c>
      <c r="X24" s="2" t="s">
        <v>58</v>
      </c>
      <c r="Y24" s="2" t="s">
        <v>58</v>
      </c>
      <c r="Z24" s="2" t="s">
        <v>58</v>
      </c>
      <c r="AA24" s="2" t="s">
        <v>58</v>
      </c>
      <c r="AB24" s="2" t="s">
        <v>58</v>
      </c>
      <c r="AC24" s="2">
        <v>34.159393310546875</v>
      </c>
      <c r="AD24" s="2" t="s">
        <v>58</v>
      </c>
      <c r="AE24" s="2" t="s">
        <v>58</v>
      </c>
      <c r="AF24" s="2" t="s">
        <v>58</v>
      </c>
      <c r="AG24" s="2" t="s">
        <v>58</v>
      </c>
      <c r="AH24" s="2" t="s">
        <v>58</v>
      </c>
      <c r="AI24" s="2" t="s">
        <v>58</v>
      </c>
      <c r="AJ24" s="2" t="s">
        <v>58</v>
      </c>
      <c r="AK24" s="2" t="s">
        <v>58</v>
      </c>
      <c r="AL24" s="2" t="s">
        <v>58</v>
      </c>
      <c r="AM24" s="2" t="s">
        <v>58</v>
      </c>
      <c r="AN24" s="2" t="s">
        <v>58</v>
      </c>
      <c r="AO24" s="2" t="s">
        <v>58</v>
      </c>
      <c r="AP24" s="2">
        <v>35.086013793945312</v>
      </c>
      <c r="AQ24" s="2">
        <v>34.254413604736328</v>
      </c>
      <c r="AR24" s="2" t="s">
        <v>58</v>
      </c>
      <c r="AS24" s="2" t="s">
        <v>58</v>
      </c>
      <c r="AT24" s="2" t="s">
        <v>58</v>
      </c>
      <c r="AU24" s="2" t="s">
        <v>58</v>
      </c>
      <c r="AV24" s="2" t="s">
        <v>58</v>
      </c>
      <c r="AW24" s="2">
        <v>34.995677947998047</v>
      </c>
      <c r="AX24" s="2" t="s">
        <v>58</v>
      </c>
      <c r="AY24" s="2" t="s">
        <v>58</v>
      </c>
      <c r="AZ24" s="2" t="s">
        <v>58</v>
      </c>
      <c r="BA24" s="2" t="s">
        <v>58</v>
      </c>
      <c r="BB24" s="2" t="s">
        <v>58</v>
      </c>
      <c r="BC24" s="2">
        <v>35.629322052001953</v>
      </c>
      <c r="BD24" s="2" t="s">
        <v>58</v>
      </c>
      <c r="BE24" s="2" t="s">
        <v>58</v>
      </c>
      <c r="BF24" s="2" t="s">
        <v>58</v>
      </c>
      <c r="BG24" s="2" t="s">
        <v>58</v>
      </c>
    </row>
    <row r="25" spans="1:59" x14ac:dyDescent="0.2">
      <c r="A25" s="1">
        <v>3</v>
      </c>
      <c r="B25" t="s">
        <v>65</v>
      </c>
      <c r="C25" s="2" t="s">
        <v>58</v>
      </c>
      <c r="D25" s="2" t="s">
        <v>58</v>
      </c>
      <c r="E25" s="2" t="s">
        <v>58</v>
      </c>
      <c r="F25" s="2" t="s">
        <v>58</v>
      </c>
      <c r="G25" s="2" t="s">
        <v>58</v>
      </c>
      <c r="H25" s="2" t="s">
        <v>58</v>
      </c>
      <c r="I25" s="2" t="s">
        <v>58</v>
      </c>
      <c r="J25" s="2" t="s">
        <v>58</v>
      </c>
      <c r="K25" s="2" t="s">
        <v>58</v>
      </c>
      <c r="L25" s="2" t="s">
        <v>58</v>
      </c>
      <c r="M25" s="2">
        <v>32.422950744628906</v>
      </c>
      <c r="N25" s="2" t="s">
        <v>58</v>
      </c>
      <c r="O25" s="2" t="s">
        <v>58</v>
      </c>
      <c r="P25" s="2" t="s">
        <v>58</v>
      </c>
      <c r="Q25" s="2" t="s">
        <v>58</v>
      </c>
      <c r="R25" s="2" t="s">
        <v>58</v>
      </c>
      <c r="S25" s="2" t="s">
        <v>58</v>
      </c>
      <c r="T25" s="2" t="s">
        <v>58</v>
      </c>
      <c r="U25" s="2" t="s">
        <v>58</v>
      </c>
      <c r="V25" s="2" t="s">
        <v>58</v>
      </c>
      <c r="W25" s="2" t="s">
        <v>58</v>
      </c>
      <c r="X25" s="2" t="s">
        <v>58</v>
      </c>
      <c r="Y25" s="2" t="s">
        <v>58</v>
      </c>
      <c r="Z25" s="2" t="s">
        <v>58</v>
      </c>
      <c r="AA25" s="2" t="s">
        <v>58</v>
      </c>
      <c r="AB25" s="2" t="s">
        <v>58</v>
      </c>
      <c r="AC25" s="2" t="s">
        <v>58</v>
      </c>
      <c r="AD25" s="2" t="s">
        <v>58</v>
      </c>
      <c r="AE25" s="2" t="s">
        <v>58</v>
      </c>
      <c r="AF25" s="2" t="s">
        <v>58</v>
      </c>
      <c r="AG25" s="2" t="s">
        <v>58</v>
      </c>
      <c r="AH25" s="2" t="s">
        <v>58</v>
      </c>
      <c r="AI25" s="2" t="s">
        <v>58</v>
      </c>
      <c r="AJ25" s="2" t="s">
        <v>58</v>
      </c>
      <c r="AK25" s="2" t="s">
        <v>58</v>
      </c>
      <c r="AL25" s="2" t="s">
        <v>58</v>
      </c>
      <c r="AM25" s="2" t="s">
        <v>58</v>
      </c>
      <c r="AN25" s="2" t="s">
        <v>58</v>
      </c>
      <c r="AO25" s="2" t="s">
        <v>58</v>
      </c>
      <c r="AP25" s="2" t="s">
        <v>58</v>
      </c>
      <c r="AQ25" s="2" t="s">
        <v>58</v>
      </c>
      <c r="AR25" s="2" t="s">
        <v>58</v>
      </c>
      <c r="AS25" s="2" t="s">
        <v>58</v>
      </c>
      <c r="AT25" s="2" t="s">
        <v>58</v>
      </c>
      <c r="AU25" s="2" t="s">
        <v>58</v>
      </c>
      <c r="AV25" s="2" t="s">
        <v>58</v>
      </c>
      <c r="AW25" s="2" t="s">
        <v>58</v>
      </c>
      <c r="AX25" s="2" t="s">
        <v>58</v>
      </c>
      <c r="AY25" s="2" t="s">
        <v>58</v>
      </c>
      <c r="AZ25" s="2" t="s">
        <v>58</v>
      </c>
      <c r="BA25" s="2" t="s">
        <v>58</v>
      </c>
      <c r="BB25" s="2" t="s">
        <v>58</v>
      </c>
      <c r="BC25" s="2" t="s">
        <v>58</v>
      </c>
      <c r="BD25" s="2" t="s">
        <v>58</v>
      </c>
      <c r="BE25" s="2" t="s">
        <v>58</v>
      </c>
      <c r="BF25" s="2" t="s">
        <v>58</v>
      </c>
      <c r="BG25" s="2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6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baseColWidth="10" defaultColWidth="8.83203125" defaultRowHeight="15" x14ac:dyDescent="0.2"/>
  <cols>
    <col min="2" max="2" width="11.6640625" customWidth="1"/>
    <col min="9" max="9" width="26.5" customWidth="1"/>
    <col min="11" max="11" width="9.5" bestFit="1" customWidth="1"/>
  </cols>
  <sheetData>
    <row r="1" spans="1:11" x14ac:dyDescent="0.2">
      <c r="A1" t="s">
        <v>72</v>
      </c>
      <c r="B1" t="s">
        <v>77</v>
      </c>
      <c r="C1" s="1" t="s">
        <v>67</v>
      </c>
      <c r="D1" s="1" t="s">
        <v>68</v>
      </c>
      <c r="E1" s="1" t="s">
        <v>69</v>
      </c>
      <c r="F1" t="s">
        <v>70</v>
      </c>
      <c r="G1" t="s">
        <v>71</v>
      </c>
      <c r="I1" t="s">
        <v>78</v>
      </c>
      <c r="J1" t="s">
        <v>73</v>
      </c>
      <c r="K1" t="s">
        <v>74</v>
      </c>
    </row>
    <row r="2" spans="1:11" x14ac:dyDescent="0.2">
      <c r="A2" t="s">
        <v>0</v>
      </c>
      <c r="B2" t="s">
        <v>57</v>
      </c>
      <c r="C2" s="2">
        <v>17.414340972900391</v>
      </c>
      <c r="D2" s="2">
        <v>17.239246368408203</v>
      </c>
      <c r="E2" s="2">
        <v>17.302988052368164</v>
      </c>
      <c r="F2" s="2">
        <f>AVERAGE(C2:E2)</f>
        <v>17.318858464558918</v>
      </c>
      <c r="G2" s="2">
        <f>STDEV(C2:E2)</f>
        <v>8.8619594999623227E-2</v>
      </c>
      <c r="I2">
        <f>1000000*0.2</f>
        <v>200000</v>
      </c>
      <c r="J2" s="3">
        <f>LOG10(I2)</f>
        <v>5.3010299956639813</v>
      </c>
      <c r="K2" s="3">
        <v>17.318858464558918</v>
      </c>
    </row>
    <row r="3" spans="1:11" x14ac:dyDescent="0.2">
      <c r="B3" t="s">
        <v>59</v>
      </c>
      <c r="C3" s="2">
        <v>20.755655288696289</v>
      </c>
      <c r="D3" s="2">
        <v>20.664379119873047</v>
      </c>
      <c r="E3" s="2">
        <v>20.732938766479492</v>
      </c>
      <c r="F3" s="2">
        <f t="shared" ref="F3:F6" si="0">AVERAGE(C3:E3)</f>
        <v>20.717657725016277</v>
      </c>
      <c r="G3" s="2">
        <f t="shared" ref="G3:G6" si="1">STDEV(C3:E3)</f>
        <v>4.7518074665464413E-2</v>
      </c>
      <c r="I3">
        <f>100000*0.2</f>
        <v>20000</v>
      </c>
      <c r="J3" s="3">
        <f t="shared" ref="J3:J6" si="2">LOG10(I3)</f>
        <v>4.3010299956639813</v>
      </c>
      <c r="K3" s="3">
        <v>20.717657725016277</v>
      </c>
    </row>
    <row r="4" spans="1:11" x14ac:dyDescent="0.2">
      <c r="B4" t="s">
        <v>60</v>
      </c>
      <c r="C4" s="2">
        <v>24.298660278320312</v>
      </c>
      <c r="D4" s="2">
        <v>24.265407562255859</v>
      </c>
      <c r="E4" s="2">
        <v>23.715539932250977</v>
      </c>
      <c r="F4" s="2">
        <f t="shared" si="0"/>
        <v>24.093202590942383</v>
      </c>
      <c r="G4" s="2">
        <f t="shared" si="1"/>
        <v>0.32748778390775435</v>
      </c>
      <c r="I4">
        <f>10000*0.2</f>
        <v>2000</v>
      </c>
      <c r="J4" s="3">
        <f t="shared" si="2"/>
        <v>3.3010299956639813</v>
      </c>
      <c r="K4" s="3">
        <v>24.093202590942383</v>
      </c>
    </row>
    <row r="5" spans="1:11" x14ac:dyDescent="0.2">
      <c r="B5" t="s">
        <v>61</v>
      </c>
      <c r="C5" s="2">
        <v>27.811901092529297</v>
      </c>
      <c r="D5" s="2">
        <v>27.418766021728516</v>
      </c>
      <c r="E5" s="2">
        <v>27.834356307983398</v>
      </c>
      <c r="F5" s="2">
        <f t="shared" si="0"/>
        <v>27.68834114074707</v>
      </c>
      <c r="G5" s="2">
        <f t="shared" si="1"/>
        <v>0.23372872688369625</v>
      </c>
      <c r="I5">
        <f>1000*0.2</f>
        <v>200</v>
      </c>
      <c r="J5" s="3">
        <f t="shared" si="2"/>
        <v>2.3010299956639813</v>
      </c>
      <c r="K5" s="3">
        <v>27.68834114074707</v>
      </c>
    </row>
    <row r="6" spans="1:11" x14ac:dyDescent="0.2">
      <c r="B6" t="s">
        <v>62</v>
      </c>
      <c r="C6" s="2">
        <v>31.394365310668945</v>
      </c>
      <c r="D6" s="2">
        <v>31.015716552734375</v>
      </c>
      <c r="E6" s="2">
        <v>30.622396469116211</v>
      </c>
      <c r="F6" s="2">
        <f t="shared" si="0"/>
        <v>31.010826110839844</v>
      </c>
      <c r="G6" s="2">
        <f t="shared" si="1"/>
        <v>0.38600765588069691</v>
      </c>
      <c r="I6">
        <f>100*0.2</f>
        <v>20</v>
      </c>
      <c r="J6" s="3">
        <f t="shared" si="2"/>
        <v>1.3010299956639813</v>
      </c>
      <c r="K6" s="3">
        <v>31.010826110839844</v>
      </c>
    </row>
    <row r="7" spans="1:11" x14ac:dyDescent="0.2">
      <c r="B7" t="s">
        <v>63</v>
      </c>
      <c r="C7" s="2" t="s">
        <v>58</v>
      </c>
      <c r="D7" s="2" t="s">
        <v>58</v>
      </c>
      <c r="E7" s="2" t="s">
        <v>58</v>
      </c>
      <c r="F7" s="2" t="e">
        <f>AVERAGE(C7:E7)</f>
        <v>#DIV/0!</v>
      </c>
      <c r="G7" s="2" t="e">
        <f>STDEV(C7:E7)</f>
        <v>#DIV/0!</v>
      </c>
    </row>
    <row r="8" spans="1:11" x14ac:dyDescent="0.2">
      <c r="B8" t="s">
        <v>64</v>
      </c>
      <c r="C8" s="2">
        <v>33.806407928466797</v>
      </c>
      <c r="D8" s="2" t="s">
        <v>58</v>
      </c>
      <c r="E8" s="2" t="s">
        <v>58</v>
      </c>
    </row>
    <row r="9" spans="1:11" x14ac:dyDescent="0.2">
      <c r="B9" t="s">
        <v>65</v>
      </c>
      <c r="C9" s="2" t="s">
        <v>58</v>
      </c>
      <c r="D9" s="2" t="s">
        <v>58</v>
      </c>
      <c r="E9" s="2" t="s">
        <v>58</v>
      </c>
    </row>
    <row r="10" spans="1:11" x14ac:dyDescent="0.2">
      <c r="C10" s="2"/>
      <c r="D10" s="2"/>
      <c r="E10" s="2"/>
    </row>
    <row r="11" spans="1:11" x14ac:dyDescent="0.2">
      <c r="C11" s="2"/>
      <c r="D11" s="2"/>
      <c r="E11" s="2"/>
    </row>
    <row r="12" spans="1:11" x14ac:dyDescent="0.2">
      <c r="C12" s="2"/>
      <c r="D12" s="2"/>
      <c r="E12" s="2"/>
    </row>
    <row r="13" spans="1:11" x14ac:dyDescent="0.2">
      <c r="C13" s="2"/>
      <c r="D13" s="2"/>
      <c r="E13" s="2"/>
    </row>
    <row r="14" spans="1:11" x14ac:dyDescent="0.2">
      <c r="C14" s="2"/>
      <c r="D14" s="2"/>
      <c r="E14" s="2"/>
    </row>
    <row r="15" spans="1:11" x14ac:dyDescent="0.2">
      <c r="C15" s="2"/>
      <c r="D15" s="2"/>
      <c r="E15" s="2"/>
    </row>
    <row r="16" spans="1:11" x14ac:dyDescent="0.2">
      <c r="C16" s="2"/>
      <c r="D16" s="2"/>
      <c r="E16" s="2"/>
    </row>
    <row r="17" spans="1:11" x14ac:dyDescent="0.2">
      <c r="C17" s="2"/>
      <c r="D17" s="2"/>
      <c r="E17" s="2"/>
    </row>
    <row r="18" spans="1:11" x14ac:dyDescent="0.2">
      <c r="A18" t="s">
        <v>1</v>
      </c>
      <c r="B18" t="s">
        <v>57</v>
      </c>
      <c r="C18" s="2">
        <v>17.800241470336914</v>
      </c>
      <c r="D18" s="2">
        <v>17.348527908325195</v>
      </c>
      <c r="E18" s="2">
        <v>17.21308708190918</v>
      </c>
      <c r="F18" s="2">
        <f t="shared" ref="F18:F23" si="3">AVERAGE(C18:E18)</f>
        <v>17.453952153523762</v>
      </c>
      <c r="G18" s="2">
        <f t="shared" ref="G18:G23" si="4">STDEV(C18:E18)</f>
        <v>0.30744637348528359</v>
      </c>
      <c r="I18">
        <f>1000000*0.2</f>
        <v>200000</v>
      </c>
      <c r="J18" s="3">
        <f>LOG10(I18)</f>
        <v>5.3010299956639813</v>
      </c>
      <c r="K18" s="3">
        <v>17.453952153523762</v>
      </c>
    </row>
    <row r="19" spans="1:11" x14ac:dyDescent="0.2">
      <c r="B19" t="s">
        <v>59</v>
      </c>
      <c r="C19" s="2">
        <v>21.175260543823242</v>
      </c>
      <c r="D19" s="2">
        <v>20.836099624633789</v>
      </c>
      <c r="E19" s="2">
        <v>18.862871170043945</v>
      </c>
      <c r="F19" s="2">
        <f t="shared" si="3"/>
        <v>20.291410446166992</v>
      </c>
      <c r="G19" s="2">
        <f t="shared" si="4"/>
        <v>1.2487196962673319</v>
      </c>
      <c r="I19">
        <f>100000*0.2</f>
        <v>20000</v>
      </c>
      <c r="J19" s="3">
        <f t="shared" ref="J19:J22" si="5">LOG10(I19)</f>
        <v>4.3010299956639813</v>
      </c>
      <c r="K19" s="3">
        <v>20.291410446166992</v>
      </c>
    </row>
    <row r="20" spans="1:11" x14ac:dyDescent="0.2">
      <c r="B20" t="s">
        <v>60</v>
      </c>
      <c r="C20" s="2">
        <v>24.361301422119141</v>
      </c>
      <c r="D20" s="2">
        <v>24.22589111328125</v>
      </c>
      <c r="E20" s="2">
        <v>24.555734634399414</v>
      </c>
      <c r="F20" s="2">
        <f t="shared" si="3"/>
        <v>24.380975723266602</v>
      </c>
      <c r="G20" s="2">
        <f t="shared" si="4"/>
        <v>0.16579956483699806</v>
      </c>
      <c r="I20">
        <f>10000*0.2</f>
        <v>2000</v>
      </c>
      <c r="J20" s="3">
        <f t="shared" si="5"/>
        <v>3.3010299956639813</v>
      </c>
      <c r="K20" s="3">
        <v>24.380975723266602</v>
      </c>
    </row>
    <row r="21" spans="1:11" x14ac:dyDescent="0.2">
      <c r="B21" t="s">
        <v>61</v>
      </c>
      <c r="C21" s="2">
        <v>27.568853378295898</v>
      </c>
      <c r="D21" s="2">
        <v>28.031806945800781</v>
      </c>
      <c r="E21" s="2">
        <v>27.495105743408203</v>
      </c>
      <c r="F21" s="2">
        <f t="shared" si="3"/>
        <v>27.698588689168293</v>
      </c>
      <c r="G21" s="2">
        <f t="shared" si="4"/>
        <v>0.2909217821473285</v>
      </c>
      <c r="I21">
        <f>1000*0.2</f>
        <v>200</v>
      </c>
      <c r="J21" s="3">
        <f t="shared" si="5"/>
        <v>2.3010299956639813</v>
      </c>
      <c r="K21" s="3">
        <v>27.698588689168293</v>
      </c>
    </row>
    <row r="22" spans="1:11" x14ac:dyDescent="0.2">
      <c r="B22" t="s">
        <v>62</v>
      </c>
      <c r="C22" s="2">
        <v>32.092601776123047</v>
      </c>
      <c r="D22" s="2">
        <v>31.939790725708008</v>
      </c>
      <c r="E22" s="2">
        <v>32.851390838623047</v>
      </c>
      <c r="F22" s="2">
        <f t="shared" si="3"/>
        <v>32.294594446818031</v>
      </c>
      <c r="G22" s="2">
        <f t="shared" si="4"/>
        <v>0.48821559861146191</v>
      </c>
      <c r="I22">
        <f>100*0.2</f>
        <v>20</v>
      </c>
      <c r="J22" s="3">
        <f t="shared" si="5"/>
        <v>1.3010299956639813</v>
      </c>
      <c r="K22" s="3">
        <v>32.294594446818031</v>
      </c>
    </row>
    <row r="23" spans="1:11" x14ac:dyDescent="0.2">
      <c r="B23" t="s">
        <v>63</v>
      </c>
      <c r="C23" s="2">
        <v>34.703113555908203</v>
      </c>
      <c r="D23" s="2">
        <v>33.827377319335938</v>
      </c>
      <c r="E23" s="2">
        <v>38.30810546875</v>
      </c>
      <c r="F23" s="2">
        <f t="shared" si="3"/>
        <v>35.612865447998047</v>
      </c>
      <c r="G23" s="2">
        <f t="shared" si="4"/>
        <v>2.3748615888317954</v>
      </c>
    </row>
    <row r="24" spans="1:11" x14ac:dyDescent="0.2">
      <c r="B24" t="s">
        <v>64</v>
      </c>
      <c r="C24" s="2" t="s">
        <v>58</v>
      </c>
      <c r="D24" s="2" t="s">
        <v>58</v>
      </c>
      <c r="E24" s="2" t="s">
        <v>58</v>
      </c>
    </row>
    <row r="25" spans="1:11" x14ac:dyDescent="0.2">
      <c r="B25" t="s">
        <v>65</v>
      </c>
      <c r="C25" s="2" t="s">
        <v>58</v>
      </c>
      <c r="D25" s="2" t="s">
        <v>58</v>
      </c>
      <c r="E25" s="2" t="s">
        <v>58</v>
      </c>
    </row>
    <row r="26" spans="1:11" x14ac:dyDescent="0.2">
      <c r="C26" s="2"/>
      <c r="D26" s="2"/>
      <c r="E26" s="2"/>
    </row>
    <row r="27" spans="1:11" x14ac:dyDescent="0.2">
      <c r="C27" s="2"/>
      <c r="D27" s="2"/>
      <c r="E27" s="2"/>
    </row>
    <row r="28" spans="1:11" x14ac:dyDescent="0.2">
      <c r="C28" s="2"/>
      <c r="D28" s="2"/>
      <c r="E28" s="2"/>
    </row>
    <row r="29" spans="1:11" x14ac:dyDescent="0.2">
      <c r="C29" s="2"/>
      <c r="D29" s="2"/>
      <c r="E29" s="2"/>
    </row>
    <row r="30" spans="1:11" x14ac:dyDescent="0.2">
      <c r="C30" s="2"/>
      <c r="D30" s="2"/>
      <c r="E30" s="2"/>
    </row>
    <row r="31" spans="1:11" x14ac:dyDescent="0.2">
      <c r="C31" s="2"/>
      <c r="D31" s="2"/>
      <c r="E31" s="2"/>
    </row>
    <row r="32" spans="1:11" x14ac:dyDescent="0.2">
      <c r="C32" s="2"/>
      <c r="D32" s="2"/>
      <c r="E32" s="2"/>
    </row>
    <row r="33" spans="1:11" x14ac:dyDescent="0.2">
      <c r="C33" s="2"/>
      <c r="D33" s="2"/>
      <c r="E33" s="2"/>
    </row>
    <row r="34" spans="1:11" x14ac:dyDescent="0.2">
      <c r="A34" t="s">
        <v>2</v>
      </c>
      <c r="B34" t="s">
        <v>57</v>
      </c>
      <c r="C34" s="2">
        <v>16.995632171630859</v>
      </c>
      <c r="D34" s="2">
        <v>17.929525375366211</v>
      </c>
      <c r="E34" s="2">
        <v>17.668989181518555</v>
      </c>
      <c r="F34" s="2">
        <f t="shared" ref="F34:F39" si="6">AVERAGE(C34:E34)</f>
        <v>17.531382242838543</v>
      </c>
      <c r="G34" s="2">
        <f t="shared" ref="G34:G39" si="7">STDEV(C34:E34)</f>
        <v>0.4819137694395475</v>
      </c>
      <c r="I34">
        <f>1000000*0.2</f>
        <v>200000</v>
      </c>
      <c r="J34" s="3">
        <f>LOG10(I34)</f>
        <v>5.3010299956639813</v>
      </c>
      <c r="K34" s="3">
        <v>17.531382242838543</v>
      </c>
    </row>
    <row r="35" spans="1:11" x14ac:dyDescent="0.2">
      <c r="B35" t="s">
        <v>59</v>
      </c>
      <c r="C35" s="2">
        <v>20.621166229248047</v>
      </c>
      <c r="D35" s="2">
        <v>20.972127914428711</v>
      </c>
      <c r="E35" s="2">
        <v>19.952095031738281</v>
      </c>
      <c r="F35" s="2">
        <f t="shared" si="6"/>
        <v>20.515129725138348</v>
      </c>
      <c r="G35" s="2">
        <f t="shared" si="7"/>
        <v>0.51821769131832218</v>
      </c>
      <c r="I35">
        <f>100000*0.2</f>
        <v>20000</v>
      </c>
      <c r="J35" s="3">
        <f t="shared" ref="J35:J38" si="8">LOG10(I35)</f>
        <v>4.3010299956639813</v>
      </c>
      <c r="K35" s="3">
        <v>20.515129725138348</v>
      </c>
    </row>
    <row r="36" spans="1:11" x14ac:dyDescent="0.2">
      <c r="B36" t="s">
        <v>60</v>
      </c>
      <c r="C36" s="2">
        <v>24.801931381225586</v>
      </c>
      <c r="D36" s="2">
        <v>24.04533576965332</v>
      </c>
      <c r="E36" s="2">
        <v>23.539648056030273</v>
      </c>
      <c r="F36" s="2">
        <f t="shared" si="6"/>
        <v>24.128971735636394</v>
      </c>
      <c r="G36" s="2">
        <f t="shared" si="7"/>
        <v>0.63528421149197078</v>
      </c>
      <c r="I36">
        <f>10000*0.2</f>
        <v>2000</v>
      </c>
      <c r="J36" s="3">
        <f t="shared" si="8"/>
        <v>3.3010299956639813</v>
      </c>
      <c r="K36" s="3">
        <v>24.128971735636394</v>
      </c>
    </row>
    <row r="37" spans="1:11" x14ac:dyDescent="0.2">
      <c r="B37" t="s">
        <v>61</v>
      </c>
      <c r="C37" s="2">
        <v>27.333520889282227</v>
      </c>
      <c r="D37" s="2">
        <v>28.118934631347656</v>
      </c>
      <c r="E37" s="2">
        <v>27.636419296264648</v>
      </c>
      <c r="F37" s="2">
        <f t="shared" si="6"/>
        <v>27.696291605631512</v>
      </c>
      <c r="G37" s="2">
        <f t="shared" si="7"/>
        <v>0.39611514314400587</v>
      </c>
      <c r="I37">
        <f>1000*0.2</f>
        <v>200</v>
      </c>
      <c r="J37" s="3">
        <f t="shared" si="8"/>
        <v>2.3010299956639813</v>
      </c>
      <c r="K37" s="3">
        <v>27.696291605631512</v>
      </c>
    </row>
    <row r="38" spans="1:11" x14ac:dyDescent="0.2">
      <c r="B38" t="s">
        <v>62</v>
      </c>
      <c r="C38" s="2">
        <v>29.726108551025391</v>
      </c>
      <c r="D38" s="2">
        <v>31.462802886962891</v>
      </c>
      <c r="E38" s="2">
        <v>32.274513244628906</v>
      </c>
      <c r="F38" s="2">
        <f t="shared" si="6"/>
        <v>31.15447489420573</v>
      </c>
      <c r="G38" s="2">
        <f t="shared" si="7"/>
        <v>1.3018798846027817</v>
      </c>
      <c r="I38">
        <f>100*0.2</f>
        <v>20</v>
      </c>
      <c r="J38" s="3">
        <f t="shared" si="8"/>
        <v>1.3010299956639813</v>
      </c>
      <c r="K38" s="3">
        <v>31.15447489420573</v>
      </c>
    </row>
    <row r="39" spans="1:11" x14ac:dyDescent="0.2">
      <c r="B39" t="s">
        <v>63</v>
      </c>
      <c r="C39" s="2">
        <v>33.359130859375</v>
      </c>
      <c r="D39" s="2">
        <v>39.188789367675781</v>
      </c>
      <c r="E39" s="2" t="s">
        <v>58</v>
      </c>
      <c r="F39" s="2">
        <f t="shared" si="6"/>
        <v>36.273960113525391</v>
      </c>
      <c r="G39" s="2">
        <f t="shared" si="7"/>
        <v>4.1221910632213357</v>
      </c>
    </row>
    <row r="40" spans="1:11" x14ac:dyDescent="0.2">
      <c r="B40" t="s">
        <v>64</v>
      </c>
      <c r="C40" s="2" t="s">
        <v>58</v>
      </c>
      <c r="D40" s="2" t="s">
        <v>58</v>
      </c>
      <c r="E40" s="2" t="s">
        <v>58</v>
      </c>
    </row>
    <row r="41" spans="1:11" x14ac:dyDescent="0.2">
      <c r="B41" t="s">
        <v>65</v>
      </c>
      <c r="C41" s="2" t="s">
        <v>58</v>
      </c>
      <c r="D41" s="2" t="s">
        <v>58</v>
      </c>
      <c r="E41" s="2" t="s">
        <v>58</v>
      </c>
    </row>
    <row r="42" spans="1:11" x14ac:dyDescent="0.2">
      <c r="C42" s="2"/>
      <c r="D42" s="2"/>
      <c r="E42" s="2"/>
    </row>
    <row r="43" spans="1:11" x14ac:dyDescent="0.2">
      <c r="C43" s="2"/>
      <c r="D43" s="2"/>
      <c r="E43" s="2"/>
    </row>
    <row r="44" spans="1:11" x14ac:dyDescent="0.2">
      <c r="C44" s="2"/>
      <c r="D44" s="2"/>
      <c r="E44" s="2"/>
    </row>
    <row r="45" spans="1:11" x14ac:dyDescent="0.2">
      <c r="C45" s="2"/>
      <c r="D45" s="2"/>
      <c r="E45" s="2"/>
    </row>
    <row r="46" spans="1:11" x14ac:dyDescent="0.2">
      <c r="C46" s="2"/>
      <c r="D46" s="2"/>
      <c r="E46" s="2"/>
    </row>
    <row r="47" spans="1:11" x14ac:dyDescent="0.2">
      <c r="C47" s="2"/>
      <c r="D47" s="2"/>
      <c r="E47" s="2"/>
    </row>
    <row r="48" spans="1:11" x14ac:dyDescent="0.2">
      <c r="C48" s="2"/>
      <c r="D48" s="2"/>
      <c r="E48" s="2"/>
    </row>
    <row r="49" spans="1:11" x14ac:dyDescent="0.2">
      <c r="C49" s="2"/>
      <c r="D49" s="2"/>
      <c r="E49" s="2"/>
    </row>
    <row r="50" spans="1:11" x14ac:dyDescent="0.2">
      <c r="A50" s="4" t="s">
        <v>3</v>
      </c>
      <c r="B50" t="s">
        <v>57</v>
      </c>
      <c r="C50" s="2">
        <v>33.766059875488281</v>
      </c>
      <c r="D50" s="2">
        <v>32.629158020019531</v>
      </c>
      <c r="E50" s="2">
        <v>33.909378051757812</v>
      </c>
      <c r="F50" s="2">
        <f t="shared" ref="F50:F55" si="9">AVERAGE(C50:E50)</f>
        <v>33.434865315755211</v>
      </c>
      <c r="G50" s="2">
        <f t="shared" ref="G50:G55" si="10">STDEV(C50:E50)</f>
        <v>0.70143296879572137</v>
      </c>
      <c r="I50">
        <f>1000000*0.2</f>
        <v>200000</v>
      </c>
      <c r="J50" s="3">
        <f>LOG10(I50)</f>
        <v>5.3010299956639813</v>
      </c>
      <c r="K50" s="3"/>
    </row>
    <row r="51" spans="1:11" x14ac:dyDescent="0.2">
      <c r="B51" t="s">
        <v>59</v>
      </c>
      <c r="C51" s="2">
        <v>36.594944000244141</v>
      </c>
      <c r="D51" s="2">
        <v>38.221267700195312</v>
      </c>
      <c r="E51" s="2">
        <v>35.986103057861328</v>
      </c>
      <c r="F51" s="2">
        <f t="shared" si="9"/>
        <v>36.934104919433594</v>
      </c>
      <c r="G51" s="2">
        <f t="shared" si="10"/>
        <v>1.1555357378350866</v>
      </c>
      <c r="I51">
        <f>100000*0.2</f>
        <v>20000</v>
      </c>
      <c r="J51" s="3">
        <f t="shared" ref="J51:J54" si="11">LOG10(I51)</f>
        <v>4.3010299956639813</v>
      </c>
      <c r="K51" s="3"/>
    </row>
    <row r="52" spans="1:11" x14ac:dyDescent="0.2">
      <c r="B52" t="s">
        <v>60</v>
      </c>
      <c r="C52" s="2" t="s">
        <v>58</v>
      </c>
      <c r="D52" s="2">
        <v>38.063850402832031</v>
      </c>
      <c r="E52" s="2">
        <v>36.7432861328125</v>
      </c>
      <c r="F52" s="2">
        <f t="shared" si="9"/>
        <v>37.403568267822266</v>
      </c>
      <c r="G52" s="2">
        <f t="shared" si="10"/>
        <v>0.9337799503234735</v>
      </c>
      <c r="I52">
        <f>10000*0.2</f>
        <v>2000</v>
      </c>
      <c r="J52" s="3">
        <f t="shared" si="11"/>
        <v>3.3010299956639813</v>
      </c>
      <c r="K52" s="3"/>
    </row>
    <row r="53" spans="1:11" x14ac:dyDescent="0.2">
      <c r="B53" t="s">
        <v>61</v>
      </c>
      <c r="C53" s="2" t="s">
        <v>58</v>
      </c>
      <c r="D53" s="2" t="s">
        <v>58</v>
      </c>
      <c r="E53" s="2" t="s">
        <v>58</v>
      </c>
      <c r="F53" s="2" t="e">
        <f t="shared" si="9"/>
        <v>#DIV/0!</v>
      </c>
      <c r="G53" s="2" t="e">
        <f t="shared" si="10"/>
        <v>#DIV/0!</v>
      </c>
      <c r="I53">
        <f>1000*0.2</f>
        <v>200</v>
      </c>
      <c r="J53" s="3">
        <f t="shared" si="11"/>
        <v>2.3010299956639813</v>
      </c>
      <c r="K53" s="3"/>
    </row>
    <row r="54" spans="1:11" x14ac:dyDescent="0.2">
      <c r="B54" t="s">
        <v>62</v>
      </c>
      <c r="C54" s="2" t="s">
        <v>58</v>
      </c>
      <c r="D54" s="2" t="s">
        <v>58</v>
      </c>
      <c r="E54" s="2" t="s">
        <v>58</v>
      </c>
      <c r="F54" s="2" t="e">
        <f t="shared" si="9"/>
        <v>#DIV/0!</v>
      </c>
      <c r="G54" s="2" t="e">
        <f t="shared" si="10"/>
        <v>#DIV/0!</v>
      </c>
      <c r="I54">
        <f>100*0.2</f>
        <v>20</v>
      </c>
      <c r="J54" s="3">
        <f t="shared" si="11"/>
        <v>1.3010299956639813</v>
      </c>
      <c r="K54" s="3"/>
    </row>
    <row r="55" spans="1:11" x14ac:dyDescent="0.2">
      <c r="B55" t="s">
        <v>63</v>
      </c>
      <c r="C55" s="2" t="s">
        <v>58</v>
      </c>
      <c r="D55" s="2" t="s">
        <v>58</v>
      </c>
      <c r="E55" s="2" t="s">
        <v>58</v>
      </c>
      <c r="F55" s="2" t="e">
        <f t="shared" si="9"/>
        <v>#DIV/0!</v>
      </c>
      <c r="G55" s="2" t="e">
        <f t="shared" si="10"/>
        <v>#DIV/0!</v>
      </c>
    </row>
    <row r="56" spans="1:11" x14ac:dyDescent="0.2">
      <c r="B56" t="s">
        <v>64</v>
      </c>
      <c r="C56" s="2" t="s">
        <v>58</v>
      </c>
      <c r="D56" s="2" t="s">
        <v>58</v>
      </c>
      <c r="E56" s="2" t="s">
        <v>58</v>
      </c>
    </row>
    <row r="57" spans="1:11" x14ac:dyDescent="0.2">
      <c r="B57" t="s">
        <v>65</v>
      </c>
      <c r="C57" s="2" t="s">
        <v>58</v>
      </c>
      <c r="D57" s="2" t="s">
        <v>58</v>
      </c>
      <c r="E57" s="2" t="s">
        <v>58</v>
      </c>
    </row>
    <row r="58" spans="1:11" x14ac:dyDescent="0.2">
      <c r="C58" s="2"/>
      <c r="D58" s="2"/>
      <c r="E58" s="2"/>
    </row>
    <row r="59" spans="1:11" x14ac:dyDescent="0.2">
      <c r="C59" s="2"/>
      <c r="D59" s="2"/>
      <c r="E59" s="2"/>
    </row>
    <row r="60" spans="1:11" x14ac:dyDescent="0.2">
      <c r="A60" t="s">
        <v>4</v>
      </c>
      <c r="B60" t="s">
        <v>57</v>
      </c>
      <c r="C60" s="2">
        <v>18.83781623840332</v>
      </c>
      <c r="D60" s="2">
        <v>18.576059341430664</v>
      </c>
      <c r="E60" s="2">
        <v>18.975620269775391</v>
      </c>
      <c r="F60" s="2">
        <f t="shared" ref="F60:F65" si="12">AVERAGE(C60:E60)</f>
        <v>18.796498616536457</v>
      </c>
      <c r="G60" s="2">
        <f t="shared" ref="G60:G65" si="13">STDEV(C60:E60)</f>
        <v>0.20295958531804964</v>
      </c>
      <c r="I60">
        <f>1000000*0.2</f>
        <v>200000</v>
      </c>
      <c r="J60" s="3">
        <f>LOG10(I60)</f>
        <v>5.3010299956639813</v>
      </c>
      <c r="K60" s="3">
        <v>18.796498616536457</v>
      </c>
    </row>
    <row r="61" spans="1:11" x14ac:dyDescent="0.2">
      <c r="B61" t="s">
        <v>59</v>
      </c>
      <c r="C61" s="2">
        <v>20.954025268554688</v>
      </c>
      <c r="D61" s="2">
        <v>21.737829208374023</v>
      </c>
      <c r="E61" s="2">
        <v>21.967861175537109</v>
      </c>
      <c r="F61" s="2">
        <f t="shared" si="12"/>
        <v>21.553238550821941</v>
      </c>
      <c r="G61" s="2">
        <f t="shared" si="13"/>
        <v>0.53152713450335765</v>
      </c>
      <c r="I61">
        <f>100000*0.2</f>
        <v>20000</v>
      </c>
      <c r="J61" s="3">
        <f t="shared" ref="J61:J64" si="14">LOG10(I61)</f>
        <v>4.3010299956639813</v>
      </c>
      <c r="K61" s="3">
        <v>21.553238550821941</v>
      </c>
    </row>
    <row r="62" spans="1:11" x14ac:dyDescent="0.2">
      <c r="B62" t="s">
        <v>60</v>
      </c>
      <c r="C62" s="2">
        <v>24.601202011108398</v>
      </c>
      <c r="D62" s="2">
        <v>25.063234329223633</v>
      </c>
      <c r="E62" s="2">
        <v>25.832321166992188</v>
      </c>
      <c r="F62" s="2">
        <f t="shared" si="12"/>
        <v>25.165585835774738</v>
      </c>
      <c r="G62" s="2">
        <f t="shared" si="13"/>
        <v>0.62190872896749427</v>
      </c>
      <c r="I62">
        <f>10000*0.2</f>
        <v>2000</v>
      </c>
      <c r="J62" s="3">
        <f t="shared" si="14"/>
        <v>3.3010299956639813</v>
      </c>
      <c r="K62" s="3">
        <v>25.165585835774738</v>
      </c>
    </row>
    <row r="63" spans="1:11" x14ac:dyDescent="0.2">
      <c r="B63" t="s">
        <v>61</v>
      </c>
      <c r="C63" s="2">
        <v>27.616003036499023</v>
      </c>
      <c r="D63" s="2">
        <v>28.643573760986328</v>
      </c>
      <c r="E63" s="2">
        <v>28.603715896606445</v>
      </c>
      <c r="F63" s="2">
        <f t="shared" si="12"/>
        <v>28.287764231363933</v>
      </c>
      <c r="G63" s="2">
        <f t="shared" si="13"/>
        <v>0.58210350414078327</v>
      </c>
      <c r="I63">
        <f>1000*0.2</f>
        <v>200</v>
      </c>
      <c r="J63" s="3">
        <f t="shared" si="14"/>
        <v>2.3010299956639813</v>
      </c>
      <c r="K63" s="3">
        <v>28.287764231363933</v>
      </c>
    </row>
    <row r="64" spans="1:11" x14ac:dyDescent="0.2">
      <c r="B64" t="s">
        <v>62</v>
      </c>
      <c r="C64" s="2">
        <v>31.509231567382812</v>
      </c>
      <c r="D64" s="2">
        <v>33.618289947509766</v>
      </c>
      <c r="E64" s="2">
        <v>33.274665832519531</v>
      </c>
      <c r="F64" s="2">
        <f t="shared" si="12"/>
        <v>32.800729115804039</v>
      </c>
      <c r="G64" s="2">
        <f t="shared" si="13"/>
        <v>1.1315890690901134</v>
      </c>
      <c r="I64">
        <f>100*0.2</f>
        <v>20</v>
      </c>
      <c r="J64" s="3">
        <f t="shared" si="14"/>
        <v>1.3010299956639813</v>
      </c>
      <c r="K64" s="3">
        <v>32.800729115804039</v>
      </c>
    </row>
    <row r="65" spans="1:7" x14ac:dyDescent="0.2">
      <c r="B65" t="s">
        <v>63</v>
      </c>
      <c r="C65" s="2" t="s">
        <v>58</v>
      </c>
      <c r="D65" s="2" t="s">
        <v>58</v>
      </c>
      <c r="E65" s="2" t="s">
        <v>58</v>
      </c>
      <c r="F65" s="2" t="e">
        <f t="shared" si="12"/>
        <v>#DIV/0!</v>
      </c>
      <c r="G65" s="2" t="e">
        <f t="shared" si="13"/>
        <v>#DIV/0!</v>
      </c>
    </row>
    <row r="66" spans="1:7" x14ac:dyDescent="0.2">
      <c r="B66" t="s">
        <v>64</v>
      </c>
      <c r="C66" s="2" t="s">
        <v>58</v>
      </c>
      <c r="D66" s="2" t="s">
        <v>58</v>
      </c>
      <c r="E66" s="2" t="s">
        <v>58</v>
      </c>
    </row>
    <row r="67" spans="1:7" x14ac:dyDescent="0.2">
      <c r="B67" t="s">
        <v>65</v>
      </c>
      <c r="C67" s="2" t="s">
        <v>58</v>
      </c>
      <c r="D67" s="2" t="s">
        <v>58</v>
      </c>
      <c r="E67" s="2" t="s">
        <v>58</v>
      </c>
    </row>
    <row r="68" spans="1:7" x14ac:dyDescent="0.2">
      <c r="C68" s="2"/>
      <c r="D68" s="2"/>
      <c r="E68" s="2"/>
    </row>
    <row r="69" spans="1:7" x14ac:dyDescent="0.2">
      <c r="C69" s="2"/>
      <c r="D69" s="2"/>
      <c r="E69" s="2"/>
    </row>
    <row r="70" spans="1:7" x14ac:dyDescent="0.2">
      <c r="C70" s="2"/>
      <c r="D70" s="2"/>
      <c r="E70" s="2"/>
    </row>
    <row r="71" spans="1:7" x14ac:dyDescent="0.2">
      <c r="C71" s="2"/>
      <c r="D71" s="2"/>
      <c r="E71" s="2"/>
    </row>
    <row r="72" spans="1:7" x14ac:dyDescent="0.2">
      <c r="C72" s="2"/>
      <c r="D72" s="2"/>
      <c r="E72" s="2"/>
    </row>
    <row r="73" spans="1:7" x14ac:dyDescent="0.2">
      <c r="C73" s="2"/>
      <c r="D73" s="2"/>
      <c r="E73" s="2"/>
    </row>
    <row r="74" spans="1:7" x14ac:dyDescent="0.2">
      <c r="C74" s="2"/>
      <c r="D74" s="2"/>
      <c r="E74" s="2"/>
    </row>
    <row r="75" spans="1:7" x14ac:dyDescent="0.2">
      <c r="C75" s="2"/>
      <c r="D75" s="2"/>
      <c r="E75" s="2"/>
    </row>
    <row r="76" spans="1:7" x14ac:dyDescent="0.2">
      <c r="A76" s="4" t="s">
        <v>5</v>
      </c>
      <c r="B76" t="s">
        <v>57</v>
      </c>
      <c r="C76" s="2" t="s">
        <v>58</v>
      </c>
      <c r="D76" s="2">
        <v>27.373287200927734</v>
      </c>
      <c r="E76" s="2">
        <v>28.954204559326172</v>
      </c>
      <c r="F76" s="2">
        <f t="shared" ref="F76:F81" si="15">AVERAGE(C76:E76)</f>
        <v>28.163745880126953</v>
      </c>
      <c r="G76" s="2">
        <f t="shared" ref="G76:G81" si="16">STDEV(C76:E76)</f>
        <v>1.1178773846190586</v>
      </c>
    </row>
    <row r="77" spans="1:7" x14ac:dyDescent="0.2">
      <c r="B77" t="s">
        <v>59</v>
      </c>
      <c r="C77" s="2">
        <v>22.053949356079102</v>
      </c>
      <c r="D77" s="2" t="s">
        <v>58</v>
      </c>
      <c r="E77" s="2">
        <v>26.654407501220703</v>
      </c>
      <c r="F77" s="2">
        <f t="shared" si="15"/>
        <v>24.354178428649902</v>
      </c>
      <c r="G77" s="2">
        <f t="shared" si="16"/>
        <v>3.2530151509945129</v>
      </c>
    </row>
    <row r="78" spans="1:7" x14ac:dyDescent="0.2">
      <c r="B78" t="s">
        <v>60</v>
      </c>
      <c r="C78" s="2" t="s">
        <v>58</v>
      </c>
      <c r="D78" s="2" t="s">
        <v>58</v>
      </c>
      <c r="E78" s="2">
        <v>30.573101043701172</v>
      </c>
      <c r="F78" s="2">
        <f t="shared" si="15"/>
        <v>30.573101043701172</v>
      </c>
      <c r="G78" s="2" t="e">
        <f t="shared" si="16"/>
        <v>#DIV/0!</v>
      </c>
    </row>
    <row r="79" spans="1:7" x14ac:dyDescent="0.2">
      <c r="B79" t="s">
        <v>61</v>
      </c>
      <c r="C79" s="2" t="s">
        <v>58</v>
      </c>
      <c r="D79" s="2" t="s">
        <v>58</v>
      </c>
      <c r="E79" s="2">
        <v>33.083610534667969</v>
      </c>
      <c r="F79" s="2">
        <f t="shared" si="15"/>
        <v>33.083610534667969</v>
      </c>
      <c r="G79" s="2" t="e">
        <f t="shared" si="16"/>
        <v>#DIV/0!</v>
      </c>
    </row>
    <row r="80" spans="1:7" x14ac:dyDescent="0.2">
      <c r="B80" t="s">
        <v>62</v>
      </c>
      <c r="C80" s="2" t="s">
        <v>58</v>
      </c>
      <c r="D80" s="2" t="s">
        <v>58</v>
      </c>
      <c r="E80" s="2" t="s">
        <v>58</v>
      </c>
      <c r="F80" s="2" t="e">
        <f t="shared" si="15"/>
        <v>#DIV/0!</v>
      </c>
      <c r="G80" s="2" t="e">
        <f t="shared" si="16"/>
        <v>#DIV/0!</v>
      </c>
    </row>
    <row r="81" spans="1:11" x14ac:dyDescent="0.2">
      <c r="B81" t="s">
        <v>63</v>
      </c>
      <c r="C81" s="2" t="s">
        <v>58</v>
      </c>
      <c r="D81" s="2" t="s">
        <v>58</v>
      </c>
      <c r="E81" s="2" t="s">
        <v>58</v>
      </c>
      <c r="F81" s="2" t="e">
        <f t="shared" si="15"/>
        <v>#DIV/0!</v>
      </c>
      <c r="G81" s="2" t="e">
        <f t="shared" si="16"/>
        <v>#DIV/0!</v>
      </c>
    </row>
    <row r="82" spans="1:11" x14ac:dyDescent="0.2">
      <c r="B82" t="s">
        <v>64</v>
      </c>
      <c r="C82" s="2" t="s">
        <v>58</v>
      </c>
      <c r="D82" s="2" t="s">
        <v>58</v>
      </c>
      <c r="E82" s="2" t="s">
        <v>58</v>
      </c>
    </row>
    <row r="83" spans="1:11" x14ac:dyDescent="0.2">
      <c r="B83" t="s">
        <v>65</v>
      </c>
      <c r="C83" s="2" t="s">
        <v>58</v>
      </c>
      <c r="D83" s="2" t="s">
        <v>58</v>
      </c>
      <c r="E83" s="2" t="s">
        <v>58</v>
      </c>
    </row>
    <row r="84" spans="1:11" x14ac:dyDescent="0.2">
      <c r="C84" s="2"/>
      <c r="D84" s="2"/>
      <c r="E84" s="2"/>
    </row>
    <row r="85" spans="1:11" x14ac:dyDescent="0.2">
      <c r="A85" t="s">
        <v>6</v>
      </c>
      <c r="B85" t="s">
        <v>57</v>
      </c>
      <c r="C85" s="2">
        <v>20.273542404174805</v>
      </c>
      <c r="D85" s="2">
        <v>18.735874176025391</v>
      </c>
      <c r="E85" s="2">
        <v>20.866432189941406</v>
      </c>
      <c r="F85" s="2">
        <f t="shared" ref="F85:F90" si="17">AVERAGE(C85:E85)</f>
        <v>19.958616256713867</v>
      </c>
      <c r="G85" s="2">
        <f t="shared" ref="G85:G90" si="18">STDEV(C85:E85)</f>
        <v>1.0996377682816194</v>
      </c>
      <c r="I85">
        <f>1000000*0.2</f>
        <v>200000</v>
      </c>
      <c r="J85" s="3">
        <f>LOG10(I85)</f>
        <v>5.3010299956639813</v>
      </c>
      <c r="K85" s="3">
        <v>19.958616256713867</v>
      </c>
    </row>
    <row r="86" spans="1:11" x14ac:dyDescent="0.2">
      <c r="B86" t="s">
        <v>59</v>
      </c>
      <c r="C86" s="2">
        <v>22.414464950561523</v>
      </c>
      <c r="D86" s="2">
        <v>23.047664642333984</v>
      </c>
      <c r="E86" s="2">
        <v>22.051401138305664</v>
      </c>
      <c r="F86" s="2">
        <f t="shared" si="17"/>
        <v>22.504510243733723</v>
      </c>
      <c r="G86" s="2">
        <f t="shared" si="18"/>
        <v>0.50419872915503017</v>
      </c>
      <c r="I86">
        <f>100000*0.2</f>
        <v>20000</v>
      </c>
      <c r="J86" s="3">
        <f t="shared" ref="J86:J89" si="19">LOG10(I86)</f>
        <v>4.3010299956639813</v>
      </c>
      <c r="K86" s="3">
        <v>22.504510243733723</v>
      </c>
    </row>
    <row r="87" spans="1:11" x14ac:dyDescent="0.2">
      <c r="B87" t="s">
        <v>60</v>
      </c>
      <c r="C87" s="2">
        <v>24.948047637939453</v>
      </c>
      <c r="D87" s="2">
        <v>27.721973419189453</v>
      </c>
      <c r="E87" s="2">
        <v>24.702047348022461</v>
      </c>
      <c r="F87" s="2">
        <f t="shared" si="17"/>
        <v>25.790689468383789</v>
      </c>
      <c r="G87" s="2">
        <f t="shared" si="18"/>
        <v>1.6770576345610373</v>
      </c>
      <c r="I87">
        <f>10000*0.2</f>
        <v>2000</v>
      </c>
      <c r="J87" s="3">
        <f t="shared" si="19"/>
        <v>3.3010299956639813</v>
      </c>
      <c r="K87" s="3">
        <v>25.790689468383789</v>
      </c>
    </row>
    <row r="88" spans="1:11" x14ac:dyDescent="0.2">
      <c r="B88" t="s">
        <v>61</v>
      </c>
      <c r="C88" s="2">
        <v>27.201480865478516</v>
      </c>
      <c r="D88" s="2">
        <v>30.5753173828125</v>
      </c>
      <c r="E88" s="2">
        <v>28.411970138549805</v>
      </c>
      <c r="F88" s="2">
        <f t="shared" si="17"/>
        <v>28.729589462280273</v>
      </c>
      <c r="G88" s="2">
        <f t="shared" si="18"/>
        <v>1.7091971031830493</v>
      </c>
      <c r="I88">
        <f>1000*0.2</f>
        <v>200</v>
      </c>
      <c r="J88" s="3">
        <f t="shared" si="19"/>
        <v>2.3010299956639813</v>
      </c>
      <c r="K88" s="3">
        <v>28.729589462280273</v>
      </c>
    </row>
    <row r="89" spans="1:11" x14ac:dyDescent="0.2">
      <c r="B89" t="s">
        <v>62</v>
      </c>
      <c r="C89" s="2">
        <v>30.540630340576172</v>
      </c>
      <c r="D89" s="2">
        <v>32.840518951416016</v>
      </c>
      <c r="E89" s="2">
        <v>32.254512786865234</v>
      </c>
      <c r="F89" s="2">
        <f t="shared" si="17"/>
        <v>31.878554026285808</v>
      </c>
      <c r="G89" s="2">
        <f t="shared" si="18"/>
        <v>1.1951487973512005</v>
      </c>
      <c r="I89">
        <f>100*0.2</f>
        <v>20</v>
      </c>
      <c r="J89" s="3">
        <f t="shared" si="19"/>
        <v>1.3010299956639813</v>
      </c>
      <c r="K89" s="3">
        <v>31.878554026285808</v>
      </c>
    </row>
    <row r="90" spans="1:11" x14ac:dyDescent="0.2">
      <c r="B90" t="s">
        <v>63</v>
      </c>
      <c r="C90" s="2">
        <v>34.65692138671875</v>
      </c>
      <c r="D90" s="2" t="s">
        <v>58</v>
      </c>
      <c r="E90" s="2" t="s">
        <v>58</v>
      </c>
      <c r="F90" s="2">
        <f t="shared" si="17"/>
        <v>34.65692138671875</v>
      </c>
      <c r="G90" s="2" t="e">
        <f t="shared" si="18"/>
        <v>#DIV/0!</v>
      </c>
    </row>
    <row r="91" spans="1:11" x14ac:dyDescent="0.2">
      <c r="B91" t="s">
        <v>64</v>
      </c>
      <c r="C91" s="2" t="s">
        <v>58</v>
      </c>
      <c r="D91" s="2" t="s">
        <v>58</v>
      </c>
      <c r="E91" s="2" t="s">
        <v>58</v>
      </c>
    </row>
    <row r="92" spans="1:11" x14ac:dyDescent="0.2">
      <c r="B92" t="s">
        <v>65</v>
      </c>
      <c r="C92" s="2" t="s">
        <v>58</v>
      </c>
      <c r="D92" s="2" t="s">
        <v>58</v>
      </c>
      <c r="E92" s="2" t="s">
        <v>58</v>
      </c>
    </row>
    <row r="93" spans="1:11" x14ac:dyDescent="0.2">
      <c r="C93" s="2"/>
      <c r="D93" s="2"/>
      <c r="E93" s="2"/>
    </row>
    <row r="94" spans="1:11" x14ac:dyDescent="0.2">
      <c r="C94" s="2"/>
      <c r="D94" s="2"/>
      <c r="E94" s="2"/>
    </row>
    <row r="95" spans="1:11" x14ac:dyDescent="0.2">
      <c r="C95" s="2"/>
      <c r="D95" s="2"/>
      <c r="E95" s="2"/>
    </row>
    <row r="96" spans="1:11" x14ac:dyDescent="0.2">
      <c r="C96" s="2"/>
      <c r="D96" s="2"/>
      <c r="E96" s="2"/>
    </row>
    <row r="97" spans="1:11" x14ac:dyDescent="0.2">
      <c r="C97" s="2"/>
      <c r="D97" s="2"/>
      <c r="E97" s="2"/>
    </row>
    <row r="98" spans="1:11" x14ac:dyDescent="0.2">
      <c r="C98" s="2"/>
      <c r="D98" s="2"/>
      <c r="E98" s="2"/>
    </row>
    <row r="99" spans="1:11" x14ac:dyDescent="0.2">
      <c r="C99" s="2"/>
      <c r="D99" s="2"/>
      <c r="E99" s="2"/>
    </row>
    <row r="100" spans="1:11" x14ac:dyDescent="0.2">
      <c r="C100" s="2"/>
      <c r="D100" s="2"/>
      <c r="E100" s="2"/>
    </row>
    <row r="101" spans="1:11" x14ac:dyDescent="0.2">
      <c r="A101" t="s">
        <v>7</v>
      </c>
      <c r="B101" t="s">
        <v>57</v>
      </c>
      <c r="C101" s="2">
        <v>18.584369659423828</v>
      </c>
      <c r="D101" s="2">
        <v>20.809808731079102</v>
      </c>
      <c r="E101" s="2">
        <v>20.613794326782227</v>
      </c>
      <c r="F101" s="2">
        <f t="shared" ref="F101:F106" si="20">AVERAGE(C101:E101)</f>
        <v>20.002657572428387</v>
      </c>
      <c r="G101" s="2">
        <f t="shared" ref="G101:G106" si="21">STDEV(C101:E101)</f>
        <v>1.2321772862717775</v>
      </c>
      <c r="I101">
        <f>1000000*0.2</f>
        <v>200000</v>
      </c>
      <c r="J101" s="3">
        <f>LOG10(I101)</f>
        <v>5.3010299956639813</v>
      </c>
      <c r="K101" s="3">
        <v>20.002657572428387</v>
      </c>
    </row>
    <row r="102" spans="1:11" x14ac:dyDescent="0.2">
      <c r="B102" t="s">
        <v>59</v>
      </c>
      <c r="C102" s="2">
        <v>21.895572662353516</v>
      </c>
      <c r="D102" s="2">
        <v>24.778400421142578</v>
      </c>
      <c r="E102" s="2">
        <v>24.003314971923828</v>
      </c>
      <c r="F102" s="2">
        <f t="shared" si="20"/>
        <v>23.559096018473308</v>
      </c>
      <c r="G102" s="2">
        <f t="shared" si="21"/>
        <v>1.4918685701712129</v>
      </c>
      <c r="I102">
        <f>100000*0.2</f>
        <v>20000</v>
      </c>
      <c r="J102" s="3">
        <f t="shared" ref="J102:J105" si="22">LOG10(I102)</f>
        <v>4.3010299956639813</v>
      </c>
      <c r="K102" s="3">
        <v>23.559096018473308</v>
      </c>
    </row>
    <row r="103" spans="1:11" x14ac:dyDescent="0.2">
      <c r="B103" t="s">
        <v>60</v>
      </c>
      <c r="C103" s="2">
        <v>24.630949020385742</v>
      </c>
      <c r="D103" s="2">
        <v>27.846855163574219</v>
      </c>
      <c r="E103" s="2">
        <v>27.471267700195312</v>
      </c>
      <c r="F103" s="2">
        <f t="shared" si="20"/>
        <v>26.649690628051758</v>
      </c>
      <c r="G103" s="2">
        <f t="shared" si="21"/>
        <v>1.7583386319345109</v>
      </c>
      <c r="I103">
        <f>10000*0.2</f>
        <v>2000</v>
      </c>
      <c r="J103" s="3">
        <f t="shared" si="22"/>
        <v>3.3010299956639813</v>
      </c>
      <c r="K103" s="3">
        <v>26.649690628051758</v>
      </c>
    </row>
    <row r="104" spans="1:11" x14ac:dyDescent="0.2">
      <c r="B104" t="s">
        <v>61</v>
      </c>
      <c r="C104" s="2">
        <v>28.394987106323242</v>
      </c>
      <c r="D104" s="2">
        <v>29.992746353149414</v>
      </c>
      <c r="E104" s="2">
        <v>31.774829864501953</v>
      </c>
      <c r="F104" s="2">
        <f t="shared" si="20"/>
        <v>30.054187774658203</v>
      </c>
      <c r="G104" s="2">
        <f t="shared" si="21"/>
        <v>1.6907588691800599</v>
      </c>
      <c r="I104">
        <f>1000*0.2</f>
        <v>200</v>
      </c>
      <c r="J104" s="3">
        <f t="shared" si="22"/>
        <v>2.3010299956639813</v>
      </c>
      <c r="K104" s="3">
        <v>30.054187774658203</v>
      </c>
    </row>
    <row r="105" spans="1:11" x14ac:dyDescent="0.2">
      <c r="B105" t="s">
        <v>62</v>
      </c>
      <c r="C105" s="2">
        <v>31.19856071472168</v>
      </c>
      <c r="D105" s="2">
        <v>32.865711212158203</v>
      </c>
      <c r="E105" s="2">
        <v>33.668827056884766</v>
      </c>
      <c r="F105" s="2">
        <f t="shared" si="20"/>
        <v>32.577699661254883</v>
      </c>
      <c r="G105" s="2">
        <f t="shared" si="21"/>
        <v>1.2600662444475885</v>
      </c>
      <c r="I105">
        <f>100*0.2</f>
        <v>20</v>
      </c>
      <c r="J105" s="3">
        <f t="shared" si="22"/>
        <v>1.3010299956639813</v>
      </c>
      <c r="K105" s="3">
        <v>32.577699661254883</v>
      </c>
    </row>
    <row r="106" spans="1:11" x14ac:dyDescent="0.2">
      <c r="B106" t="s">
        <v>63</v>
      </c>
      <c r="C106" s="2" t="s">
        <v>58</v>
      </c>
      <c r="D106" s="2">
        <v>35.659130096435547</v>
      </c>
      <c r="E106" s="2">
        <v>35.312625885009766</v>
      </c>
      <c r="F106" s="2">
        <f t="shared" si="20"/>
        <v>35.485877990722656</v>
      </c>
      <c r="G106" s="2">
        <f t="shared" si="21"/>
        <v>0.2450154776088671</v>
      </c>
    </row>
    <row r="107" spans="1:11" x14ac:dyDescent="0.2">
      <c r="B107" t="s">
        <v>64</v>
      </c>
      <c r="C107" s="2" t="s">
        <v>58</v>
      </c>
      <c r="D107" s="2" t="s">
        <v>58</v>
      </c>
      <c r="E107" s="2" t="s">
        <v>58</v>
      </c>
    </row>
    <row r="108" spans="1:11" x14ac:dyDescent="0.2">
      <c r="B108" t="s">
        <v>65</v>
      </c>
      <c r="C108" s="2" t="s">
        <v>58</v>
      </c>
      <c r="D108" s="2" t="s">
        <v>58</v>
      </c>
      <c r="E108" s="2" t="s">
        <v>58</v>
      </c>
    </row>
    <row r="109" spans="1:11" x14ac:dyDescent="0.2">
      <c r="C109" s="2"/>
      <c r="D109" s="2"/>
      <c r="E109" s="2"/>
    </row>
    <row r="110" spans="1:11" x14ac:dyDescent="0.2">
      <c r="C110" s="2"/>
      <c r="D110" s="2"/>
      <c r="E110" s="2"/>
    </row>
    <row r="111" spans="1:11" x14ac:dyDescent="0.2">
      <c r="C111" s="2"/>
      <c r="D111" s="2"/>
      <c r="E111" s="2"/>
    </row>
    <row r="112" spans="1:11" x14ac:dyDescent="0.2">
      <c r="C112" s="2"/>
      <c r="D112" s="2"/>
      <c r="E112" s="2"/>
    </row>
    <row r="113" spans="1:11" x14ac:dyDescent="0.2">
      <c r="C113" s="2"/>
      <c r="D113" s="2"/>
      <c r="E113" s="2"/>
    </row>
    <row r="114" spans="1:11" x14ac:dyDescent="0.2">
      <c r="C114" s="2"/>
      <c r="D114" s="2"/>
      <c r="E114" s="2"/>
    </row>
    <row r="115" spans="1:11" x14ac:dyDescent="0.2">
      <c r="C115" s="2"/>
      <c r="D115" s="2"/>
      <c r="E115" s="2"/>
    </row>
    <row r="116" spans="1:11" x14ac:dyDescent="0.2">
      <c r="C116" s="2"/>
      <c r="D116" s="2"/>
      <c r="E116" s="2"/>
    </row>
    <row r="117" spans="1:11" x14ac:dyDescent="0.2">
      <c r="A117" t="s">
        <v>8</v>
      </c>
      <c r="B117" t="s">
        <v>57</v>
      </c>
      <c r="C117" s="2">
        <v>20.253107070922852</v>
      </c>
      <c r="D117" s="2">
        <v>19.721818923950195</v>
      </c>
      <c r="E117" s="2">
        <v>20.003843307495117</v>
      </c>
      <c r="F117" s="2">
        <f t="shared" ref="F117:F122" si="23">AVERAGE(C117:E117)</f>
        <v>19.992923100789387</v>
      </c>
      <c r="G117" s="2">
        <f t="shared" ref="G117:G122" si="24">STDEV(C117:E117)</f>
        <v>0.26581236232403038</v>
      </c>
      <c r="I117">
        <f>1000000*0.2</f>
        <v>200000</v>
      </c>
      <c r="J117" s="3">
        <f>LOG10(I117)</f>
        <v>5.3010299956639813</v>
      </c>
      <c r="K117" s="3">
        <v>19.992923100789387</v>
      </c>
    </row>
    <row r="118" spans="1:11" x14ac:dyDescent="0.2">
      <c r="B118" t="s">
        <v>59</v>
      </c>
      <c r="C118" s="2">
        <v>22.548614501953125</v>
      </c>
      <c r="D118" s="2">
        <v>23.643413543701172</v>
      </c>
      <c r="E118" s="2">
        <v>24.088455200195312</v>
      </c>
      <c r="F118" s="2">
        <f t="shared" si="23"/>
        <v>23.426827748616535</v>
      </c>
      <c r="G118" s="2">
        <f t="shared" si="24"/>
        <v>0.79243889289022129</v>
      </c>
      <c r="I118">
        <f>100000*0.2</f>
        <v>20000</v>
      </c>
      <c r="J118" s="3">
        <f t="shared" ref="J118:J121" si="25">LOG10(I118)</f>
        <v>4.3010299956639813</v>
      </c>
      <c r="K118" s="3">
        <v>23.426827748616535</v>
      </c>
    </row>
    <row r="119" spans="1:11" x14ac:dyDescent="0.2">
      <c r="B119" t="s">
        <v>60</v>
      </c>
      <c r="C119" s="2">
        <v>25.023420333862305</v>
      </c>
      <c r="D119" s="2">
        <v>26.988130569458008</v>
      </c>
      <c r="E119" s="2">
        <v>26.046712875366211</v>
      </c>
      <c r="F119" s="2">
        <f t="shared" si="23"/>
        <v>26.019421259562176</v>
      </c>
      <c r="G119" s="2">
        <f t="shared" si="24"/>
        <v>0.98263940572497255</v>
      </c>
      <c r="I119">
        <f>10000*0.2</f>
        <v>2000</v>
      </c>
      <c r="J119" s="3">
        <f t="shared" si="25"/>
        <v>3.3010299956639813</v>
      </c>
      <c r="K119" s="3">
        <v>26.019421259562176</v>
      </c>
    </row>
    <row r="120" spans="1:11" x14ac:dyDescent="0.2">
      <c r="B120" t="s">
        <v>61</v>
      </c>
      <c r="C120" s="2">
        <v>29.241630554199219</v>
      </c>
      <c r="D120" s="2">
        <v>28.998630523681641</v>
      </c>
      <c r="E120" s="2">
        <v>28.548416137695312</v>
      </c>
      <c r="F120" s="2">
        <f t="shared" si="23"/>
        <v>28.929559071858723</v>
      </c>
      <c r="G120" s="2">
        <f t="shared" si="24"/>
        <v>0.35173101356705372</v>
      </c>
      <c r="I120">
        <f>1000*0.2</f>
        <v>200</v>
      </c>
      <c r="J120" s="3">
        <f t="shared" si="25"/>
        <v>2.3010299956639813</v>
      </c>
      <c r="K120" s="3">
        <v>28.929559071858723</v>
      </c>
    </row>
    <row r="121" spans="1:11" x14ac:dyDescent="0.2">
      <c r="B121" t="s">
        <v>62</v>
      </c>
      <c r="C121" s="2">
        <v>32.437969207763672</v>
      </c>
      <c r="D121" s="2">
        <v>32.719474792480469</v>
      </c>
      <c r="E121" s="2">
        <v>32.336761474609375</v>
      </c>
      <c r="F121" s="2">
        <f t="shared" si="23"/>
        <v>32.498068491617836</v>
      </c>
      <c r="G121" s="2">
        <f t="shared" si="24"/>
        <v>0.19830863283985645</v>
      </c>
      <c r="I121">
        <f>100*0.2</f>
        <v>20</v>
      </c>
      <c r="J121" s="3">
        <f t="shared" si="25"/>
        <v>1.3010299956639813</v>
      </c>
      <c r="K121" s="3">
        <v>32.498068491617836</v>
      </c>
    </row>
    <row r="122" spans="1:11" x14ac:dyDescent="0.2">
      <c r="B122" t="s">
        <v>63</v>
      </c>
      <c r="C122" s="2" t="s">
        <v>58</v>
      </c>
      <c r="D122" s="2" t="s">
        <v>58</v>
      </c>
      <c r="E122" s="2">
        <v>34.957729339599609</v>
      </c>
      <c r="F122" s="2">
        <f t="shared" si="23"/>
        <v>34.957729339599609</v>
      </c>
      <c r="G122" s="2" t="e">
        <f t="shared" si="24"/>
        <v>#DIV/0!</v>
      </c>
    </row>
    <row r="123" spans="1:11" x14ac:dyDescent="0.2">
      <c r="B123" t="s">
        <v>64</v>
      </c>
      <c r="C123" s="2" t="s">
        <v>58</v>
      </c>
      <c r="D123" s="2" t="s">
        <v>58</v>
      </c>
      <c r="E123" s="2" t="s">
        <v>58</v>
      </c>
    </row>
    <row r="124" spans="1:11" x14ac:dyDescent="0.2">
      <c r="B124" t="s">
        <v>65</v>
      </c>
      <c r="C124" s="2" t="s">
        <v>58</v>
      </c>
      <c r="D124" s="2" t="s">
        <v>58</v>
      </c>
      <c r="E124" s="2" t="s">
        <v>58</v>
      </c>
    </row>
    <row r="125" spans="1:11" x14ac:dyDescent="0.2">
      <c r="C125" s="2"/>
      <c r="D125" s="2"/>
      <c r="E125" s="2"/>
    </row>
    <row r="126" spans="1:11" x14ac:dyDescent="0.2">
      <c r="C126" s="2"/>
      <c r="D126" s="2"/>
      <c r="E126" s="2"/>
    </row>
    <row r="127" spans="1:11" x14ac:dyDescent="0.2">
      <c r="C127" s="2"/>
      <c r="D127" s="2"/>
      <c r="E127" s="2"/>
    </row>
    <row r="128" spans="1:11" x14ac:dyDescent="0.2">
      <c r="C128" s="2"/>
      <c r="D128" s="2"/>
      <c r="E128" s="2"/>
    </row>
    <row r="129" spans="1:11" x14ac:dyDescent="0.2">
      <c r="C129" s="2"/>
      <c r="D129" s="2"/>
      <c r="E129" s="2"/>
    </row>
    <row r="130" spans="1:11" x14ac:dyDescent="0.2">
      <c r="C130" s="2"/>
      <c r="D130" s="2"/>
      <c r="E130" s="2"/>
    </row>
    <row r="131" spans="1:11" x14ac:dyDescent="0.2">
      <c r="C131" s="2"/>
      <c r="D131" s="2"/>
      <c r="E131" s="2"/>
    </row>
    <row r="132" spans="1:11" x14ac:dyDescent="0.2">
      <c r="C132" s="2"/>
      <c r="D132" s="2"/>
      <c r="E132" s="2"/>
    </row>
    <row r="133" spans="1:11" x14ac:dyDescent="0.2">
      <c r="A133" t="s">
        <v>9</v>
      </c>
      <c r="B133" t="s">
        <v>57</v>
      </c>
      <c r="C133" s="2">
        <v>15.263972282409668</v>
      </c>
      <c r="D133" s="2">
        <v>16.445522308349609</v>
      </c>
      <c r="E133" s="2">
        <v>15.749463081359863</v>
      </c>
      <c r="F133" s="2">
        <f t="shared" ref="F133:F138" si="26">AVERAGE(C133:E133)</f>
        <v>15.819652557373047</v>
      </c>
      <c r="G133" s="2">
        <f t="shared" ref="G133:G138" si="27">STDEV(C133:E133)</f>
        <v>0.59389396179530485</v>
      </c>
      <c r="I133">
        <f>1000000*0.2</f>
        <v>200000</v>
      </c>
      <c r="J133" s="3">
        <f>LOG10(I133)</f>
        <v>5.3010299956639813</v>
      </c>
      <c r="K133" s="3">
        <v>15.819652557373047</v>
      </c>
    </row>
    <row r="134" spans="1:11" x14ac:dyDescent="0.2">
      <c r="B134" t="s">
        <v>59</v>
      </c>
      <c r="C134" s="2">
        <v>18.704334259033203</v>
      </c>
      <c r="D134" s="2">
        <v>20.069133758544922</v>
      </c>
      <c r="E134" s="2">
        <v>19.342485427856445</v>
      </c>
      <c r="F134" s="2">
        <f t="shared" si="26"/>
        <v>19.371984481811523</v>
      </c>
      <c r="G134" s="2">
        <f t="shared" si="27"/>
        <v>0.68287778123544407</v>
      </c>
      <c r="I134">
        <f>100000*0.2</f>
        <v>20000</v>
      </c>
      <c r="J134" s="3">
        <f t="shared" ref="J134:J137" si="28">LOG10(I134)</f>
        <v>4.3010299956639813</v>
      </c>
      <c r="K134" s="3">
        <v>19.371984481811523</v>
      </c>
    </row>
    <row r="135" spans="1:11" x14ac:dyDescent="0.2">
      <c r="B135" t="s">
        <v>60</v>
      </c>
      <c r="C135" s="2">
        <v>22.200891494750977</v>
      </c>
      <c r="D135" s="2">
        <v>23.389814376831055</v>
      </c>
      <c r="E135" s="2">
        <v>22.999441146850586</v>
      </c>
      <c r="F135" s="2">
        <f t="shared" si="26"/>
        <v>22.863382339477539</v>
      </c>
      <c r="G135" s="2">
        <f t="shared" si="27"/>
        <v>0.60602673553336883</v>
      </c>
      <c r="I135">
        <f>10000*0.2</f>
        <v>2000</v>
      </c>
      <c r="J135" s="3">
        <f t="shared" si="28"/>
        <v>3.3010299956639813</v>
      </c>
      <c r="K135" s="3">
        <v>22.863382339477539</v>
      </c>
    </row>
    <row r="136" spans="1:11" x14ac:dyDescent="0.2">
      <c r="B136" t="s">
        <v>61</v>
      </c>
      <c r="C136" s="2">
        <v>25.9613037109375</v>
      </c>
      <c r="D136" s="2">
        <v>27.003339767456055</v>
      </c>
      <c r="E136" s="2">
        <v>25.734397888183594</v>
      </c>
      <c r="F136" s="2">
        <f t="shared" si="26"/>
        <v>26.233013788859051</v>
      </c>
      <c r="G136" s="2">
        <f t="shared" si="27"/>
        <v>0.67670019068711817</v>
      </c>
      <c r="I136">
        <f>1000*0.2</f>
        <v>200</v>
      </c>
      <c r="J136" s="3">
        <f t="shared" si="28"/>
        <v>2.3010299956639813</v>
      </c>
      <c r="K136" s="3">
        <v>26.233013788859051</v>
      </c>
    </row>
    <row r="137" spans="1:11" x14ac:dyDescent="0.2">
      <c r="B137" t="s">
        <v>62</v>
      </c>
      <c r="C137" s="2">
        <v>29.13554573059082</v>
      </c>
      <c r="D137" s="2">
        <v>29.499168395996094</v>
      </c>
      <c r="E137" s="2">
        <v>28.399097442626953</v>
      </c>
      <c r="F137" s="2">
        <f t="shared" si="26"/>
        <v>29.011270523071289</v>
      </c>
      <c r="G137" s="2">
        <f t="shared" si="27"/>
        <v>0.56046611941725732</v>
      </c>
      <c r="I137">
        <f>100*0.2</f>
        <v>20</v>
      </c>
      <c r="J137" s="3">
        <f t="shared" si="28"/>
        <v>1.3010299956639813</v>
      </c>
      <c r="K137" s="3">
        <v>29.011270523071289</v>
      </c>
    </row>
    <row r="138" spans="1:11" x14ac:dyDescent="0.2">
      <c r="B138" t="s">
        <v>63</v>
      </c>
      <c r="C138" s="2" t="s">
        <v>58</v>
      </c>
      <c r="D138" s="2">
        <v>33.845954895019531</v>
      </c>
      <c r="E138" s="2">
        <v>33.818359375</v>
      </c>
      <c r="F138" s="2">
        <f t="shared" si="26"/>
        <v>33.832157135009766</v>
      </c>
      <c r="G138" s="2">
        <f t="shared" si="27"/>
        <v>1.9512979336179674E-2</v>
      </c>
    </row>
    <row r="139" spans="1:11" x14ac:dyDescent="0.2">
      <c r="B139" t="s">
        <v>64</v>
      </c>
      <c r="C139" s="2" t="s">
        <v>58</v>
      </c>
      <c r="D139" s="2" t="s">
        <v>58</v>
      </c>
      <c r="E139" s="2" t="s">
        <v>58</v>
      </c>
    </row>
    <row r="140" spans="1:11" x14ac:dyDescent="0.2">
      <c r="B140" t="s">
        <v>65</v>
      </c>
      <c r="C140" s="2" t="s">
        <v>58</v>
      </c>
      <c r="D140" s="2" t="s">
        <v>58</v>
      </c>
      <c r="E140" s="2" t="s">
        <v>58</v>
      </c>
    </row>
    <row r="141" spans="1:11" x14ac:dyDescent="0.2">
      <c r="C141" s="2"/>
      <c r="D141" s="2"/>
      <c r="E141" s="2"/>
    </row>
    <row r="142" spans="1:11" x14ac:dyDescent="0.2">
      <c r="C142" s="2"/>
      <c r="D142" s="2"/>
      <c r="E142" s="2"/>
    </row>
    <row r="143" spans="1:11" x14ac:dyDescent="0.2">
      <c r="C143" s="2"/>
      <c r="D143" s="2"/>
      <c r="E143" s="2"/>
    </row>
    <row r="144" spans="1:11" x14ac:dyDescent="0.2">
      <c r="C144" s="2"/>
      <c r="D144" s="2"/>
      <c r="E144" s="2"/>
    </row>
    <row r="145" spans="1:11" x14ac:dyDescent="0.2">
      <c r="C145" s="2"/>
      <c r="D145" s="2"/>
      <c r="E145" s="2"/>
    </row>
    <row r="146" spans="1:11" x14ac:dyDescent="0.2">
      <c r="C146" s="2"/>
      <c r="D146" s="2"/>
      <c r="E146" s="2"/>
    </row>
    <row r="147" spans="1:11" x14ac:dyDescent="0.2">
      <c r="C147" s="2"/>
      <c r="D147" s="2"/>
      <c r="E147" s="2"/>
    </row>
    <row r="148" spans="1:11" x14ac:dyDescent="0.2">
      <c r="C148" s="2"/>
      <c r="D148" s="2"/>
      <c r="E148" s="2"/>
    </row>
    <row r="149" spans="1:11" x14ac:dyDescent="0.2">
      <c r="C149" s="2"/>
      <c r="D149" s="2"/>
      <c r="E149" s="2"/>
    </row>
    <row r="150" spans="1:11" x14ac:dyDescent="0.2">
      <c r="A150" t="s">
        <v>11</v>
      </c>
      <c r="B150" t="s">
        <v>57</v>
      </c>
      <c r="C150" s="2">
        <v>17.314388275146484</v>
      </c>
      <c r="D150" s="2">
        <v>16.924503326416016</v>
      </c>
      <c r="E150" s="2">
        <v>16.893421173095703</v>
      </c>
      <c r="F150" s="2">
        <f t="shared" ref="F150:F155" si="29">AVERAGE(C150:E150)</f>
        <v>17.044104258219402</v>
      </c>
      <c r="G150" s="2">
        <f t="shared" ref="G150:G155" si="30">STDEV(C150:E150)</f>
        <v>0.2345881762119241</v>
      </c>
      <c r="I150">
        <f>1000000*0.2</f>
        <v>200000</v>
      </c>
      <c r="J150" s="3">
        <f>LOG10(I150)</f>
        <v>5.3010299956639813</v>
      </c>
      <c r="K150" s="3">
        <v>17.044104258219402</v>
      </c>
    </row>
    <row r="151" spans="1:11" x14ac:dyDescent="0.2">
      <c r="B151" t="s">
        <v>59</v>
      </c>
      <c r="C151" s="2">
        <v>20.492376327514648</v>
      </c>
      <c r="D151" s="2">
        <v>21.016695022583008</v>
      </c>
      <c r="E151" s="2">
        <v>21.241775512695312</v>
      </c>
      <c r="F151" s="2">
        <f t="shared" si="29"/>
        <v>20.916948954264324</v>
      </c>
      <c r="G151" s="2">
        <f t="shared" si="30"/>
        <v>0.38452794865410966</v>
      </c>
      <c r="I151">
        <f>100000*0.2</f>
        <v>20000</v>
      </c>
      <c r="J151" s="3">
        <f t="shared" ref="J151:J154" si="31">LOG10(I151)</f>
        <v>4.3010299956639813</v>
      </c>
      <c r="K151" s="3">
        <v>20.916948954264324</v>
      </c>
    </row>
    <row r="152" spans="1:11" x14ac:dyDescent="0.2">
      <c r="B152" t="s">
        <v>60</v>
      </c>
      <c r="C152" s="2">
        <v>24.01972770690918</v>
      </c>
      <c r="D152" s="2">
        <v>24.475812911987305</v>
      </c>
      <c r="E152" s="2">
        <v>24.333240509033203</v>
      </c>
      <c r="F152" s="2">
        <f t="shared" si="29"/>
        <v>24.276260375976562</v>
      </c>
      <c r="G152" s="2">
        <f t="shared" si="30"/>
        <v>0.23332055255624864</v>
      </c>
      <c r="I152">
        <f>10000*0.2</f>
        <v>2000</v>
      </c>
      <c r="J152" s="3">
        <f t="shared" si="31"/>
        <v>3.3010299956639813</v>
      </c>
      <c r="K152" s="3">
        <v>24.276260375976562</v>
      </c>
    </row>
    <row r="153" spans="1:11" x14ac:dyDescent="0.2">
      <c r="B153" t="s">
        <v>61</v>
      </c>
      <c r="C153" s="2">
        <v>27.975526809692383</v>
      </c>
      <c r="D153" s="2">
        <v>27.136825561523438</v>
      </c>
      <c r="E153" s="2">
        <v>27.39250373840332</v>
      </c>
      <c r="F153" s="2">
        <f t="shared" si="29"/>
        <v>27.501618703206379</v>
      </c>
      <c r="G153" s="2">
        <f t="shared" si="30"/>
        <v>0.42986567969310652</v>
      </c>
      <c r="I153">
        <f>1000*0.2</f>
        <v>200</v>
      </c>
      <c r="J153" s="3">
        <f t="shared" si="31"/>
        <v>2.3010299956639813</v>
      </c>
      <c r="K153" s="3">
        <v>27.501618703206379</v>
      </c>
    </row>
    <row r="154" spans="1:11" x14ac:dyDescent="0.2">
      <c r="B154" t="s">
        <v>62</v>
      </c>
      <c r="C154" s="2">
        <v>31.771669387817383</v>
      </c>
      <c r="D154" s="2">
        <v>29.597875595092773</v>
      </c>
      <c r="E154" s="2">
        <v>29.63890266418457</v>
      </c>
      <c r="F154" s="2">
        <f t="shared" si="29"/>
        <v>30.336149215698242</v>
      </c>
      <c r="G154" s="2">
        <f t="shared" si="30"/>
        <v>1.2433661683190078</v>
      </c>
      <c r="I154">
        <f>100*0.2</f>
        <v>20</v>
      </c>
      <c r="J154" s="3">
        <f t="shared" si="31"/>
        <v>1.3010299956639813</v>
      </c>
      <c r="K154" s="3">
        <v>30.336149215698242</v>
      </c>
    </row>
    <row r="155" spans="1:11" x14ac:dyDescent="0.2">
      <c r="B155" t="s">
        <v>63</v>
      </c>
      <c r="C155" s="2" t="s">
        <v>58</v>
      </c>
      <c r="D155" s="2">
        <v>34.941753387451172</v>
      </c>
      <c r="E155" s="2">
        <v>34.319877624511719</v>
      </c>
      <c r="F155" s="2">
        <f t="shared" si="29"/>
        <v>34.630815505981445</v>
      </c>
      <c r="G155" s="2">
        <f t="shared" si="30"/>
        <v>0.43973256903004521</v>
      </c>
    </row>
    <row r="156" spans="1:11" x14ac:dyDescent="0.2">
      <c r="B156" t="s">
        <v>64</v>
      </c>
      <c r="C156" s="2" t="s">
        <v>58</v>
      </c>
      <c r="D156" s="2" t="s">
        <v>58</v>
      </c>
      <c r="E156" s="2" t="s">
        <v>58</v>
      </c>
    </row>
    <row r="157" spans="1:11" x14ac:dyDescent="0.2">
      <c r="B157" t="s">
        <v>65</v>
      </c>
      <c r="C157" s="2" t="s">
        <v>58</v>
      </c>
      <c r="D157" s="2" t="s">
        <v>58</v>
      </c>
      <c r="E157" s="2" t="s">
        <v>58</v>
      </c>
    </row>
    <row r="158" spans="1:11" x14ac:dyDescent="0.2">
      <c r="C158" s="2"/>
      <c r="D158" s="2"/>
      <c r="E158" s="2"/>
    </row>
    <row r="159" spans="1:11" x14ac:dyDescent="0.2">
      <c r="C159" s="2"/>
      <c r="D159" s="2"/>
      <c r="E159" s="2"/>
    </row>
    <row r="160" spans="1:11" x14ac:dyDescent="0.2">
      <c r="C160" s="2"/>
      <c r="D160" s="2"/>
      <c r="E160" s="2"/>
    </row>
    <row r="161" spans="1:11" x14ac:dyDescent="0.2">
      <c r="C161" s="2"/>
      <c r="D161" s="2"/>
      <c r="E161" s="2"/>
    </row>
    <row r="162" spans="1:11" x14ac:dyDescent="0.2">
      <c r="C162" s="2"/>
      <c r="D162" s="2"/>
      <c r="E162" s="2"/>
    </row>
    <row r="163" spans="1:11" x14ac:dyDescent="0.2">
      <c r="C163" s="2"/>
      <c r="D163" s="2"/>
      <c r="E163" s="2"/>
    </row>
    <row r="164" spans="1:11" x14ac:dyDescent="0.2">
      <c r="C164" s="2"/>
      <c r="D164" s="2"/>
      <c r="E164" s="2"/>
    </row>
    <row r="165" spans="1:11" x14ac:dyDescent="0.2">
      <c r="C165" s="2"/>
      <c r="D165" s="2"/>
      <c r="E165" s="2"/>
    </row>
    <row r="166" spans="1:11" x14ac:dyDescent="0.2">
      <c r="A166" t="s">
        <v>12</v>
      </c>
      <c r="B166" t="s">
        <v>57</v>
      </c>
      <c r="C166" s="2">
        <v>20.26295280456543</v>
      </c>
      <c r="D166" s="2">
        <v>20.512519836425781</v>
      </c>
      <c r="E166" s="2">
        <v>20.918582916259766</v>
      </c>
      <c r="F166" s="2">
        <f t="shared" ref="F166:F171" si="32">AVERAGE(C166:E166)</f>
        <v>20.564685185750324</v>
      </c>
      <c r="G166" s="2">
        <f t="shared" ref="G166:G171" si="33">STDEV(C166:E166)</f>
        <v>0.33091332489444369</v>
      </c>
      <c r="I166">
        <f>1000000*0.2</f>
        <v>200000</v>
      </c>
      <c r="J166" s="3">
        <f>LOG10(I166)</f>
        <v>5.3010299956639813</v>
      </c>
      <c r="K166" s="3">
        <v>20.564685185750324</v>
      </c>
    </row>
    <row r="167" spans="1:11" x14ac:dyDescent="0.2">
      <c r="B167" t="s">
        <v>59</v>
      </c>
      <c r="C167" s="2">
        <v>23.669595718383789</v>
      </c>
      <c r="D167" s="2">
        <v>23.928178787231445</v>
      </c>
      <c r="E167" s="2">
        <v>24.406444549560547</v>
      </c>
      <c r="F167" s="2">
        <f t="shared" si="32"/>
        <v>24.001406351725262</v>
      </c>
      <c r="G167" s="2">
        <f t="shared" si="33"/>
        <v>0.3738425566370292</v>
      </c>
      <c r="I167">
        <f>100000*0.2</f>
        <v>20000</v>
      </c>
      <c r="J167" s="3">
        <f t="shared" ref="J167:J170" si="34">LOG10(I167)</f>
        <v>4.3010299956639813</v>
      </c>
      <c r="K167" s="3">
        <v>24.001406351725262</v>
      </c>
    </row>
    <row r="168" spans="1:11" x14ac:dyDescent="0.2">
      <c r="B168" t="s">
        <v>60</v>
      </c>
      <c r="C168" s="2">
        <v>26.999744415283203</v>
      </c>
      <c r="D168" s="2">
        <v>27.969791412353516</v>
      </c>
      <c r="E168" s="2">
        <v>28.047586441040039</v>
      </c>
      <c r="F168" s="2">
        <f t="shared" si="32"/>
        <v>27.672374089558918</v>
      </c>
      <c r="G168" s="2">
        <f t="shared" si="33"/>
        <v>0.58381163542642445</v>
      </c>
      <c r="I168">
        <f>10000*0.2</f>
        <v>2000</v>
      </c>
      <c r="J168" s="3">
        <f t="shared" si="34"/>
        <v>3.3010299956639813</v>
      </c>
      <c r="K168" s="3">
        <v>27.672374089558918</v>
      </c>
    </row>
    <row r="169" spans="1:11" x14ac:dyDescent="0.2">
      <c r="B169" t="s">
        <v>61</v>
      </c>
      <c r="C169" s="2">
        <v>30.362030029296875</v>
      </c>
      <c r="D169" s="2">
        <v>31.21275520324707</v>
      </c>
      <c r="E169" s="2">
        <v>30.208595275878906</v>
      </c>
      <c r="F169" s="2">
        <f t="shared" si="32"/>
        <v>30.594460169474285</v>
      </c>
      <c r="G169" s="2">
        <f t="shared" si="33"/>
        <v>0.54092709072496692</v>
      </c>
      <c r="I169">
        <f>1000*0.2</f>
        <v>200</v>
      </c>
      <c r="J169" s="3">
        <f t="shared" si="34"/>
        <v>2.3010299956639813</v>
      </c>
      <c r="K169" s="3">
        <v>30.594460169474285</v>
      </c>
    </row>
    <row r="170" spans="1:11" x14ac:dyDescent="0.2">
      <c r="B170" t="s">
        <v>62</v>
      </c>
      <c r="C170" s="2">
        <v>32.937477111816406</v>
      </c>
      <c r="D170" s="2" t="s">
        <v>58</v>
      </c>
      <c r="E170" s="2">
        <v>32.811790466308594</v>
      </c>
      <c r="F170" s="2">
        <f t="shared" si="32"/>
        <v>32.8746337890625</v>
      </c>
      <c r="G170" s="2">
        <f t="shared" si="33"/>
        <v>8.8873879343163945E-2</v>
      </c>
      <c r="I170">
        <f>100*0.2</f>
        <v>20</v>
      </c>
      <c r="J170" s="3">
        <f t="shared" si="34"/>
        <v>1.3010299956639813</v>
      </c>
      <c r="K170" s="3">
        <v>32.8746337890625</v>
      </c>
    </row>
    <row r="171" spans="1:11" x14ac:dyDescent="0.2">
      <c r="B171" t="s">
        <v>63</v>
      </c>
      <c r="C171" s="2" t="s">
        <v>58</v>
      </c>
      <c r="D171" s="2" t="s">
        <v>58</v>
      </c>
      <c r="E171" s="2" t="s">
        <v>58</v>
      </c>
      <c r="F171" s="2" t="e">
        <f t="shared" si="32"/>
        <v>#DIV/0!</v>
      </c>
      <c r="G171" s="2" t="e">
        <f t="shared" si="33"/>
        <v>#DIV/0!</v>
      </c>
    </row>
    <row r="172" spans="1:11" x14ac:dyDescent="0.2">
      <c r="B172" t="s">
        <v>64</v>
      </c>
      <c r="C172" s="2" t="s">
        <v>58</v>
      </c>
      <c r="D172" s="2" t="s">
        <v>58</v>
      </c>
      <c r="E172" s="2" t="s">
        <v>58</v>
      </c>
    </row>
    <row r="173" spans="1:11" x14ac:dyDescent="0.2">
      <c r="B173" t="s">
        <v>65</v>
      </c>
      <c r="C173" s="2" t="s">
        <v>58</v>
      </c>
      <c r="D173" s="2" t="s">
        <v>58</v>
      </c>
      <c r="E173" s="2" t="s">
        <v>58</v>
      </c>
    </row>
    <row r="174" spans="1:11" x14ac:dyDescent="0.2">
      <c r="C174" s="2"/>
      <c r="D174" s="2"/>
      <c r="E174" s="2"/>
    </row>
    <row r="175" spans="1:11" x14ac:dyDescent="0.2">
      <c r="C175" s="2"/>
      <c r="D175" s="2"/>
      <c r="E175" s="2"/>
    </row>
    <row r="176" spans="1:11" x14ac:dyDescent="0.2">
      <c r="C176" s="2"/>
      <c r="D176" s="2"/>
      <c r="E176" s="2"/>
    </row>
    <row r="177" spans="1:11" x14ac:dyDescent="0.2">
      <c r="C177" s="2"/>
      <c r="D177" s="2"/>
      <c r="E177" s="2"/>
    </row>
    <row r="178" spans="1:11" x14ac:dyDescent="0.2">
      <c r="C178" s="2"/>
      <c r="D178" s="2"/>
      <c r="E178" s="2"/>
    </row>
    <row r="179" spans="1:11" x14ac:dyDescent="0.2">
      <c r="C179" s="2"/>
      <c r="D179" s="2"/>
      <c r="E179" s="2"/>
    </row>
    <row r="180" spans="1:11" x14ac:dyDescent="0.2">
      <c r="C180" s="2"/>
      <c r="D180" s="2"/>
      <c r="E180" s="2"/>
    </row>
    <row r="181" spans="1:11" x14ac:dyDescent="0.2">
      <c r="C181" s="2"/>
      <c r="D181" s="2"/>
      <c r="E181" s="2"/>
    </row>
    <row r="182" spans="1:11" x14ac:dyDescent="0.2">
      <c r="A182" t="s">
        <v>13</v>
      </c>
      <c r="B182" t="s">
        <v>57</v>
      </c>
      <c r="C182" s="2">
        <v>20.83447265625</v>
      </c>
      <c r="D182" s="2">
        <v>20.718048095703125</v>
      </c>
      <c r="E182" s="2">
        <v>21.442522048950195</v>
      </c>
      <c r="F182" s="2">
        <f t="shared" ref="F182:F187" si="35">AVERAGE(C182:E182)</f>
        <v>20.998347600301106</v>
      </c>
      <c r="G182" s="2">
        <f t="shared" ref="G182:G187" si="36">STDEV(C182:E182)</f>
        <v>0.38904610934846084</v>
      </c>
      <c r="I182">
        <f>1000000*0.2</f>
        <v>200000</v>
      </c>
      <c r="J182" s="3">
        <f>LOG10(I182)</f>
        <v>5.3010299956639813</v>
      </c>
      <c r="K182" s="3">
        <v>20.998347600301106</v>
      </c>
    </row>
    <row r="183" spans="1:11" x14ac:dyDescent="0.2">
      <c r="B183" t="s">
        <v>59</v>
      </c>
      <c r="C183" s="2">
        <v>23.403427124023438</v>
      </c>
      <c r="D183" s="2">
        <v>24.351104736328125</v>
      </c>
      <c r="E183" s="2">
        <v>25.108455657958984</v>
      </c>
      <c r="F183" s="2">
        <f t="shared" si="35"/>
        <v>24.287662506103516</v>
      </c>
      <c r="G183" s="2">
        <f t="shared" si="36"/>
        <v>0.85428289390312873</v>
      </c>
      <c r="I183">
        <f>100000*0.2</f>
        <v>20000</v>
      </c>
      <c r="J183" s="3">
        <f t="shared" ref="J183:J186" si="37">LOG10(I183)</f>
        <v>4.3010299956639813</v>
      </c>
      <c r="K183" s="3">
        <v>24.287662506103516</v>
      </c>
    </row>
    <row r="184" spans="1:11" x14ac:dyDescent="0.2">
      <c r="B184" t="s">
        <v>60</v>
      </c>
      <c r="C184" s="2">
        <v>27.468784332275391</v>
      </c>
      <c r="D184" s="2">
        <v>27.926740646362305</v>
      </c>
      <c r="E184" s="2">
        <v>28.255397796630859</v>
      </c>
      <c r="F184" s="2">
        <f t="shared" si="35"/>
        <v>27.883640925089519</v>
      </c>
      <c r="G184" s="2">
        <f t="shared" si="36"/>
        <v>0.39507388556657597</v>
      </c>
      <c r="I184">
        <f>10000*0.2</f>
        <v>2000</v>
      </c>
      <c r="J184" s="3">
        <f t="shared" si="37"/>
        <v>3.3010299956639813</v>
      </c>
      <c r="K184" s="3">
        <v>27.883640925089519</v>
      </c>
    </row>
    <row r="185" spans="1:11" x14ac:dyDescent="0.2">
      <c r="B185" t="s">
        <v>61</v>
      </c>
      <c r="C185" s="2">
        <v>31.535394668579102</v>
      </c>
      <c r="D185" s="2">
        <v>31.930152893066406</v>
      </c>
      <c r="E185" s="2">
        <v>30.457006454467773</v>
      </c>
      <c r="F185" s="2">
        <f t="shared" si="35"/>
        <v>31.307518005371094</v>
      </c>
      <c r="G185" s="2">
        <f t="shared" si="36"/>
        <v>0.76255225238344859</v>
      </c>
      <c r="I185">
        <f>1000*0.2</f>
        <v>200</v>
      </c>
      <c r="J185" s="3">
        <f t="shared" si="37"/>
        <v>2.3010299956639813</v>
      </c>
      <c r="K185" s="3">
        <v>31.307518005371094</v>
      </c>
    </row>
    <row r="186" spans="1:11" x14ac:dyDescent="0.2">
      <c r="B186" t="s">
        <v>62</v>
      </c>
      <c r="C186" s="2">
        <v>35.018321990966797</v>
      </c>
      <c r="D186" s="2" t="s">
        <v>58</v>
      </c>
      <c r="E186" s="2">
        <v>35.266090393066406</v>
      </c>
      <c r="F186" s="2">
        <f t="shared" si="35"/>
        <v>35.142206192016602</v>
      </c>
      <c r="G186" s="2">
        <f t="shared" si="36"/>
        <v>0.17519871728838901</v>
      </c>
      <c r="I186">
        <f>100*0.2</f>
        <v>20</v>
      </c>
      <c r="J186" s="3">
        <f t="shared" si="37"/>
        <v>1.3010299956639813</v>
      </c>
      <c r="K186" s="3">
        <v>35.142206192016602</v>
      </c>
    </row>
    <row r="187" spans="1:11" x14ac:dyDescent="0.2">
      <c r="B187" t="s">
        <v>63</v>
      </c>
      <c r="C187" s="2" t="s">
        <v>58</v>
      </c>
      <c r="D187" s="2" t="s">
        <v>58</v>
      </c>
      <c r="E187" s="2" t="s">
        <v>58</v>
      </c>
      <c r="F187" s="2" t="e">
        <f t="shared" si="35"/>
        <v>#DIV/0!</v>
      </c>
      <c r="G187" s="2" t="e">
        <f t="shared" si="36"/>
        <v>#DIV/0!</v>
      </c>
    </row>
    <row r="188" spans="1:11" x14ac:dyDescent="0.2">
      <c r="B188" t="s">
        <v>64</v>
      </c>
      <c r="C188" s="2" t="s">
        <v>58</v>
      </c>
      <c r="D188" s="2" t="s">
        <v>58</v>
      </c>
      <c r="E188" s="2" t="s">
        <v>58</v>
      </c>
    </row>
    <row r="189" spans="1:11" x14ac:dyDescent="0.2">
      <c r="B189" t="s">
        <v>65</v>
      </c>
      <c r="C189" s="2" t="s">
        <v>58</v>
      </c>
      <c r="D189" s="2" t="s">
        <v>58</v>
      </c>
      <c r="E189" s="2" t="s">
        <v>58</v>
      </c>
    </row>
    <row r="190" spans="1:11" x14ac:dyDescent="0.2">
      <c r="C190" s="2"/>
      <c r="D190" s="2"/>
      <c r="E190" s="2"/>
    </row>
    <row r="191" spans="1:11" x14ac:dyDescent="0.2">
      <c r="C191" s="2"/>
      <c r="D191" s="2"/>
      <c r="E191" s="2"/>
    </row>
    <row r="192" spans="1:11" x14ac:dyDescent="0.2">
      <c r="C192" s="2"/>
      <c r="D192" s="2"/>
      <c r="E192" s="2"/>
    </row>
    <row r="193" spans="1:11" x14ac:dyDescent="0.2">
      <c r="C193" s="2"/>
      <c r="D193" s="2"/>
      <c r="E193" s="2"/>
    </row>
    <row r="194" spans="1:11" x14ac:dyDescent="0.2">
      <c r="C194" s="2"/>
      <c r="D194" s="2"/>
      <c r="E194" s="2"/>
    </row>
    <row r="195" spans="1:11" x14ac:dyDescent="0.2">
      <c r="C195" s="2"/>
      <c r="D195" s="2"/>
      <c r="E195" s="2"/>
    </row>
    <row r="196" spans="1:11" x14ac:dyDescent="0.2">
      <c r="C196" s="2"/>
      <c r="D196" s="2"/>
      <c r="E196" s="2"/>
    </row>
    <row r="197" spans="1:11" x14ac:dyDescent="0.2">
      <c r="C197" s="2"/>
      <c r="D197" s="2"/>
      <c r="E197" s="2"/>
    </row>
    <row r="198" spans="1:11" x14ac:dyDescent="0.2">
      <c r="A198" t="s">
        <v>14</v>
      </c>
      <c r="B198" t="s">
        <v>57</v>
      </c>
      <c r="C198" s="2">
        <v>16.498819351196289</v>
      </c>
      <c r="D198" s="2">
        <v>16.771133422851562</v>
      </c>
      <c r="E198" s="2">
        <v>16.590610504150391</v>
      </c>
      <c r="F198" s="2">
        <f t="shared" ref="F198:F203" si="38">AVERAGE(C198:E198)</f>
        <v>16.620187759399414</v>
      </c>
      <c r="G198" s="2">
        <f t="shared" ref="G198:G203" si="39">STDEV(C198:E198)</f>
        <v>0.13854547602292094</v>
      </c>
      <c r="I198">
        <f>1000000*0.2</f>
        <v>200000</v>
      </c>
      <c r="J198" s="3">
        <f>LOG10(I198)</f>
        <v>5.3010299956639813</v>
      </c>
      <c r="K198" s="3">
        <v>16.620187759399414</v>
      </c>
    </row>
    <row r="199" spans="1:11" x14ac:dyDescent="0.2">
      <c r="B199" t="s">
        <v>59</v>
      </c>
      <c r="C199" s="2">
        <v>19.583057403564453</v>
      </c>
      <c r="D199" s="2">
        <v>20.578708648681641</v>
      </c>
      <c r="E199" s="2">
        <v>20.505632400512695</v>
      </c>
      <c r="F199" s="2">
        <f t="shared" si="38"/>
        <v>20.222466150919598</v>
      </c>
      <c r="G199" s="2">
        <f t="shared" si="39"/>
        <v>0.55494837071327396</v>
      </c>
      <c r="I199">
        <f>100000*0.2</f>
        <v>20000</v>
      </c>
      <c r="J199" s="3">
        <f t="shared" ref="J199:J202" si="40">LOG10(I199)</f>
        <v>4.3010299956639813</v>
      </c>
      <c r="K199" s="3">
        <v>20.222466150919598</v>
      </c>
    </row>
    <row r="200" spans="1:11" x14ac:dyDescent="0.2">
      <c r="B200" t="s">
        <v>60</v>
      </c>
      <c r="C200" s="2">
        <v>23.133796691894531</v>
      </c>
      <c r="D200" s="2">
        <v>23.983415603637695</v>
      </c>
      <c r="E200" s="2">
        <v>23.803380966186523</v>
      </c>
      <c r="F200" s="2">
        <f t="shared" si="38"/>
        <v>23.64019775390625</v>
      </c>
      <c r="G200" s="2">
        <f t="shared" si="39"/>
        <v>0.44769927895350825</v>
      </c>
      <c r="I200">
        <f>10000*0.2</f>
        <v>2000</v>
      </c>
      <c r="J200" s="3">
        <f t="shared" si="40"/>
        <v>3.3010299956639813</v>
      </c>
      <c r="K200" s="3">
        <v>23.64019775390625</v>
      </c>
    </row>
    <row r="201" spans="1:11" x14ac:dyDescent="0.2">
      <c r="B201" t="s">
        <v>61</v>
      </c>
      <c r="C201" s="2">
        <v>26.210794448852539</v>
      </c>
      <c r="D201" s="2">
        <v>26.992921829223633</v>
      </c>
      <c r="E201" s="2">
        <v>26.146604537963867</v>
      </c>
      <c r="F201" s="2">
        <f t="shared" si="38"/>
        <v>26.450106938680012</v>
      </c>
      <c r="G201" s="2">
        <f t="shared" si="39"/>
        <v>0.47118583405264358</v>
      </c>
      <c r="I201">
        <f>1000*0.2</f>
        <v>200</v>
      </c>
      <c r="J201" s="3">
        <f t="shared" si="40"/>
        <v>2.3010299956639813</v>
      </c>
      <c r="K201" s="3">
        <v>26.450106938680012</v>
      </c>
    </row>
    <row r="202" spans="1:11" x14ac:dyDescent="0.2">
      <c r="B202" t="s">
        <v>62</v>
      </c>
      <c r="C202" s="2">
        <v>28.885957717895508</v>
      </c>
      <c r="D202" s="2">
        <v>31.039216995239258</v>
      </c>
      <c r="E202" s="2">
        <v>30.193931579589844</v>
      </c>
      <c r="F202" s="2">
        <f t="shared" si="38"/>
        <v>30.039702097574871</v>
      </c>
      <c r="G202" s="2">
        <f t="shared" si="39"/>
        <v>1.0848831405772179</v>
      </c>
      <c r="I202">
        <f>100*0.2</f>
        <v>20</v>
      </c>
      <c r="J202" s="3">
        <f t="shared" si="40"/>
        <v>1.3010299956639813</v>
      </c>
      <c r="K202" s="3">
        <v>30.039702097574871</v>
      </c>
    </row>
    <row r="203" spans="1:11" x14ac:dyDescent="0.2">
      <c r="B203" t="s">
        <v>63</v>
      </c>
      <c r="C203" s="2">
        <v>32.139659881591797</v>
      </c>
      <c r="D203" s="2" t="s">
        <v>58</v>
      </c>
      <c r="E203" s="2">
        <v>32.879634857177734</v>
      </c>
      <c r="F203" s="2">
        <f t="shared" si="38"/>
        <v>32.509647369384766</v>
      </c>
      <c r="G203" s="2">
        <f t="shared" si="39"/>
        <v>0.52324132314516636</v>
      </c>
    </row>
    <row r="204" spans="1:11" x14ac:dyDescent="0.2">
      <c r="B204" t="s">
        <v>64</v>
      </c>
      <c r="C204" s="2" t="s">
        <v>58</v>
      </c>
      <c r="D204" s="2" t="s">
        <v>58</v>
      </c>
      <c r="E204" s="2" t="s">
        <v>58</v>
      </c>
    </row>
    <row r="205" spans="1:11" x14ac:dyDescent="0.2">
      <c r="B205" t="s">
        <v>65</v>
      </c>
      <c r="C205" s="2" t="s">
        <v>58</v>
      </c>
      <c r="D205" s="2" t="s">
        <v>58</v>
      </c>
      <c r="E205" s="2" t="s">
        <v>58</v>
      </c>
    </row>
    <row r="206" spans="1:11" x14ac:dyDescent="0.2">
      <c r="C206" s="2"/>
      <c r="D206" s="2"/>
      <c r="E206" s="2"/>
    </row>
    <row r="207" spans="1:11" x14ac:dyDescent="0.2">
      <c r="C207" s="2"/>
      <c r="D207" s="2"/>
      <c r="E207" s="2"/>
    </row>
    <row r="208" spans="1:11" x14ac:dyDescent="0.2">
      <c r="C208" s="2"/>
      <c r="D208" s="2"/>
      <c r="E208" s="2"/>
    </row>
    <row r="209" spans="1:11" x14ac:dyDescent="0.2">
      <c r="C209" s="2"/>
      <c r="D209" s="2"/>
      <c r="E209" s="2"/>
    </row>
    <row r="210" spans="1:11" x14ac:dyDescent="0.2">
      <c r="C210" s="2"/>
      <c r="D210" s="2"/>
      <c r="E210" s="2"/>
    </row>
    <row r="211" spans="1:11" x14ac:dyDescent="0.2">
      <c r="C211" s="2"/>
      <c r="D211" s="2"/>
      <c r="E211" s="2"/>
    </row>
    <row r="212" spans="1:11" x14ac:dyDescent="0.2">
      <c r="C212" s="2"/>
      <c r="D212" s="2"/>
      <c r="E212" s="2"/>
    </row>
    <row r="213" spans="1:11" x14ac:dyDescent="0.2">
      <c r="C213" s="2"/>
      <c r="D213" s="2"/>
      <c r="E213" s="2"/>
    </row>
    <row r="214" spans="1:11" x14ac:dyDescent="0.2">
      <c r="A214" t="s">
        <v>15</v>
      </c>
      <c r="B214" t="s">
        <v>57</v>
      </c>
      <c r="C214" s="2">
        <v>18.603361129760742</v>
      </c>
      <c r="D214" s="2">
        <v>18.803043365478516</v>
      </c>
      <c r="E214" s="2">
        <v>18.916574478149414</v>
      </c>
      <c r="F214" s="2">
        <f t="shared" ref="F214:F219" si="41">AVERAGE(C214:E214)</f>
        <v>18.774326324462891</v>
      </c>
      <c r="G214" s="2">
        <f t="shared" ref="G214:G219" si="42">STDEV(C214:E214)</f>
        <v>0.15856907559713748</v>
      </c>
      <c r="I214">
        <f>1000000*0.2</f>
        <v>200000</v>
      </c>
      <c r="J214" s="3">
        <f>LOG10(I214)</f>
        <v>5.3010299956639813</v>
      </c>
      <c r="K214" s="3">
        <v>18.774326324462891</v>
      </c>
    </row>
    <row r="215" spans="1:11" x14ac:dyDescent="0.2">
      <c r="B215" t="s">
        <v>59</v>
      </c>
      <c r="C215" s="2">
        <v>21.423357009887695</v>
      </c>
      <c r="D215" s="2">
        <v>22.240127563476562</v>
      </c>
      <c r="E215" s="2">
        <v>21.574926376342773</v>
      </c>
      <c r="F215" s="2">
        <f t="shared" si="41"/>
        <v>21.746136983235676</v>
      </c>
      <c r="G215" s="2">
        <f t="shared" si="42"/>
        <v>0.4344690302391454</v>
      </c>
      <c r="I215">
        <f>100000*0.2</f>
        <v>20000</v>
      </c>
      <c r="J215" s="3">
        <f t="shared" ref="J215:J218" si="43">LOG10(I215)</f>
        <v>4.3010299956639813</v>
      </c>
      <c r="K215" s="3">
        <v>21.746136983235676</v>
      </c>
    </row>
    <row r="216" spans="1:11" x14ac:dyDescent="0.2">
      <c r="B216" t="s">
        <v>60</v>
      </c>
      <c r="C216" s="2">
        <v>25.637109756469727</v>
      </c>
      <c r="D216" s="2">
        <v>25.818326950073242</v>
      </c>
      <c r="E216" s="2">
        <v>25.034399032592773</v>
      </c>
      <c r="F216" s="2">
        <f t="shared" si="41"/>
        <v>25.496611913045246</v>
      </c>
      <c r="G216" s="2">
        <f t="shared" si="42"/>
        <v>0.41041500698258249</v>
      </c>
      <c r="I216">
        <f>10000*0.2</f>
        <v>2000</v>
      </c>
      <c r="J216" s="3">
        <f t="shared" si="43"/>
        <v>3.3010299956639813</v>
      </c>
      <c r="K216" s="3">
        <v>25.496611913045246</v>
      </c>
    </row>
    <row r="217" spans="1:11" x14ac:dyDescent="0.2">
      <c r="B217" t="s">
        <v>61</v>
      </c>
      <c r="C217" s="2">
        <v>29.051351547241211</v>
      </c>
      <c r="D217" s="2">
        <v>28.740274429321289</v>
      </c>
      <c r="E217" s="2">
        <v>27.481529235839844</v>
      </c>
      <c r="F217" s="2">
        <f t="shared" si="41"/>
        <v>28.424385070800781</v>
      </c>
      <c r="G217" s="2">
        <f t="shared" si="42"/>
        <v>0.83121903699521715</v>
      </c>
      <c r="I217">
        <f>1000*0.2</f>
        <v>200</v>
      </c>
      <c r="J217" s="3">
        <f t="shared" si="43"/>
        <v>2.3010299956639813</v>
      </c>
      <c r="K217" s="3">
        <v>28.424385070800781</v>
      </c>
    </row>
    <row r="218" spans="1:11" x14ac:dyDescent="0.2">
      <c r="B218" t="s">
        <v>62</v>
      </c>
      <c r="C218" s="2">
        <v>31.964393615722656</v>
      </c>
      <c r="D218" s="2">
        <v>31.836154937744141</v>
      </c>
      <c r="E218" s="2" t="s">
        <v>58</v>
      </c>
      <c r="F218" s="2">
        <f t="shared" si="41"/>
        <v>31.900274276733398</v>
      </c>
      <c r="G218" s="2">
        <f t="shared" si="42"/>
        <v>9.0678438809006376E-2</v>
      </c>
      <c r="I218">
        <f>100*0.2</f>
        <v>20</v>
      </c>
      <c r="J218" s="3">
        <f t="shared" si="43"/>
        <v>1.3010299956639813</v>
      </c>
      <c r="K218" s="3">
        <v>31.900274276733398</v>
      </c>
    </row>
    <row r="219" spans="1:11" x14ac:dyDescent="0.2">
      <c r="B219" t="s">
        <v>63</v>
      </c>
      <c r="C219" s="2" t="s">
        <v>58</v>
      </c>
      <c r="D219" s="2" t="s">
        <v>58</v>
      </c>
      <c r="E219" s="2" t="s">
        <v>58</v>
      </c>
      <c r="F219" s="2" t="e">
        <f t="shared" si="41"/>
        <v>#DIV/0!</v>
      </c>
      <c r="G219" s="2" t="e">
        <f t="shared" si="42"/>
        <v>#DIV/0!</v>
      </c>
    </row>
    <row r="220" spans="1:11" x14ac:dyDescent="0.2">
      <c r="B220" t="s">
        <v>64</v>
      </c>
      <c r="C220" s="2" t="s">
        <v>58</v>
      </c>
      <c r="D220" s="2" t="s">
        <v>58</v>
      </c>
      <c r="E220" s="2" t="s">
        <v>58</v>
      </c>
    </row>
    <row r="221" spans="1:11" x14ac:dyDescent="0.2">
      <c r="B221" t="s">
        <v>65</v>
      </c>
      <c r="C221" s="2" t="s">
        <v>58</v>
      </c>
      <c r="D221" s="2" t="s">
        <v>58</v>
      </c>
      <c r="E221" s="2" t="s">
        <v>58</v>
      </c>
    </row>
    <row r="222" spans="1:11" x14ac:dyDescent="0.2">
      <c r="C222" s="2"/>
      <c r="D222" s="2"/>
      <c r="E222" s="2"/>
    </row>
    <row r="223" spans="1:11" x14ac:dyDescent="0.2">
      <c r="C223" s="2"/>
      <c r="D223" s="2"/>
      <c r="E223" s="2"/>
    </row>
    <row r="224" spans="1:11" x14ac:dyDescent="0.2">
      <c r="C224" s="2"/>
      <c r="D224" s="2"/>
      <c r="E224" s="2"/>
    </row>
    <row r="225" spans="1:11" x14ac:dyDescent="0.2">
      <c r="C225" s="2"/>
      <c r="D225" s="2"/>
      <c r="E225" s="2"/>
    </row>
    <row r="226" spans="1:11" x14ac:dyDescent="0.2">
      <c r="C226" s="2"/>
      <c r="D226" s="2"/>
      <c r="E226" s="2"/>
    </row>
    <row r="227" spans="1:11" x14ac:dyDescent="0.2">
      <c r="C227" s="2"/>
      <c r="D227" s="2"/>
      <c r="E227" s="2"/>
    </row>
    <row r="228" spans="1:11" x14ac:dyDescent="0.2">
      <c r="C228" s="2"/>
      <c r="D228" s="2"/>
      <c r="E228" s="2"/>
    </row>
    <row r="229" spans="1:11" x14ac:dyDescent="0.2">
      <c r="C229" s="2"/>
      <c r="D229" s="2"/>
      <c r="E229" s="2"/>
    </row>
    <row r="230" spans="1:11" x14ac:dyDescent="0.2">
      <c r="A230" t="s">
        <v>16</v>
      </c>
      <c r="B230" t="s">
        <v>57</v>
      </c>
      <c r="C230" s="2">
        <v>18.050769805908203</v>
      </c>
      <c r="D230" s="2">
        <v>18.282365798950195</v>
      </c>
      <c r="E230" s="2">
        <v>17.854305267333984</v>
      </c>
      <c r="F230" s="2">
        <f t="shared" ref="F230:F236" si="44">AVERAGE(C230:E230)</f>
        <v>18.062480290730793</v>
      </c>
      <c r="G230" s="2">
        <f t="shared" ref="G230:G236" si="45">STDEV(C230:E230)</f>
        <v>0.21427040456622418</v>
      </c>
      <c r="I230">
        <f>1000000*0.2</f>
        <v>200000</v>
      </c>
      <c r="J230" s="3">
        <f>LOG10(I230)</f>
        <v>5.3010299956639813</v>
      </c>
      <c r="K230" s="3">
        <v>18.062480290730793</v>
      </c>
    </row>
    <row r="231" spans="1:11" x14ac:dyDescent="0.2">
      <c r="B231" t="s">
        <v>59</v>
      </c>
      <c r="C231" s="2">
        <v>21.328910827636719</v>
      </c>
      <c r="D231" s="2">
        <v>21.547897338867188</v>
      </c>
      <c r="E231" s="2">
        <v>21.354438781738281</v>
      </c>
      <c r="F231" s="2">
        <f t="shared" si="44"/>
        <v>21.410415649414062</v>
      </c>
      <c r="G231" s="2">
        <f t="shared" si="45"/>
        <v>0.11974485505155116</v>
      </c>
      <c r="I231">
        <f>100000*0.2</f>
        <v>20000</v>
      </c>
      <c r="J231" s="3">
        <f t="shared" ref="J231:J234" si="46">LOG10(I231)</f>
        <v>4.3010299956639813</v>
      </c>
      <c r="K231" s="3">
        <v>21.410415649414062</v>
      </c>
    </row>
    <row r="232" spans="1:11" x14ac:dyDescent="0.2">
      <c r="B232" t="s">
        <v>60</v>
      </c>
      <c r="C232" s="2">
        <v>24.170011520385742</v>
      </c>
      <c r="D232" s="2">
        <v>25.134130477905273</v>
      </c>
      <c r="E232" s="2">
        <v>24.969322204589844</v>
      </c>
      <c r="F232" s="2">
        <f t="shared" si="44"/>
        <v>24.757821400960285</v>
      </c>
      <c r="G232" s="2">
        <f t="shared" si="45"/>
        <v>0.5156847714583962</v>
      </c>
      <c r="I232">
        <f>10000*0.2</f>
        <v>2000</v>
      </c>
      <c r="J232" s="3">
        <f t="shared" si="46"/>
        <v>3.3010299956639813</v>
      </c>
      <c r="K232" s="3">
        <v>24.757821400960285</v>
      </c>
    </row>
    <row r="233" spans="1:11" x14ac:dyDescent="0.2">
      <c r="B233" t="s">
        <v>61</v>
      </c>
      <c r="C233" s="2">
        <v>28.377965927124023</v>
      </c>
      <c r="D233" s="2">
        <v>28.127412796020508</v>
      </c>
      <c r="E233" s="2">
        <v>28.245510101318359</v>
      </c>
      <c r="F233" s="2">
        <f t="shared" si="44"/>
        <v>28.250296274820965</v>
      </c>
      <c r="G233" s="2">
        <f t="shared" si="45"/>
        <v>0.12534511745194402</v>
      </c>
      <c r="I233">
        <f>1000*0.2</f>
        <v>200</v>
      </c>
      <c r="J233" s="3">
        <f t="shared" si="46"/>
        <v>2.3010299956639813</v>
      </c>
      <c r="K233" s="3">
        <v>28.250296274820965</v>
      </c>
    </row>
    <row r="234" spans="1:11" x14ac:dyDescent="0.2">
      <c r="B234" t="s">
        <v>62</v>
      </c>
      <c r="C234" s="2">
        <v>31.862966537475586</v>
      </c>
      <c r="D234" s="2">
        <v>31.566226959228516</v>
      </c>
      <c r="E234" s="2">
        <v>31.869907379150391</v>
      </c>
      <c r="F234" s="2">
        <f t="shared" si="44"/>
        <v>31.766366958618164</v>
      </c>
      <c r="G234" s="2">
        <f t="shared" si="45"/>
        <v>0.17336106349914629</v>
      </c>
      <c r="I234">
        <f>100*0.2</f>
        <v>20</v>
      </c>
      <c r="J234" s="3">
        <f t="shared" si="46"/>
        <v>1.3010299956639813</v>
      </c>
      <c r="K234" s="3">
        <v>31.766366958618164</v>
      </c>
    </row>
    <row r="235" spans="1:11" x14ac:dyDescent="0.2">
      <c r="B235" t="s">
        <v>63</v>
      </c>
      <c r="C235" s="2">
        <v>34.720104217529297</v>
      </c>
      <c r="D235" s="2">
        <v>35.434658050537109</v>
      </c>
      <c r="E235" s="2" t="s">
        <v>58</v>
      </c>
      <c r="F235" s="2">
        <f t="shared" si="44"/>
        <v>35.077381134033203</v>
      </c>
      <c r="G235" s="2">
        <f t="shared" si="45"/>
        <v>0.50526586084266412</v>
      </c>
    </row>
    <row r="236" spans="1:11" x14ac:dyDescent="0.2">
      <c r="B236" t="s">
        <v>64</v>
      </c>
      <c r="C236" s="2">
        <v>36.577823638916016</v>
      </c>
      <c r="D236" s="2" t="s">
        <v>58</v>
      </c>
      <c r="E236" s="2" t="s">
        <v>58</v>
      </c>
      <c r="F236" s="2">
        <f t="shared" si="44"/>
        <v>36.577823638916016</v>
      </c>
      <c r="G236" s="2" t="e">
        <f t="shared" si="45"/>
        <v>#DIV/0!</v>
      </c>
    </row>
    <row r="237" spans="1:11" x14ac:dyDescent="0.2">
      <c r="B237" t="s">
        <v>65</v>
      </c>
      <c r="C237" s="2" t="s">
        <v>58</v>
      </c>
      <c r="D237" s="2" t="s">
        <v>58</v>
      </c>
      <c r="E237" s="2" t="s">
        <v>58</v>
      </c>
    </row>
    <row r="238" spans="1:11" x14ac:dyDescent="0.2">
      <c r="C238" s="2"/>
      <c r="D238" s="2"/>
      <c r="E238" s="2"/>
    </row>
    <row r="239" spans="1:11" x14ac:dyDescent="0.2">
      <c r="C239" s="2"/>
      <c r="D239" s="2"/>
      <c r="E239" s="2"/>
    </row>
    <row r="240" spans="1:11" x14ac:dyDescent="0.2">
      <c r="C240" s="2"/>
      <c r="D240" s="2"/>
      <c r="E240" s="2"/>
    </row>
    <row r="241" spans="1:11" x14ac:dyDescent="0.2">
      <c r="C241" s="2"/>
      <c r="D241" s="2"/>
      <c r="E241" s="2"/>
    </row>
    <row r="242" spans="1:11" x14ac:dyDescent="0.2">
      <c r="C242" s="2"/>
      <c r="D242" s="2"/>
      <c r="E242" s="2"/>
    </row>
    <row r="243" spans="1:11" x14ac:dyDescent="0.2">
      <c r="C243" s="2"/>
      <c r="D243" s="2"/>
      <c r="E243" s="2"/>
    </row>
    <row r="244" spans="1:11" x14ac:dyDescent="0.2">
      <c r="C244" s="2"/>
      <c r="D244" s="2"/>
      <c r="E244" s="2"/>
    </row>
    <row r="245" spans="1:11" x14ac:dyDescent="0.2">
      <c r="C245" s="2"/>
      <c r="D245" s="2"/>
      <c r="E245" s="2"/>
    </row>
    <row r="246" spans="1:11" x14ac:dyDescent="0.2">
      <c r="A246" t="s">
        <v>17</v>
      </c>
      <c r="B246" t="s">
        <v>57</v>
      </c>
      <c r="C246" s="2">
        <v>20.804605484008789</v>
      </c>
      <c r="D246" s="2">
        <v>20.885271072387695</v>
      </c>
      <c r="E246" s="2">
        <v>20.114299774169922</v>
      </c>
      <c r="F246" s="2">
        <f t="shared" ref="F246:F251" si="47">AVERAGE(C246:E246)</f>
        <v>20.601392110188801</v>
      </c>
      <c r="G246" s="2">
        <f t="shared" ref="G246:G251" si="48">STDEV(C246:E246)</f>
        <v>0.42375811749555437</v>
      </c>
      <c r="I246">
        <f>1000000*0.2</f>
        <v>200000</v>
      </c>
      <c r="J246" s="3">
        <f>LOG10(I246)</f>
        <v>5.3010299956639813</v>
      </c>
      <c r="K246" s="3">
        <v>20.601392110188801</v>
      </c>
    </row>
    <row r="247" spans="1:11" x14ac:dyDescent="0.2">
      <c r="B247" t="s">
        <v>59</v>
      </c>
      <c r="C247" s="2">
        <v>23.610031127929688</v>
      </c>
      <c r="D247" s="2">
        <v>24.472002029418945</v>
      </c>
      <c r="E247" s="2">
        <v>24.547510147094727</v>
      </c>
      <c r="F247" s="2">
        <f t="shared" si="47"/>
        <v>24.209847768147785</v>
      </c>
      <c r="G247" s="2">
        <f t="shared" si="48"/>
        <v>0.52082662217923459</v>
      </c>
      <c r="I247">
        <f>100000*0.2</f>
        <v>20000</v>
      </c>
      <c r="J247" s="3">
        <f t="shared" ref="J247:J250" si="49">LOG10(I247)</f>
        <v>4.3010299956639813</v>
      </c>
      <c r="K247" s="3">
        <v>24.209847768147785</v>
      </c>
    </row>
    <row r="248" spans="1:11" x14ac:dyDescent="0.2">
      <c r="B248" t="s">
        <v>60</v>
      </c>
      <c r="C248" s="2">
        <v>27.629138946533203</v>
      </c>
      <c r="D248" s="2">
        <v>27.915121078491211</v>
      </c>
      <c r="E248" s="2">
        <v>28.000797271728516</v>
      </c>
      <c r="F248" s="2">
        <f t="shared" si="47"/>
        <v>27.848352432250977</v>
      </c>
      <c r="G248" s="2">
        <f t="shared" si="48"/>
        <v>0.1946176167830429</v>
      </c>
      <c r="I248">
        <f>10000*0.2</f>
        <v>2000</v>
      </c>
      <c r="J248" s="3">
        <f t="shared" si="49"/>
        <v>3.3010299956639813</v>
      </c>
      <c r="K248" s="3">
        <v>27.848352432250977</v>
      </c>
    </row>
    <row r="249" spans="1:11" x14ac:dyDescent="0.2">
      <c r="B249" t="s">
        <v>61</v>
      </c>
      <c r="C249" s="2">
        <v>30.451444625854492</v>
      </c>
      <c r="D249" s="2">
        <v>31.662260055541992</v>
      </c>
      <c r="E249" s="2">
        <v>30.49998664855957</v>
      </c>
      <c r="F249" s="2">
        <f t="shared" si="47"/>
        <v>30.871230443318684</v>
      </c>
      <c r="G249" s="2">
        <f t="shared" si="48"/>
        <v>0.68548155887134699</v>
      </c>
      <c r="I249">
        <f>1000*0.2</f>
        <v>200</v>
      </c>
      <c r="J249" s="3">
        <f t="shared" si="49"/>
        <v>2.3010299956639813</v>
      </c>
      <c r="K249" s="3">
        <v>30.871230443318684</v>
      </c>
    </row>
    <row r="250" spans="1:11" x14ac:dyDescent="0.2">
      <c r="B250" t="s">
        <v>62</v>
      </c>
      <c r="C250" s="2" t="s">
        <v>58</v>
      </c>
      <c r="D250" s="2" t="s">
        <v>58</v>
      </c>
      <c r="E250" s="2" t="s">
        <v>58</v>
      </c>
      <c r="F250" s="2" t="e">
        <f t="shared" si="47"/>
        <v>#DIV/0!</v>
      </c>
      <c r="G250" s="2" t="e">
        <f t="shared" si="48"/>
        <v>#DIV/0!</v>
      </c>
      <c r="I250">
        <f>100*0.2</f>
        <v>20</v>
      </c>
      <c r="J250" s="3">
        <f t="shared" si="49"/>
        <v>1.3010299956639813</v>
      </c>
      <c r="K250" s="3"/>
    </row>
    <row r="251" spans="1:11" x14ac:dyDescent="0.2">
      <c r="B251" t="s">
        <v>63</v>
      </c>
      <c r="C251" s="2" t="s">
        <v>58</v>
      </c>
      <c r="D251" s="2" t="s">
        <v>58</v>
      </c>
      <c r="E251" s="2" t="s">
        <v>58</v>
      </c>
      <c r="F251" s="2" t="e">
        <f t="shared" si="47"/>
        <v>#DIV/0!</v>
      </c>
      <c r="G251" s="2" t="e">
        <f t="shared" si="48"/>
        <v>#DIV/0!</v>
      </c>
      <c r="K251" s="3"/>
    </row>
    <row r="252" spans="1:11" x14ac:dyDescent="0.2">
      <c r="B252" t="s">
        <v>64</v>
      </c>
      <c r="C252" s="2" t="s">
        <v>58</v>
      </c>
      <c r="D252" s="2" t="s">
        <v>58</v>
      </c>
      <c r="E252" s="2" t="s">
        <v>58</v>
      </c>
    </row>
    <row r="253" spans="1:11" x14ac:dyDescent="0.2">
      <c r="B253" t="s">
        <v>65</v>
      </c>
      <c r="C253" s="2" t="s">
        <v>58</v>
      </c>
      <c r="D253" s="2" t="s">
        <v>58</v>
      </c>
      <c r="E253" s="2" t="s">
        <v>58</v>
      </c>
    </row>
    <row r="254" spans="1:11" x14ac:dyDescent="0.2">
      <c r="C254" s="2"/>
      <c r="D254" s="2"/>
      <c r="E254" s="2"/>
    </row>
    <row r="255" spans="1:11" x14ac:dyDescent="0.2">
      <c r="C255" s="2"/>
      <c r="D255" s="2"/>
      <c r="E255" s="2"/>
    </row>
    <row r="256" spans="1:11" x14ac:dyDescent="0.2">
      <c r="C256" s="2"/>
      <c r="D256" s="2"/>
      <c r="E256" s="2"/>
    </row>
    <row r="257" spans="1:11" x14ac:dyDescent="0.2">
      <c r="C257" s="2"/>
      <c r="D257" s="2"/>
      <c r="E257" s="2"/>
    </row>
    <row r="258" spans="1:11" x14ac:dyDescent="0.2">
      <c r="C258" s="2"/>
      <c r="D258" s="2"/>
      <c r="E258" s="2"/>
    </row>
    <row r="259" spans="1:11" x14ac:dyDescent="0.2">
      <c r="C259" s="2"/>
      <c r="D259" s="2"/>
      <c r="E259" s="2"/>
    </row>
    <row r="260" spans="1:11" x14ac:dyDescent="0.2">
      <c r="C260" s="2"/>
      <c r="D260" s="2"/>
      <c r="E260" s="2"/>
    </row>
    <row r="261" spans="1:11" x14ac:dyDescent="0.2">
      <c r="C261" s="2"/>
      <c r="D261" s="2"/>
      <c r="E261" s="2"/>
    </row>
    <row r="262" spans="1:11" x14ac:dyDescent="0.2">
      <c r="A262" t="s">
        <v>18</v>
      </c>
      <c r="B262" t="s">
        <v>57</v>
      </c>
      <c r="C262" s="2">
        <v>19.157875061035156</v>
      </c>
      <c r="D262" s="2">
        <v>19.223997116088867</v>
      </c>
      <c r="E262" s="2">
        <v>19.175413131713867</v>
      </c>
      <c r="F262" s="2">
        <f t="shared" ref="F262:F267" si="50">AVERAGE(C262:E262)</f>
        <v>19.185761769612629</v>
      </c>
      <c r="G262" s="2">
        <f t="shared" ref="G262:G267" si="51">STDEV(C262:E262)</f>
        <v>3.4254229970928855E-2</v>
      </c>
      <c r="I262">
        <f>1000000*0.2</f>
        <v>200000</v>
      </c>
      <c r="J262" s="3">
        <f>LOG10(I262)</f>
        <v>5.3010299956639813</v>
      </c>
      <c r="K262" s="3">
        <v>19.185761769612629</v>
      </c>
    </row>
    <row r="263" spans="1:11" x14ac:dyDescent="0.2">
      <c r="B263" t="s">
        <v>59</v>
      </c>
      <c r="C263" s="2">
        <v>22.870290756225586</v>
      </c>
      <c r="D263" s="2">
        <v>22.744613647460938</v>
      </c>
      <c r="E263" s="2">
        <v>23.135507583618164</v>
      </c>
      <c r="F263" s="2">
        <f t="shared" si="50"/>
        <v>22.91680399576823</v>
      </c>
      <c r="G263" s="2">
        <f t="shared" si="51"/>
        <v>0.1995548256011013</v>
      </c>
      <c r="I263">
        <f>100000*0.2</f>
        <v>20000</v>
      </c>
      <c r="J263" s="3">
        <f t="shared" ref="J263:J266" si="52">LOG10(I263)</f>
        <v>4.3010299956639813</v>
      </c>
      <c r="K263" s="3">
        <v>22.91680399576823</v>
      </c>
    </row>
    <row r="264" spans="1:11" x14ac:dyDescent="0.2">
      <c r="B264" t="s">
        <v>60</v>
      </c>
      <c r="C264" s="2">
        <v>26.327831268310547</v>
      </c>
      <c r="D264" s="2">
        <v>26.427028656005859</v>
      </c>
      <c r="E264" s="2">
        <v>25.540390014648438</v>
      </c>
      <c r="F264" s="2">
        <f t="shared" si="50"/>
        <v>26.098416646321613</v>
      </c>
      <c r="G264" s="2">
        <f t="shared" si="51"/>
        <v>0.48580378927482365</v>
      </c>
      <c r="I264">
        <f>10000*0.2</f>
        <v>2000</v>
      </c>
      <c r="J264" s="3">
        <f t="shared" si="52"/>
        <v>3.3010299956639813</v>
      </c>
      <c r="K264" s="3">
        <v>26.098416646321613</v>
      </c>
    </row>
    <row r="265" spans="1:11" x14ac:dyDescent="0.2">
      <c r="B265" t="s">
        <v>61</v>
      </c>
      <c r="C265" s="2">
        <v>30.515899658203125</v>
      </c>
      <c r="D265" s="2">
        <v>29.814157485961914</v>
      </c>
      <c r="E265" s="2">
        <v>29.506992340087891</v>
      </c>
      <c r="F265" s="2">
        <f t="shared" si="50"/>
        <v>29.945683161417644</v>
      </c>
      <c r="G265" s="2">
        <f t="shared" si="51"/>
        <v>0.51715350391801762</v>
      </c>
      <c r="I265">
        <f>1000*0.2</f>
        <v>200</v>
      </c>
      <c r="J265" s="3">
        <f t="shared" si="52"/>
        <v>2.3010299956639813</v>
      </c>
      <c r="K265" s="3">
        <v>29.945683161417644</v>
      </c>
    </row>
    <row r="266" spans="1:11" x14ac:dyDescent="0.2">
      <c r="B266" t="s">
        <v>62</v>
      </c>
      <c r="C266" s="2" t="s">
        <v>58</v>
      </c>
      <c r="D266" s="2">
        <v>33.427234649658203</v>
      </c>
      <c r="E266" s="2">
        <v>38.0635986328125</v>
      </c>
      <c r="F266" s="2">
        <f t="shared" si="50"/>
        <v>35.745416641235352</v>
      </c>
      <c r="G266" s="2">
        <f t="shared" si="51"/>
        <v>3.2784044125374754</v>
      </c>
      <c r="I266">
        <f>100*0.2</f>
        <v>20</v>
      </c>
      <c r="J266" s="3">
        <f t="shared" si="52"/>
        <v>1.3010299956639813</v>
      </c>
      <c r="K266" s="3">
        <v>35.745416641235352</v>
      </c>
    </row>
    <row r="267" spans="1:11" x14ac:dyDescent="0.2">
      <c r="B267" t="s">
        <v>63</v>
      </c>
      <c r="C267" s="2" t="s">
        <v>58</v>
      </c>
      <c r="D267" s="2" t="s">
        <v>58</v>
      </c>
      <c r="E267" s="2" t="s">
        <v>58</v>
      </c>
      <c r="F267" s="2" t="e">
        <f t="shared" si="50"/>
        <v>#DIV/0!</v>
      </c>
      <c r="G267" s="2" t="e">
        <f t="shared" si="51"/>
        <v>#DIV/0!</v>
      </c>
    </row>
    <row r="268" spans="1:11" x14ac:dyDescent="0.2">
      <c r="B268" t="s">
        <v>64</v>
      </c>
      <c r="C268" s="2" t="s">
        <v>58</v>
      </c>
      <c r="D268" s="2" t="s">
        <v>58</v>
      </c>
      <c r="E268" s="2" t="s">
        <v>58</v>
      </c>
    </row>
    <row r="269" spans="1:11" x14ac:dyDescent="0.2">
      <c r="B269" t="s">
        <v>65</v>
      </c>
      <c r="C269" s="2" t="s">
        <v>58</v>
      </c>
      <c r="D269" s="2" t="s">
        <v>58</v>
      </c>
      <c r="E269" s="2" t="s">
        <v>58</v>
      </c>
    </row>
    <row r="270" spans="1:11" x14ac:dyDescent="0.2">
      <c r="C270" s="2"/>
      <c r="D270" s="2"/>
      <c r="E270" s="2"/>
    </row>
    <row r="271" spans="1:11" x14ac:dyDescent="0.2">
      <c r="C271" s="2"/>
      <c r="D271" s="2"/>
      <c r="E271" s="2"/>
    </row>
    <row r="272" spans="1:11" x14ac:dyDescent="0.2">
      <c r="C272" s="2"/>
      <c r="D272" s="2"/>
      <c r="E272" s="2"/>
    </row>
    <row r="273" spans="1:11" x14ac:dyDescent="0.2">
      <c r="C273" s="2"/>
      <c r="D273" s="2"/>
      <c r="E273" s="2"/>
    </row>
    <row r="274" spans="1:11" x14ac:dyDescent="0.2">
      <c r="C274" s="2"/>
      <c r="D274" s="2"/>
      <c r="E274" s="2"/>
    </row>
    <row r="275" spans="1:11" x14ac:dyDescent="0.2">
      <c r="C275" s="2"/>
      <c r="D275" s="2"/>
      <c r="E275" s="2"/>
    </row>
    <row r="276" spans="1:11" x14ac:dyDescent="0.2">
      <c r="C276" s="2"/>
      <c r="D276" s="2"/>
      <c r="E276" s="2"/>
    </row>
    <row r="277" spans="1:11" x14ac:dyDescent="0.2">
      <c r="C277" s="2"/>
      <c r="D277" s="2"/>
      <c r="E277" s="2"/>
    </row>
    <row r="278" spans="1:11" x14ac:dyDescent="0.2">
      <c r="A278" s="5" t="s">
        <v>19</v>
      </c>
      <c r="B278" t="s">
        <v>75</v>
      </c>
      <c r="C278" s="2">
        <v>11.89960765838623</v>
      </c>
      <c r="D278" s="2">
        <v>11.764582633972168</v>
      </c>
      <c r="E278" s="2">
        <v>12.122283935546875</v>
      </c>
      <c r="F278" s="2">
        <f t="shared" ref="F278:F283" si="53">AVERAGE(C278:E278)</f>
        <v>11.928824742635092</v>
      </c>
      <c r="G278" s="2">
        <f t="shared" ref="G278:G283" si="54">STDEV(C278:E278)</f>
        <v>0.18063162457350498</v>
      </c>
      <c r="I278">
        <f>100000000*0.2</f>
        <v>20000000</v>
      </c>
      <c r="J278" s="3">
        <f>LOG10(I278)</f>
        <v>7.3010299956639813</v>
      </c>
      <c r="K278" s="3">
        <v>11.928824742635092</v>
      </c>
    </row>
    <row r="279" spans="1:11" x14ac:dyDescent="0.2">
      <c r="B279" t="s">
        <v>76</v>
      </c>
      <c r="C279" s="2">
        <v>15.87431526184082</v>
      </c>
      <c r="D279" s="2">
        <v>15.811441421508789</v>
      </c>
      <c r="E279" s="2">
        <v>15.631705284118652</v>
      </c>
      <c r="F279" s="2">
        <f t="shared" si="53"/>
        <v>15.77248732248942</v>
      </c>
      <c r="G279" s="2">
        <f t="shared" si="54"/>
        <v>0.12590856482144405</v>
      </c>
      <c r="I279">
        <f>10000000*0.2</f>
        <v>2000000</v>
      </c>
      <c r="J279" s="3">
        <f t="shared" ref="J279:J283" si="55">LOG10(I279)</f>
        <v>6.3010299956639813</v>
      </c>
      <c r="K279" s="3">
        <v>15.77248732248942</v>
      </c>
    </row>
    <row r="280" spans="1:11" x14ac:dyDescent="0.2">
      <c r="B280" t="s">
        <v>57</v>
      </c>
      <c r="C280" s="2">
        <v>18.945672988891602</v>
      </c>
      <c r="D280" s="2">
        <v>19.477870941162109</v>
      </c>
      <c r="E280" s="2">
        <v>17.621433258056641</v>
      </c>
      <c r="F280" s="2">
        <f t="shared" si="53"/>
        <v>18.681659062703449</v>
      </c>
      <c r="G280" s="2">
        <f t="shared" si="54"/>
        <v>0.95596429469382482</v>
      </c>
      <c r="I280">
        <f>1000000*0.2</f>
        <v>200000</v>
      </c>
      <c r="J280" s="3">
        <f t="shared" si="55"/>
        <v>5.3010299956639813</v>
      </c>
      <c r="K280" s="3">
        <v>18.681659062703449</v>
      </c>
    </row>
    <row r="281" spans="1:11" x14ac:dyDescent="0.2">
      <c r="B281" t="s">
        <v>59</v>
      </c>
      <c r="C281" s="2">
        <v>22.540861129760742</v>
      </c>
      <c r="D281" s="2">
        <v>22.772159576416016</v>
      </c>
      <c r="E281" s="2">
        <v>22.117790222167969</v>
      </c>
      <c r="F281" s="2">
        <f t="shared" si="53"/>
        <v>22.47693697611491</v>
      </c>
      <c r="G281" s="2">
        <f t="shared" si="54"/>
        <v>0.33183510364223606</v>
      </c>
      <c r="I281">
        <f>100000*0.2</f>
        <v>20000</v>
      </c>
      <c r="J281" s="3">
        <f t="shared" si="55"/>
        <v>4.3010299956639813</v>
      </c>
      <c r="K281" s="3">
        <v>22.47693697611491</v>
      </c>
    </row>
    <row r="282" spans="1:11" x14ac:dyDescent="0.2">
      <c r="B282" t="s">
        <v>60</v>
      </c>
      <c r="C282" s="2">
        <v>26.368398666381836</v>
      </c>
      <c r="D282" s="2">
        <v>25.862726211547852</v>
      </c>
      <c r="E282" s="2">
        <v>25.45408821105957</v>
      </c>
      <c r="F282" s="2">
        <f t="shared" si="53"/>
        <v>25.895071029663086</v>
      </c>
      <c r="G282" s="2">
        <f t="shared" si="54"/>
        <v>0.45801260094246626</v>
      </c>
      <c r="I282">
        <f>10000*0.2</f>
        <v>2000</v>
      </c>
      <c r="J282" s="3">
        <f t="shared" si="55"/>
        <v>3.3010299956639813</v>
      </c>
      <c r="K282" s="3">
        <v>25.895071029663086</v>
      </c>
    </row>
    <row r="283" spans="1:11" x14ac:dyDescent="0.2">
      <c r="B283" t="s">
        <v>61</v>
      </c>
      <c r="C283" s="2">
        <v>29.935199737548828</v>
      </c>
      <c r="D283" s="2">
        <v>29.557701110839844</v>
      </c>
      <c r="E283" s="2">
        <v>30.382781982421875</v>
      </c>
      <c r="F283" s="2">
        <f t="shared" si="53"/>
        <v>29.958560943603516</v>
      </c>
      <c r="G283" s="2">
        <f t="shared" si="54"/>
        <v>0.41303622192719158</v>
      </c>
      <c r="I283">
        <f>1000*0.2</f>
        <v>200</v>
      </c>
      <c r="J283" s="3">
        <f t="shared" si="55"/>
        <v>2.3010299956639813</v>
      </c>
      <c r="K283" s="3">
        <v>29.958560943603516</v>
      </c>
    </row>
    <row r="284" spans="1:11" x14ac:dyDescent="0.2">
      <c r="B284" t="s">
        <v>62</v>
      </c>
      <c r="C284" s="2" t="s">
        <v>58</v>
      </c>
      <c r="D284" s="2">
        <v>36.118816375732422</v>
      </c>
      <c r="E284" s="2" t="s">
        <v>58</v>
      </c>
    </row>
    <row r="285" spans="1:11" x14ac:dyDescent="0.2">
      <c r="B285" t="s">
        <v>65</v>
      </c>
      <c r="C285" s="2" t="s">
        <v>58</v>
      </c>
      <c r="D285" s="2" t="s">
        <v>58</v>
      </c>
      <c r="E285" s="2" t="s">
        <v>58</v>
      </c>
    </row>
    <row r="286" spans="1:11" x14ac:dyDescent="0.2">
      <c r="C286" s="2"/>
      <c r="D286" s="2"/>
      <c r="E286" s="2"/>
    </row>
    <row r="287" spans="1:11" x14ac:dyDescent="0.2">
      <c r="C287" s="2"/>
      <c r="D287" s="2"/>
      <c r="E287" s="2"/>
    </row>
    <row r="288" spans="1:11" x14ac:dyDescent="0.2">
      <c r="C288" s="2"/>
      <c r="D288" s="2"/>
      <c r="E288" s="2"/>
    </row>
    <row r="289" spans="1:11" x14ac:dyDescent="0.2">
      <c r="C289" s="2"/>
      <c r="D289" s="2"/>
      <c r="E289" s="2"/>
    </row>
    <row r="290" spans="1:11" x14ac:dyDescent="0.2">
      <c r="C290" s="2"/>
      <c r="D290" s="2"/>
      <c r="E290" s="2"/>
    </row>
    <row r="291" spans="1:11" x14ac:dyDescent="0.2">
      <c r="C291" s="2"/>
      <c r="D291" s="2"/>
      <c r="E291" s="2"/>
    </row>
    <row r="292" spans="1:11" x14ac:dyDescent="0.2">
      <c r="C292" s="2"/>
      <c r="D292" s="2"/>
      <c r="E292" s="2"/>
    </row>
    <row r="293" spans="1:11" x14ac:dyDescent="0.2">
      <c r="C293" s="2"/>
      <c r="D293" s="2"/>
      <c r="E293" s="2"/>
    </row>
    <row r="294" spans="1:11" x14ac:dyDescent="0.2">
      <c r="A294" t="s">
        <v>20</v>
      </c>
      <c r="B294" t="s">
        <v>57</v>
      </c>
      <c r="C294" s="2">
        <v>19.978908538818359</v>
      </c>
      <c r="D294" s="2">
        <v>19.872465133666992</v>
      </c>
      <c r="E294" s="2">
        <v>18.76997184753418</v>
      </c>
      <c r="F294" s="2">
        <f t="shared" ref="F294:F299" si="56">AVERAGE(C294:E294)</f>
        <v>19.540448506673176</v>
      </c>
      <c r="G294" s="2">
        <f t="shared" ref="G294:G299" si="57">STDEV(C294:E294)</f>
        <v>0.66937154207028227</v>
      </c>
      <c r="I294">
        <f>1000000*0.2</f>
        <v>200000</v>
      </c>
      <c r="J294" s="3">
        <f>LOG10(I294)</f>
        <v>5.3010299956639813</v>
      </c>
      <c r="K294" s="3">
        <v>19.540448506673176</v>
      </c>
    </row>
    <row r="295" spans="1:11" x14ac:dyDescent="0.2">
      <c r="B295" t="s">
        <v>59</v>
      </c>
      <c r="C295" s="2">
        <v>22.197481155395508</v>
      </c>
      <c r="D295" s="2">
        <v>23.080192565917969</v>
      </c>
      <c r="E295" s="2">
        <v>23.628629684448242</v>
      </c>
      <c r="F295" s="2">
        <f t="shared" si="56"/>
        <v>22.968767801920574</v>
      </c>
      <c r="G295" s="2">
        <f t="shared" si="57"/>
        <v>0.72205133929406839</v>
      </c>
      <c r="I295">
        <f>100000*0.2</f>
        <v>20000</v>
      </c>
      <c r="J295" s="3">
        <f t="shared" ref="J295:J298" si="58">LOG10(I295)</f>
        <v>4.3010299956639813</v>
      </c>
      <c r="K295" s="3">
        <v>22.968767801920574</v>
      </c>
    </row>
    <row r="296" spans="1:11" x14ac:dyDescent="0.2">
      <c r="B296" t="s">
        <v>60</v>
      </c>
      <c r="C296" s="2">
        <v>25.295366287231445</v>
      </c>
      <c r="D296" s="2">
        <v>25.892156600952148</v>
      </c>
      <c r="E296" s="2">
        <v>25.811420440673828</v>
      </c>
      <c r="F296" s="2">
        <f t="shared" si="56"/>
        <v>25.666314442952473</v>
      </c>
      <c r="G296" s="2">
        <f t="shared" si="57"/>
        <v>0.32377690246332591</v>
      </c>
      <c r="I296">
        <f>10000*0.2</f>
        <v>2000</v>
      </c>
      <c r="J296" s="3">
        <f t="shared" si="58"/>
        <v>3.3010299956639813</v>
      </c>
      <c r="K296" s="3">
        <v>25.666314442952473</v>
      </c>
    </row>
    <row r="297" spans="1:11" x14ac:dyDescent="0.2">
      <c r="B297" t="s">
        <v>61</v>
      </c>
      <c r="C297" s="2">
        <v>28.465463638305664</v>
      </c>
      <c r="D297" s="2">
        <v>29.196781158447266</v>
      </c>
      <c r="E297" s="2">
        <v>28.586069107055664</v>
      </c>
      <c r="F297" s="2">
        <f t="shared" si="56"/>
        <v>28.749437967936199</v>
      </c>
      <c r="G297" s="2">
        <f t="shared" si="57"/>
        <v>0.3920757163426063</v>
      </c>
      <c r="I297">
        <f>1000*0.2</f>
        <v>200</v>
      </c>
      <c r="J297" s="3">
        <f t="shared" si="58"/>
        <v>2.3010299956639813</v>
      </c>
      <c r="K297" s="3">
        <v>28.749437967936199</v>
      </c>
    </row>
    <row r="298" spans="1:11" x14ac:dyDescent="0.2">
      <c r="B298" t="s">
        <v>62</v>
      </c>
      <c r="C298" s="2">
        <v>31.07811164855957</v>
      </c>
      <c r="D298" s="2">
        <v>32.592029571533203</v>
      </c>
      <c r="E298" s="2">
        <v>33.2943115234375</v>
      </c>
      <c r="F298" s="2">
        <f t="shared" si="56"/>
        <v>32.321484247843422</v>
      </c>
      <c r="G298" s="2">
        <f t="shared" si="57"/>
        <v>1.1325994660426268</v>
      </c>
      <c r="I298">
        <f>100*0.2</f>
        <v>20</v>
      </c>
      <c r="J298" s="3">
        <f t="shared" si="58"/>
        <v>1.3010299956639813</v>
      </c>
      <c r="K298" s="3">
        <v>32.321484247843422</v>
      </c>
    </row>
    <row r="299" spans="1:11" x14ac:dyDescent="0.2">
      <c r="B299" t="s">
        <v>63</v>
      </c>
      <c r="C299" s="2">
        <v>34.924587249755859</v>
      </c>
      <c r="D299" s="2" t="s">
        <v>58</v>
      </c>
      <c r="E299" s="2">
        <v>34.404525756835938</v>
      </c>
      <c r="F299" s="2">
        <f t="shared" si="56"/>
        <v>34.664556503295898</v>
      </c>
      <c r="G299" s="2">
        <f t="shared" si="57"/>
        <v>0.36773900827767642</v>
      </c>
    </row>
    <row r="300" spans="1:11" x14ac:dyDescent="0.2">
      <c r="B300" t="s">
        <v>64</v>
      </c>
      <c r="C300" s="2" t="s">
        <v>58</v>
      </c>
      <c r="D300" s="2" t="s">
        <v>58</v>
      </c>
      <c r="E300" s="2" t="s">
        <v>58</v>
      </c>
    </row>
    <row r="301" spans="1:11" x14ac:dyDescent="0.2">
      <c r="B301" t="s">
        <v>65</v>
      </c>
      <c r="C301" s="2" t="s">
        <v>58</v>
      </c>
      <c r="D301" s="2" t="s">
        <v>58</v>
      </c>
      <c r="E301" s="2" t="s">
        <v>58</v>
      </c>
    </row>
    <row r="302" spans="1:11" x14ac:dyDescent="0.2">
      <c r="C302" s="2"/>
      <c r="D302" s="2"/>
      <c r="E302" s="2"/>
    </row>
    <row r="303" spans="1:11" x14ac:dyDescent="0.2">
      <c r="C303" s="2"/>
      <c r="D303" s="2"/>
      <c r="E303" s="2"/>
    </row>
    <row r="304" spans="1:11" x14ac:dyDescent="0.2">
      <c r="C304" s="2"/>
      <c r="D304" s="2"/>
      <c r="E304" s="2"/>
    </row>
    <row r="305" spans="1:11" x14ac:dyDescent="0.2">
      <c r="C305" s="2"/>
      <c r="D305" s="2"/>
      <c r="E305" s="2"/>
    </row>
    <row r="306" spans="1:11" x14ac:dyDescent="0.2">
      <c r="C306" s="2"/>
      <c r="D306" s="2"/>
      <c r="E306" s="2"/>
    </row>
    <row r="307" spans="1:11" x14ac:dyDescent="0.2">
      <c r="C307" s="2"/>
      <c r="D307" s="2"/>
      <c r="E307" s="2"/>
    </row>
    <row r="308" spans="1:11" x14ac:dyDescent="0.2">
      <c r="C308" s="2"/>
      <c r="D308" s="2"/>
      <c r="E308" s="2"/>
    </row>
    <row r="309" spans="1:11" x14ac:dyDescent="0.2">
      <c r="C309" s="2"/>
      <c r="D309" s="2"/>
      <c r="E309" s="2"/>
    </row>
    <row r="310" spans="1:11" x14ac:dyDescent="0.2">
      <c r="A310" t="s">
        <v>21</v>
      </c>
      <c r="B310" t="s">
        <v>57</v>
      </c>
      <c r="C310" s="2">
        <v>19.295049667358398</v>
      </c>
      <c r="D310" s="2">
        <v>19.799005508422852</v>
      </c>
      <c r="E310" s="2">
        <v>19.711692810058594</v>
      </c>
      <c r="F310" s="2">
        <f t="shared" ref="F310:F315" si="59">AVERAGE(C310:E310)</f>
        <v>19.601915995279949</v>
      </c>
      <c r="G310" s="2">
        <f t="shared" ref="G310:G315" si="60">STDEV(C310:E310)</f>
        <v>0.26931595614250914</v>
      </c>
      <c r="I310">
        <f>1000000*0.2</f>
        <v>200000</v>
      </c>
      <c r="J310" s="3">
        <f>LOG10(I310)</f>
        <v>5.3010299956639813</v>
      </c>
      <c r="K310" s="3">
        <v>19.601915995279949</v>
      </c>
    </row>
    <row r="311" spans="1:11" x14ac:dyDescent="0.2">
      <c r="B311" t="s">
        <v>59</v>
      </c>
      <c r="C311" s="2">
        <v>22.777708053588867</v>
      </c>
      <c r="D311" s="2">
        <v>22.790742874145508</v>
      </c>
      <c r="E311" s="2">
        <v>23.245063781738281</v>
      </c>
      <c r="F311" s="2">
        <f t="shared" si="59"/>
        <v>22.937838236490887</v>
      </c>
      <c r="G311" s="2">
        <f t="shared" si="60"/>
        <v>0.26614493866342021</v>
      </c>
      <c r="I311">
        <f>100000*0.2</f>
        <v>20000</v>
      </c>
      <c r="J311" s="3">
        <f t="shared" ref="J311:J314" si="61">LOG10(I311)</f>
        <v>4.3010299956639813</v>
      </c>
      <c r="K311" s="3">
        <v>22.937838236490887</v>
      </c>
    </row>
    <row r="312" spans="1:11" x14ac:dyDescent="0.2">
      <c r="B312" t="s">
        <v>60</v>
      </c>
      <c r="C312" s="2">
        <v>26.941312789916992</v>
      </c>
      <c r="D312" s="2">
        <v>26.406879425048828</v>
      </c>
      <c r="E312" s="2">
        <v>25.957542419433594</v>
      </c>
      <c r="F312" s="2">
        <f t="shared" si="59"/>
        <v>26.435244878133137</v>
      </c>
      <c r="G312" s="2">
        <f t="shared" si="60"/>
        <v>0.49249820777010894</v>
      </c>
      <c r="I312">
        <f>10000*0.2</f>
        <v>2000</v>
      </c>
      <c r="J312" s="3">
        <f t="shared" si="61"/>
        <v>3.3010299956639813</v>
      </c>
      <c r="K312" s="3">
        <v>26.435244878133137</v>
      </c>
    </row>
    <row r="313" spans="1:11" x14ac:dyDescent="0.2">
      <c r="B313" t="s">
        <v>61</v>
      </c>
      <c r="C313" s="2">
        <v>28.875715255737305</v>
      </c>
      <c r="D313" s="2">
        <v>29.768884658813477</v>
      </c>
      <c r="E313" s="2">
        <v>29.169178009033203</v>
      </c>
      <c r="F313" s="2">
        <f t="shared" si="59"/>
        <v>29.271259307861328</v>
      </c>
      <c r="G313" s="2">
        <f t="shared" si="60"/>
        <v>0.4552508531850204</v>
      </c>
      <c r="I313">
        <f>1000*0.2</f>
        <v>200</v>
      </c>
      <c r="J313" s="3">
        <f t="shared" si="61"/>
        <v>2.3010299956639813</v>
      </c>
      <c r="K313" s="3">
        <v>29.271259307861328</v>
      </c>
    </row>
    <row r="314" spans="1:11" x14ac:dyDescent="0.2">
      <c r="B314" t="s">
        <v>62</v>
      </c>
      <c r="C314" s="2">
        <v>34.521598815917969</v>
      </c>
      <c r="D314" s="2">
        <v>32.796817779541016</v>
      </c>
      <c r="E314" s="2">
        <v>33.821712493896484</v>
      </c>
      <c r="F314" s="2">
        <f t="shared" si="59"/>
        <v>33.713376363118492</v>
      </c>
      <c r="G314" s="2">
        <f t="shared" si="60"/>
        <v>0.86747907397547586</v>
      </c>
      <c r="I314">
        <f>100*0.2</f>
        <v>20</v>
      </c>
      <c r="J314" s="3">
        <f t="shared" si="61"/>
        <v>1.3010299956639813</v>
      </c>
      <c r="K314" s="3">
        <v>33.713376363118492</v>
      </c>
    </row>
    <row r="315" spans="1:11" x14ac:dyDescent="0.2">
      <c r="B315" t="s">
        <v>63</v>
      </c>
      <c r="C315" s="2" t="s">
        <v>58</v>
      </c>
      <c r="D315" s="2" t="s">
        <v>58</v>
      </c>
      <c r="E315" s="2" t="s">
        <v>58</v>
      </c>
      <c r="F315" s="2" t="e">
        <f t="shared" si="59"/>
        <v>#DIV/0!</v>
      </c>
      <c r="G315" s="2" t="e">
        <f t="shared" si="60"/>
        <v>#DIV/0!</v>
      </c>
    </row>
    <row r="316" spans="1:11" x14ac:dyDescent="0.2">
      <c r="B316" t="s">
        <v>64</v>
      </c>
      <c r="C316" s="2" t="s">
        <v>58</v>
      </c>
      <c r="D316" s="2" t="s">
        <v>58</v>
      </c>
      <c r="E316" s="2" t="s">
        <v>58</v>
      </c>
    </row>
    <row r="317" spans="1:11" x14ac:dyDescent="0.2">
      <c r="B317" t="s">
        <v>65</v>
      </c>
      <c r="C317" s="2" t="s">
        <v>58</v>
      </c>
      <c r="D317" s="2" t="s">
        <v>58</v>
      </c>
      <c r="E317" s="2" t="s">
        <v>58</v>
      </c>
    </row>
    <row r="318" spans="1:11" x14ac:dyDescent="0.2">
      <c r="C318" s="2"/>
      <c r="D318" s="2"/>
      <c r="E318" s="2"/>
    </row>
    <row r="319" spans="1:11" x14ac:dyDescent="0.2">
      <c r="C319" s="2"/>
      <c r="D319" s="2"/>
      <c r="E319" s="2"/>
    </row>
    <row r="320" spans="1:11" x14ac:dyDescent="0.2">
      <c r="C320" s="2"/>
      <c r="D320" s="2"/>
      <c r="E320" s="2"/>
    </row>
    <row r="321" spans="1:11" x14ac:dyDescent="0.2">
      <c r="C321" s="2"/>
      <c r="D321" s="2"/>
      <c r="E321" s="2"/>
    </row>
    <row r="322" spans="1:11" x14ac:dyDescent="0.2">
      <c r="C322" s="2"/>
      <c r="D322" s="2"/>
      <c r="E322" s="2"/>
    </row>
    <row r="323" spans="1:11" x14ac:dyDescent="0.2">
      <c r="C323" s="2"/>
      <c r="D323" s="2"/>
      <c r="E323" s="2"/>
    </row>
    <row r="324" spans="1:11" x14ac:dyDescent="0.2">
      <c r="C324" s="2"/>
      <c r="D324" s="2"/>
      <c r="E324" s="2"/>
    </row>
    <row r="325" spans="1:11" x14ac:dyDescent="0.2">
      <c r="C325" s="2"/>
      <c r="D325" s="2"/>
      <c r="E325" s="2"/>
    </row>
    <row r="326" spans="1:11" x14ac:dyDescent="0.2">
      <c r="A326" t="s">
        <v>22</v>
      </c>
      <c r="B326" t="s">
        <v>57</v>
      </c>
      <c r="C326" s="2">
        <v>18.331809997558594</v>
      </c>
      <c r="D326" s="2">
        <v>19.747776031494141</v>
      </c>
      <c r="E326" s="2">
        <v>19.516864776611328</v>
      </c>
      <c r="F326" s="2">
        <f t="shared" ref="F326:F331" si="62">AVERAGE(C326:E326)</f>
        <v>19.198816935221355</v>
      </c>
      <c r="G326" s="2">
        <f t="shared" ref="G326:G331" si="63">STDEV(C326:E326)</f>
        <v>0.7596747819787143</v>
      </c>
      <c r="I326">
        <f>1000000*0.2</f>
        <v>200000</v>
      </c>
      <c r="J326" s="3">
        <f>LOG10(I326)</f>
        <v>5.3010299956639813</v>
      </c>
      <c r="K326" s="3">
        <v>19.198816935221355</v>
      </c>
    </row>
    <row r="327" spans="1:11" x14ac:dyDescent="0.2">
      <c r="B327" t="s">
        <v>59</v>
      </c>
      <c r="C327" s="2">
        <v>22.640703201293945</v>
      </c>
      <c r="D327" s="2">
        <v>22.867311477661133</v>
      </c>
      <c r="E327" s="2">
        <v>23.302450180053711</v>
      </c>
      <c r="F327" s="2">
        <f t="shared" si="62"/>
        <v>22.936821619669598</v>
      </c>
      <c r="G327" s="2">
        <f t="shared" si="63"/>
        <v>0.3363049373053375</v>
      </c>
      <c r="I327">
        <f>100000*0.2</f>
        <v>20000</v>
      </c>
      <c r="J327" s="3">
        <f t="shared" ref="J327:J330" si="64">LOG10(I327)</f>
        <v>4.3010299956639813</v>
      </c>
      <c r="K327" s="3">
        <v>22.936821619669598</v>
      </c>
    </row>
    <row r="328" spans="1:11" x14ac:dyDescent="0.2">
      <c r="B328" t="s">
        <v>60</v>
      </c>
      <c r="C328" s="2">
        <v>26.891197204589844</v>
      </c>
      <c r="D328" s="2">
        <v>26.380075454711914</v>
      </c>
      <c r="E328" s="2">
        <v>25.579189300537109</v>
      </c>
      <c r="F328" s="2">
        <f t="shared" si="62"/>
        <v>26.283487319946289</v>
      </c>
      <c r="G328" s="2">
        <f t="shared" si="63"/>
        <v>0.66131545869376074</v>
      </c>
      <c r="I328">
        <f>10000*0.2</f>
        <v>2000</v>
      </c>
      <c r="J328" s="3">
        <f t="shared" si="64"/>
        <v>3.3010299956639813</v>
      </c>
      <c r="K328" s="3">
        <v>26.283487319946289</v>
      </c>
    </row>
    <row r="329" spans="1:11" x14ac:dyDescent="0.2">
      <c r="B329" t="s">
        <v>61</v>
      </c>
      <c r="C329" s="2">
        <v>29.718967437744141</v>
      </c>
      <c r="D329" s="2">
        <v>29.827754974365234</v>
      </c>
      <c r="E329" s="2">
        <v>29.266754150390625</v>
      </c>
      <c r="F329" s="2">
        <f t="shared" si="62"/>
        <v>29.6044921875</v>
      </c>
      <c r="G329" s="2">
        <f t="shared" si="63"/>
        <v>0.29750448452736244</v>
      </c>
      <c r="I329">
        <f>1000*0.2</f>
        <v>200</v>
      </c>
      <c r="J329" s="3">
        <f t="shared" si="64"/>
        <v>2.3010299956639813</v>
      </c>
      <c r="K329" s="3">
        <v>29.6044921875</v>
      </c>
    </row>
    <row r="330" spans="1:11" x14ac:dyDescent="0.2">
      <c r="B330" t="s">
        <v>62</v>
      </c>
      <c r="C330" s="2">
        <v>33.38214111328125</v>
      </c>
      <c r="D330" s="2" t="s">
        <v>58</v>
      </c>
      <c r="E330" s="2">
        <v>35.819904327392578</v>
      </c>
      <c r="F330" s="2">
        <f t="shared" si="62"/>
        <v>34.601022720336914</v>
      </c>
      <c r="G330" s="2">
        <f t="shared" si="63"/>
        <v>1.7237588996252338</v>
      </c>
      <c r="I330">
        <f>100*0.2</f>
        <v>20</v>
      </c>
      <c r="J330" s="3">
        <f t="shared" si="64"/>
        <v>1.3010299956639813</v>
      </c>
      <c r="K330" s="3">
        <v>34.601022720336914</v>
      </c>
    </row>
    <row r="331" spans="1:11" x14ac:dyDescent="0.2">
      <c r="B331" t="s">
        <v>63</v>
      </c>
      <c r="C331" s="2" t="s">
        <v>58</v>
      </c>
      <c r="D331" s="2" t="s">
        <v>58</v>
      </c>
      <c r="E331" s="2" t="s">
        <v>58</v>
      </c>
      <c r="F331" s="2" t="e">
        <f t="shared" si="62"/>
        <v>#DIV/0!</v>
      </c>
      <c r="G331" s="2" t="e">
        <f t="shared" si="63"/>
        <v>#DIV/0!</v>
      </c>
    </row>
    <row r="332" spans="1:11" x14ac:dyDescent="0.2">
      <c r="B332" t="s">
        <v>64</v>
      </c>
      <c r="C332" s="2" t="s">
        <v>58</v>
      </c>
      <c r="D332" s="2" t="s">
        <v>58</v>
      </c>
      <c r="E332" s="2" t="s">
        <v>58</v>
      </c>
    </row>
    <row r="333" spans="1:11" x14ac:dyDescent="0.2">
      <c r="B333" t="s">
        <v>65</v>
      </c>
      <c r="C333" s="2" t="s">
        <v>58</v>
      </c>
      <c r="D333" s="2" t="s">
        <v>58</v>
      </c>
      <c r="E333" s="2" t="s">
        <v>58</v>
      </c>
    </row>
    <row r="334" spans="1:11" x14ac:dyDescent="0.2">
      <c r="C334" s="2"/>
      <c r="D334" s="2"/>
      <c r="E334" s="2"/>
    </row>
    <row r="335" spans="1:11" x14ac:dyDescent="0.2">
      <c r="C335" s="2"/>
      <c r="D335" s="2"/>
      <c r="E335" s="2"/>
    </row>
    <row r="336" spans="1:11" x14ac:dyDescent="0.2">
      <c r="C336" s="2"/>
      <c r="D336" s="2"/>
      <c r="E336" s="2"/>
    </row>
    <row r="337" spans="1:11" x14ac:dyDescent="0.2">
      <c r="C337" s="2"/>
      <c r="D337" s="2"/>
      <c r="E337" s="2"/>
    </row>
    <row r="338" spans="1:11" x14ac:dyDescent="0.2">
      <c r="C338" s="2"/>
      <c r="D338" s="2"/>
      <c r="E338" s="2"/>
    </row>
    <row r="339" spans="1:11" x14ac:dyDescent="0.2">
      <c r="C339" s="2"/>
      <c r="D339" s="2"/>
      <c r="E339" s="2"/>
    </row>
    <row r="340" spans="1:11" x14ac:dyDescent="0.2">
      <c r="C340" s="2"/>
      <c r="D340" s="2"/>
      <c r="E340" s="2"/>
    </row>
    <row r="341" spans="1:11" x14ac:dyDescent="0.2">
      <c r="C341" s="2"/>
      <c r="D341" s="2"/>
      <c r="E341" s="2"/>
    </row>
    <row r="342" spans="1:11" x14ac:dyDescent="0.2">
      <c r="A342" t="s">
        <v>23</v>
      </c>
      <c r="B342" t="s">
        <v>57</v>
      </c>
      <c r="C342" s="2">
        <v>18.611602783203125</v>
      </c>
      <c r="D342" s="2">
        <v>18.919303894042969</v>
      </c>
      <c r="E342" s="2">
        <v>18.809181213378906</v>
      </c>
      <c r="F342" s="2">
        <f t="shared" ref="F342:F347" si="65">AVERAGE(C342:E342)</f>
        <v>18.780029296875</v>
      </c>
      <c r="G342" s="2">
        <f t="shared" ref="G342:G347" si="66">STDEV(C342:E342)</f>
        <v>0.15590820722433599</v>
      </c>
      <c r="I342">
        <f>1000000*0.2</f>
        <v>200000</v>
      </c>
      <c r="J342" s="3">
        <f>LOG10(I342)</f>
        <v>5.3010299956639813</v>
      </c>
      <c r="K342" s="3">
        <v>18.780029296875</v>
      </c>
    </row>
    <row r="343" spans="1:11" x14ac:dyDescent="0.2">
      <c r="B343" t="s">
        <v>59</v>
      </c>
      <c r="C343" s="2">
        <v>21.58026123046875</v>
      </c>
      <c r="D343" s="2">
        <v>22.770925521850586</v>
      </c>
      <c r="E343" s="2">
        <v>22.854394912719727</v>
      </c>
      <c r="F343" s="2">
        <f t="shared" si="65"/>
        <v>22.40186055501302</v>
      </c>
      <c r="G343" s="2">
        <f t="shared" si="66"/>
        <v>0.71274881436009263</v>
      </c>
      <c r="I343">
        <f>100000*0.2</f>
        <v>20000</v>
      </c>
      <c r="J343" s="3">
        <f t="shared" ref="J343:J346" si="67">LOG10(I343)</f>
        <v>4.3010299956639813</v>
      </c>
      <c r="K343" s="3">
        <v>22.40186055501302</v>
      </c>
    </row>
    <row r="344" spans="1:11" x14ac:dyDescent="0.2">
      <c r="B344" t="s">
        <v>60</v>
      </c>
      <c r="C344" s="2">
        <v>25.345008850097656</v>
      </c>
      <c r="D344" s="2">
        <v>25.834209442138672</v>
      </c>
      <c r="E344" s="2">
        <v>26.25151252746582</v>
      </c>
      <c r="F344" s="2">
        <f t="shared" si="65"/>
        <v>25.810243606567383</v>
      </c>
      <c r="G344" s="2">
        <f t="shared" si="66"/>
        <v>0.45372679028956808</v>
      </c>
      <c r="I344">
        <f>10000*0.2</f>
        <v>2000</v>
      </c>
      <c r="J344" s="3">
        <f t="shared" si="67"/>
        <v>3.3010299956639813</v>
      </c>
      <c r="K344" s="3">
        <v>25.810243606567383</v>
      </c>
    </row>
    <row r="345" spans="1:11" x14ac:dyDescent="0.2">
      <c r="B345" t="s">
        <v>61</v>
      </c>
      <c r="C345" s="2">
        <v>29.761474609375</v>
      </c>
      <c r="D345" s="2">
        <v>29.121204376220703</v>
      </c>
      <c r="E345" s="2">
        <v>29.37055778503418</v>
      </c>
      <c r="F345" s="2">
        <f t="shared" si="65"/>
        <v>29.417745590209961</v>
      </c>
      <c r="G345" s="2">
        <f t="shared" si="66"/>
        <v>0.32273287651530796</v>
      </c>
      <c r="I345">
        <f>1000*0.2</f>
        <v>200</v>
      </c>
      <c r="J345" s="3">
        <f t="shared" si="67"/>
        <v>2.3010299956639813</v>
      </c>
      <c r="K345" s="3">
        <v>29.417745590209961</v>
      </c>
    </row>
    <row r="346" spans="1:11" x14ac:dyDescent="0.2">
      <c r="B346" t="s">
        <v>62</v>
      </c>
      <c r="C346" s="2" t="s">
        <v>58</v>
      </c>
      <c r="D346" s="2" t="s">
        <v>58</v>
      </c>
      <c r="E346" s="2">
        <v>32.859832763671875</v>
      </c>
      <c r="F346" s="2">
        <f t="shared" si="65"/>
        <v>32.859832763671875</v>
      </c>
      <c r="G346" s="2" t="e">
        <f t="shared" si="66"/>
        <v>#DIV/0!</v>
      </c>
      <c r="I346">
        <f>100*0.2</f>
        <v>20</v>
      </c>
      <c r="J346" s="3">
        <f t="shared" si="67"/>
        <v>1.3010299956639813</v>
      </c>
      <c r="K346" s="3">
        <v>32.859832763671875</v>
      </c>
    </row>
    <row r="347" spans="1:11" x14ac:dyDescent="0.2">
      <c r="B347" t="s">
        <v>63</v>
      </c>
      <c r="C347" s="2" t="s">
        <v>58</v>
      </c>
      <c r="D347" s="2" t="s">
        <v>58</v>
      </c>
      <c r="E347" s="2" t="s">
        <v>58</v>
      </c>
      <c r="F347" s="2" t="e">
        <f t="shared" si="65"/>
        <v>#DIV/0!</v>
      </c>
      <c r="G347" s="2" t="e">
        <f t="shared" si="66"/>
        <v>#DIV/0!</v>
      </c>
    </row>
    <row r="348" spans="1:11" x14ac:dyDescent="0.2">
      <c r="B348" t="s">
        <v>64</v>
      </c>
      <c r="C348" s="2" t="s">
        <v>58</v>
      </c>
      <c r="D348" s="2" t="s">
        <v>58</v>
      </c>
      <c r="E348" s="2" t="s">
        <v>58</v>
      </c>
    </row>
    <row r="349" spans="1:11" x14ac:dyDescent="0.2">
      <c r="B349" t="s">
        <v>65</v>
      </c>
      <c r="C349" s="2" t="s">
        <v>58</v>
      </c>
      <c r="D349" s="2" t="s">
        <v>58</v>
      </c>
      <c r="E349" s="2" t="s">
        <v>58</v>
      </c>
    </row>
    <row r="350" spans="1:11" x14ac:dyDescent="0.2">
      <c r="C350" s="2"/>
      <c r="D350" s="2"/>
      <c r="E350" s="2"/>
    </row>
    <row r="351" spans="1:11" x14ac:dyDescent="0.2">
      <c r="C351" s="2"/>
      <c r="D351" s="2"/>
      <c r="E351" s="2"/>
    </row>
    <row r="352" spans="1:11" x14ac:dyDescent="0.2">
      <c r="C352" s="2"/>
      <c r="D352" s="2"/>
      <c r="E352" s="2"/>
    </row>
    <row r="353" spans="1:11" x14ac:dyDescent="0.2">
      <c r="C353" s="2"/>
      <c r="D353" s="2"/>
      <c r="E353" s="2"/>
    </row>
    <row r="354" spans="1:11" x14ac:dyDescent="0.2">
      <c r="C354" s="2"/>
      <c r="D354" s="2"/>
      <c r="E354" s="2"/>
    </row>
    <row r="355" spans="1:11" x14ac:dyDescent="0.2">
      <c r="C355" s="2"/>
      <c r="D355" s="2"/>
      <c r="E355" s="2"/>
    </row>
    <row r="356" spans="1:11" x14ac:dyDescent="0.2">
      <c r="C356" s="2"/>
      <c r="D356" s="2"/>
      <c r="E356" s="2"/>
    </row>
    <row r="357" spans="1:11" x14ac:dyDescent="0.2">
      <c r="C357" s="2"/>
      <c r="D357" s="2"/>
      <c r="E357" s="2"/>
    </row>
    <row r="358" spans="1:11" x14ac:dyDescent="0.2">
      <c r="A358" t="s">
        <v>24</v>
      </c>
      <c r="B358" t="s">
        <v>57</v>
      </c>
      <c r="C358" s="2">
        <v>19.014627456665039</v>
      </c>
      <c r="D358" s="2">
        <v>19.30302619934082</v>
      </c>
      <c r="E358" s="2">
        <v>18.584220886230469</v>
      </c>
      <c r="F358" s="2">
        <f t="shared" ref="F358:F363" si="68">AVERAGE(C358:E358)</f>
        <v>18.967291514078777</v>
      </c>
      <c r="G358" s="2">
        <f t="shared" ref="G358:G363" si="69">STDEV(C358:E358)</f>
        <v>0.36173303434206161</v>
      </c>
      <c r="I358">
        <f>1000000*0.2</f>
        <v>200000</v>
      </c>
      <c r="J358" s="3">
        <f>LOG10(I358)</f>
        <v>5.3010299956639813</v>
      </c>
      <c r="K358" s="3">
        <v>18.967291514078777</v>
      </c>
    </row>
    <row r="359" spans="1:11" x14ac:dyDescent="0.2">
      <c r="B359" t="s">
        <v>59</v>
      </c>
      <c r="C359" s="2">
        <v>21.942144393920898</v>
      </c>
      <c r="D359" s="2">
        <v>22.881921768188477</v>
      </c>
      <c r="E359" s="2">
        <v>22.865634918212891</v>
      </c>
      <c r="F359" s="2">
        <f t="shared" si="68"/>
        <v>22.563233693440754</v>
      </c>
      <c r="G359" s="2">
        <f t="shared" si="69"/>
        <v>0.53794075310770206</v>
      </c>
      <c r="I359">
        <f>100000*0.2</f>
        <v>20000</v>
      </c>
      <c r="J359" s="3">
        <f t="shared" ref="J359:J362" si="70">LOG10(I359)</f>
        <v>4.3010299956639813</v>
      </c>
      <c r="K359" s="3">
        <v>22.563233693440754</v>
      </c>
    </row>
    <row r="360" spans="1:11" x14ac:dyDescent="0.2">
      <c r="B360" t="s">
        <v>60</v>
      </c>
      <c r="C360" s="2">
        <v>24.93487548828125</v>
      </c>
      <c r="D360" s="2">
        <v>26.408239364624023</v>
      </c>
      <c r="E360" s="2">
        <v>26.570581436157227</v>
      </c>
      <c r="F360" s="2">
        <f t="shared" si="68"/>
        <v>25.971232096354168</v>
      </c>
      <c r="G360" s="2">
        <f t="shared" si="69"/>
        <v>0.90117423474582514</v>
      </c>
      <c r="I360">
        <f>10000*0.2</f>
        <v>2000</v>
      </c>
      <c r="J360" s="3">
        <f t="shared" si="70"/>
        <v>3.3010299956639813</v>
      </c>
      <c r="K360" s="3">
        <v>25.971232096354168</v>
      </c>
    </row>
    <row r="361" spans="1:11" x14ac:dyDescent="0.2">
      <c r="B361" t="s">
        <v>61</v>
      </c>
      <c r="C361" s="2">
        <v>29.48045539855957</v>
      </c>
      <c r="D361" s="2">
        <v>29.591146469116211</v>
      </c>
      <c r="E361" s="2">
        <v>28.804780960083008</v>
      </c>
      <c r="F361" s="2">
        <f t="shared" si="68"/>
        <v>29.29212760925293</v>
      </c>
      <c r="G361" s="2">
        <f t="shared" si="69"/>
        <v>0.4256679405570814</v>
      </c>
      <c r="I361">
        <f>1000*0.2</f>
        <v>200</v>
      </c>
      <c r="J361" s="3">
        <f t="shared" si="70"/>
        <v>2.3010299956639813</v>
      </c>
      <c r="K361" s="3">
        <v>29.29212760925293</v>
      </c>
    </row>
    <row r="362" spans="1:11" x14ac:dyDescent="0.2">
      <c r="B362" t="s">
        <v>62</v>
      </c>
      <c r="C362" s="2">
        <v>32.096843719482422</v>
      </c>
      <c r="D362" s="2">
        <v>33.955310821533203</v>
      </c>
      <c r="E362" s="2">
        <v>34.073894500732422</v>
      </c>
      <c r="F362" s="2">
        <f t="shared" si="68"/>
        <v>33.37534968058268</v>
      </c>
      <c r="G362" s="2">
        <f t="shared" si="69"/>
        <v>1.1088050512465124</v>
      </c>
      <c r="I362">
        <f>100*0.2</f>
        <v>20</v>
      </c>
      <c r="J362" s="3">
        <f t="shared" si="70"/>
        <v>1.3010299956639813</v>
      </c>
      <c r="K362" s="3">
        <v>33.37534968058268</v>
      </c>
    </row>
    <row r="363" spans="1:11" x14ac:dyDescent="0.2">
      <c r="B363" t="s">
        <v>63</v>
      </c>
      <c r="C363" s="2" t="s">
        <v>58</v>
      </c>
      <c r="D363" s="2" t="s">
        <v>58</v>
      </c>
      <c r="E363" s="2">
        <v>33.179126739501953</v>
      </c>
      <c r="F363" s="2">
        <f t="shared" si="68"/>
        <v>33.179126739501953</v>
      </c>
      <c r="G363" s="2" t="e">
        <f t="shared" si="69"/>
        <v>#DIV/0!</v>
      </c>
    </row>
    <row r="364" spans="1:11" x14ac:dyDescent="0.2">
      <c r="B364" t="s">
        <v>64</v>
      </c>
      <c r="C364" s="2" t="s">
        <v>58</v>
      </c>
      <c r="D364" s="2" t="s">
        <v>58</v>
      </c>
      <c r="E364" s="2" t="s">
        <v>58</v>
      </c>
    </row>
    <row r="365" spans="1:11" x14ac:dyDescent="0.2">
      <c r="B365" t="s">
        <v>65</v>
      </c>
      <c r="C365" s="2" t="s">
        <v>58</v>
      </c>
      <c r="D365" s="2" t="s">
        <v>58</v>
      </c>
      <c r="E365" s="2" t="s">
        <v>58</v>
      </c>
    </row>
    <row r="366" spans="1:11" x14ac:dyDescent="0.2">
      <c r="C366" s="2"/>
      <c r="D366" s="2"/>
      <c r="E366" s="2"/>
    </row>
    <row r="367" spans="1:11" x14ac:dyDescent="0.2">
      <c r="C367" s="2"/>
      <c r="D367" s="2"/>
      <c r="E367" s="2"/>
    </row>
    <row r="368" spans="1:11" x14ac:dyDescent="0.2">
      <c r="C368" s="2"/>
      <c r="D368" s="2"/>
      <c r="E368" s="2"/>
    </row>
    <row r="369" spans="1:11" x14ac:dyDescent="0.2">
      <c r="C369" s="2"/>
      <c r="D369" s="2"/>
      <c r="E369" s="2"/>
    </row>
    <row r="370" spans="1:11" x14ac:dyDescent="0.2">
      <c r="C370" s="2"/>
      <c r="D370" s="2"/>
      <c r="E370" s="2"/>
    </row>
    <row r="371" spans="1:11" x14ac:dyDescent="0.2">
      <c r="C371" s="2"/>
      <c r="D371" s="2"/>
      <c r="E371" s="2"/>
    </row>
    <row r="372" spans="1:11" x14ac:dyDescent="0.2">
      <c r="C372" s="2"/>
      <c r="D372" s="2"/>
      <c r="E372" s="2"/>
    </row>
    <row r="373" spans="1:11" x14ac:dyDescent="0.2">
      <c r="C373" s="2"/>
      <c r="D373" s="2"/>
      <c r="E373" s="2"/>
    </row>
    <row r="374" spans="1:11" x14ac:dyDescent="0.2">
      <c r="A374" t="s">
        <v>25</v>
      </c>
      <c r="B374" t="s">
        <v>57</v>
      </c>
      <c r="C374" s="2">
        <v>19.886716842651367</v>
      </c>
      <c r="D374" s="2">
        <v>19.957948684692383</v>
      </c>
      <c r="E374" s="2">
        <v>20.440347671508789</v>
      </c>
      <c r="F374" s="2">
        <f t="shared" ref="F374:F379" si="71">AVERAGE(C374:E374)</f>
        <v>20.095004399617512</v>
      </c>
      <c r="G374" s="2">
        <f t="shared" ref="G374:G379" si="72">STDEV(C374:E374)</f>
        <v>0.30118926841866045</v>
      </c>
      <c r="I374">
        <f>1000000*0.2</f>
        <v>200000</v>
      </c>
      <c r="J374" s="3">
        <f>LOG10(I374)</f>
        <v>5.3010299956639813</v>
      </c>
      <c r="K374" s="3">
        <v>20.095004399617512</v>
      </c>
    </row>
    <row r="375" spans="1:11" x14ac:dyDescent="0.2">
      <c r="B375" t="s">
        <v>59</v>
      </c>
      <c r="C375" s="2">
        <v>22.679409027099609</v>
      </c>
      <c r="D375" s="2">
        <v>23.361410140991211</v>
      </c>
      <c r="E375" s="2">
        <v>23.828413009643555</v>
      </c>
      <c r="F375" s="2">
        <f t="shared" si="71"/>
        <v>23.289744059244793</v>
      </c>
      <c r="G375" s="2">
        <f t="shared" si="72"/>
        <v>0.57784475287928772</v>
      </c>
      <c r="I375">
        <f>100000*0.2</f>
        <v>20000</v>
      </c>
      <c r="J375" s="3">
        <f t="shared" ref="J375:J378" si="73">LOG10(I375)</f>
        <v>4.3010299956639813</v>
      </c>
      <c r="K375" s="3">
        <v>23.289744059244793</v>
      </c>
    </row>
    <row r="376" spans="1:11" x14ac:dyDescent="0.2">
      <c r="B376" t="s">
        <v>60</v>
      </c>
      <c r="C376" s="2">
        <v>26.702732086181641</v>
      </c>
      <c r="D376" s="2">
        <v>27.066116333007812</v>
      </c>
      <c r="E376" s="2">
        <v>27.048601150512695</v>
      </c>
      <c r="F376" s="2">
        <f t="shared" si="71"/>
        <v>26.939149856567383</v>
      </c>
      <c r="G376" s="2">
        <f t="shared" si="72"/>
        <v>0.20493100551181476</v>
      </c>
      <c r="I376">
        <f>10000*0.2</f>
        <v>2000</v>
      </c>
      <c r="J376" s="3">
        <f t="shared" si="73"/>
        <v>3.3010299956639813</v>
      </c>
      <c r="K376" s="3">
        <v>26.939149856567383</v>
      </c>
    </row>
    <row r="377" spans="1:11" x14ac:dyDescent="0.2">
      <c r="B377" t="s">
        <v>61</v>
      </c>
      <c r="C377" s="2">
        <v>30.424076080322266</v>
      </c>
      <c r="D377" s="2">
        <v>30.470272064208984</v>
      </c>
      <c r="E377" s="2">
        <v>30.298316955566406</v>
      </c>
      <c r="F377" s="2">
        <f t="shared" si="71"/>
        <v>30.397555033365887</v>
      </c>
      <c r="G377" s="2">
        <f t="shared" si="72"/>
        <v>8.8992495727544932E-2</v>
      </c>
      <c r="I377">
        <f>1000*0.2</f>
        <v>200</v>
      </c>
      <c r="J377" s="3">
        <f t="shared" si="73"/>
        <v>2.3010299956639813</v>
      </c>
      <c r="K377" s="3">
        <v>30.397555033365887</v>
      </c>
    </row>
    <row r="378" spans="1:11" x14ac:dyDescent="0.2">
      <c r="B378" t="s">
        <v>62</v>
      </c>
      <c r="C378" s="2">
        <v>36.490318298339844</v>
      </c>
      <c r="D378" s="2">
        <v>33.505058288574219</v>
      </c>
      <c r="E378" s="2" t="s">
        <v>58</v>
      </c>
      <c r="F378" s="2">
        <f t="shared" si="71"/>
        <v>34.997688293457031</v>
      </c>
      <c r="G378" s="2">
        <f t="shared" si="72"/>
        <v>2.1108975965102927</v>
      </c>
      <c r="I378">
        <f>100*0.2</f>
        <v>20</v>
      </c>
      <c r="J378" s="3">
        <f t="shared" si="73"/>
        <v>1.3010299956639813</v>
      </c>
      <c r="K378" s="3">
        <v>34.997688293457031</v>
      </c>
    </row>
    <row r="379" spans="1:11" x14ac:dyDescent="0.2">
      <c r="B379" t="s">
        <v>63</v>
      </c>
      <c r="C379" s="2" t="s">
        <v>58</v>
      </c>
      <c r="D379" s="2" t="s">
        <v>58</v>
      </c>
      <c r="E379" s="2" t="s">
        <v>58</v>
      </c>
      <c r="F379" s="2" t="e">
        <f t="shared" si="71"/>
        <v>#DIV/0!</v>
      </c>
      <c r="G379" s="2" t="e">
        <f t="shared" si="72"/>
        <v>#DIV/0!</v>
      </c>
    </row>
    <row r="380" spans="1:11" x14ac:dyDescent="0.2">
      <c r="B380" t="s">
        <v>64</v>
      </c>
      <c r="C380" s="2" t="s">
        <v>58</v>
      </c>
      <c r="D380" s="2" t="s">
        <v>58</v>
      </c>
      <c r="E380" s="2" t="s">
        <v>58</v>
      </c>
    </row>
    <row r="381" spans="1:11" x14ac:dyDescent="0.2">
      <c r="B381" t="s">
        <v>65</v>
      </c>
      <c r="C381" s="2" t="s">
        <v>58</v>
      </c>
      <c r="D381" s="2" t="s">
        <v>58</v>
      </c>
      <c r="E381" s="2" t="s">
        <v>58</v>
      </c>
    </row>
    <row r="382" spans="1:11" x14ac:dyDescent="0.2">
      <c r="C382" s="2"/>
      <c r="D382" s="2"/>
      <c r="E382" s="2"/>
    </row>
    <row r="383" spans="1:11" x14ac:dyDescent="0.2">
      <c r="C383" s="2"/>
      <c r="D383" s="2"/>
      <c r="E383" s="2"/>
    </row>
    <row r="384" spans="1:11" x14ac:dyDescent="0.2">
      <c r="C384" s="2"/>
      <c r="D384" s="2"/>
      <c r="E384" s="2"/>
    </row>
    <row r="385" spans="1:11" x14ac:dyDescent="0.2">
      <c r="C385" s="2"/>
      <c r="D385" s="2"/>
      <c r="E385" s="2"/>
    </row>
    <row r="386" spans="1:11" x14ac:dyDescent="0.2">
      <c r="C386" s="2"/>
      <c r="D386" s="2"/>
      <c r="E386" s="2"/>
    </row>
    <row r="387" spans="1:11" x14ac:dyDescent="0.2">
      <c r="C387" s="2"/>
      <c r="D387" s="2"/>
      <c r="E387" s="2"/>
    </row>
    <row r="388" spans="1:11" x14ac:dyDescent="0.2">
      <c r="C388" s="2"/>
      <c r="D388" s="2"/>
      <c r="E388" s="2"/>
    </row>
    <row r="389" spans="1:11" x14ac:dyDescent="0.2">
      <c r="C389" s="2"/>
      <c r="D389" s="2"/>
      <c r="E389" s="2"/>
    </row>
    <row r="390" spans="1:11" x14ac:dyDescent="0.2">
      <c r="A390" t="s">
        <v>26</v>
      </c>
      <c r="B390" t="s">
        <v>57</v>
      </c>
      <c r="C390" s="2">
        <v>16.666982650756836</v>
      </c>
      <c r="D390" s="2">
        <v>16.698366165161133</v>
      </c>
      <c r="E390" s="2">
        <v>17.073017120361328</v>
      </c>
      <c r="F390" s="2">
        <f t="shared" ref="F390:F395" si="74">AVERAGE(C390:E390)</f>
        <v>16.812788645426433</v>
      </c>
      <c r="G390" s="2">
        <f t="shared" ref="G390:G395" si="75">STDEV(C390:E390)</f>
        <v>0.22591010517304769</v>
      </c>
      <c r="I390">
        <f>1000000*0.2</f>
        <v>200000</v>
      </c>
      <c r="J390" s="3">
        <f>LOG10(I390)</f>
        <v>5.3010299956639813</v>
      </c>
      <c r="K390" s="3">
        <v>16.812788645426433</v>
      </c>
    </row>
    <row r="391" spans="1:11" x14ac:dyDescent="0.2">
      <c r="B391" t="s">
        <v>59</v>
      </c>
      <c r="C391" s="2">
        <v>20.567644119262695</v>
      </c>
      <c r="D391" s="2">
        <v>20.189308166503906</v>
      </c>
      <c r="E391" s="2">
        <v>20.22675895690918</v>
      </c>
      <c r="F391" s="2">
        <f t="shared" si="74"/>
        <v>20.327903747558594</v>
      </c>
      <c r="G391" s="2">
        <f t="shared" si="75"/>
        <v>0.20846396521727806</v>
      </c>
      <c r="I391">
        <f>100000*0.2</f>
        <v>20000</v>
      </c>
      <c r="J391" s="3">
        <f t="shared" ref="J391:J394" si="76">LOG10(I391)</f>
        <v>4.3010299956639813</v>
      </c>
      <c r="K391" s="3">
        <v>20.327903747558594</v>
      </c>
    </row>
    <row r="392" spans="1:11" x14ac:dyDescent="0.2">
      <c r="B392" t="s">
        <v>60</v>
      </c>
      <c r="C392" s="2">
        <v>23.441104888916016</v>
      </c>
      <c r="D392" s="2">
        <v>23.528640747070312</v>
      </c>
      <c r="E392" s="2">
        <v>23.576711654663086</v>
      </c>
      <c r="F392" s="2">
        <f t="shared" si="74"/>
        <v>23.515485763549805</v>
      </c>
      <c r="G392" s="2">
        <f t="shared" si="75"/>
        <v>6.8753828421869168E-2</v>
      </c>
      <c r="I392">
        <f>10000*0.2</f>
        <v>2000</v>
      </c>
      <c r="J392" s="3">
        <f t="shared" si="76"/>
        <v>3.3010299956639813</v>
      </c>
      <c r="K392" s="3">
        <v>23.515485763549805</v>
      </c>
    </row>
    <row r="393" spans="1:11" x14ac:dyDescent="0.2">
      <c r="B393" t="s">
        <v>61</v>
      </c>
      <c r="C393" s="2">
        <v>26.260143280029297</v>
      </c>
      <c r="D393" s="2">
        <v>26.997671127319336</v>
      </c>
      <c r="E393" s="2">
        <v>26.891914367675781</v>
      </c>
      <c r="F393" s="2">
        <f t="shared" si="74"/>
        <v>26.716576258341473</v>
      </c>
      <c r="G393" s="2">
        <f t="shared" si="75"/>
        <v>0.39880373722016149</v>
      </c>
      <c r="I393">
        <f>1000*0.2</f>
        <v>200</v>
      </c>
      <c r="J393" s="3">
        <f t="shared" si="76"/>
        <v>2.3010299956639813</v>
      </c>
      <c r="K393" s="3">
        <v>26.716576258341473</v>
      </c>
    </row>
    <row r="394" spans="1:11" x14ac:dyDescent="0.2">
      <c r="B394" t="s">
        <v>62</v>
      </c>
      <c r="C394" s="2">
        <v>30.351921081542969</v>
      </c>
      <c r="D394" s="2">
        <v>30.471931457519531</v>
      </c>
      <c r="E394" s="2">
        <v>29.462718963623047</v>
      </c>
      <c r="F394" s="2">
        <f t="shared" si="74"/>
        <v>30.095523834228516</v>
      </c>
      <c r="G394" s="2">
        <f t="shared" si="75"/>
        <v>0.55130039523114072</v>
      </c>
      <c r="I394">
        <f>100*0.2</f>
        <v>20</v>
      </c>
      <c r="J394" s="3">
        <f t="shared" si="76"/>
        <v>1.3010299956639813</v>
      </c>
      <c r="K394" s="3">
        <v>30.095523834228516</v>
      </c>
    </row>
    <row r="395" spans="1:11" x14ac:dyDescent="0.2">
      <c r="B395" t="s">
        <v>63</v>
      </c>
      <c r="C395" s="2">
        <v>33.028934478759766</v>
      </c>
      <c r="D395" s="2">
        <v>34.941448211669922</v>
      </c>
      <c r="E395" s="2">
        <v>33.740894317626953</v>
      </c>
      <c r="F395" s="2">
        <f t="shared" si="74"/>
        <v>33.903759002685547</v>
      </c>
      <c r="G395" s="2">
        <f t="shared" si="75"/>
        <v>0.96660274874009711</v>
      </c>
    </row>
    <row r="396" spans="1:11" x14ac:dyDescent="0.2">
      <c r="B396" t="s">
        <v>64</v>
      </c>
      <c r="C396" s="2" t="s">
        <v>58</v>
      </c>
      <c r="D396" s="2" t="s">
        <v>58</v>
      </c>
      <c r="E396" s="2">
        <v>34.159393310546875</v>
      </c>
    </row>
    <row r="397" spans="1:11" x14ac:dyDescent="0.2">
      <c r="B397" t="s">
        <v>65</v>
      </c>
      <c r="C397" s="2" t="s">
        <v>58</v>
      </c>
      <c r="D397" s="2" t="s">
        <v>58</v>
      </c>
      <c r="E397" s="2" t="s">
        <v>58</v>
      </c>
    </row>
    <row r="398" spans="1:11" x14ac:dyDescent="0.2">
      <c r="C398" s="2"/>
      <c r="D398" s="2"/>
      <c r="E398" s="2"/>
    </row>
    <row r="399" spans="1:11" x14ac:dyDescent="0.2">
      <c r="C399" s="2"/>
      <c r="D399" s="2"/>
      <c r="E399" s="2"/>
    </row>
    <row r="400" spans="1:11" x14ac:dyDescent="0.2">
      <c r="C400" s="2"/>
      <c r="D400" s="2"/>
      <c r="E400" s="2"/>
    </row>
    <row r="401" spans="1:11" x14ac:dyDescent="0.2">
      <c r="C401" s="2"/>
      <c r="D401" s="2"/>
      <c r="E401" s="2"/>
    </row>
    <row r="402" spans="1:11" x14ac:dyDescent="0.2">
      <c r="C402" s="2"/>
      <c r="D402" s="2"/>
      <c r="E402" s="2"/>
    </row>
    <row r="403" spans="1:11" x14ac:dyDescent="0.2">
      <c r="C403" s="2"/>
      <c r="D403" s="2"/>
      <c r="E403" s="2"/>
    </row>
    <row r="404" spans="1:11" x14ac:dyDescent="0.2">
      <c r="C404" s="2"/>
      <c r="D404" s="2"/>
      <c r="E404" s="2"/>
    </row>
    <row r="405" spans="1:11" x14ac:dyDescent="0.2">
      <c r="C405" s="2"/>
      <c r="D405" s="2"/>
      <c r="E405" s="2"/>
    </row>
    <row r="406" spans="1:11" x14ac:dyDescent="0.2">
      <c r="A406" t="s">
        <v>27</v>
      </c>
      <c r="B406" t="s">
        <v>57</v>
      </c>
      <c r="C406" s="2">
        <v>20.965387344360352</v>
      </c>
      <c r="D406" s="2">
        <v>21.139072418212891</v>
      </c>
      <c r="E406" s="2">
        <v>21.875616073608398</v>
      </c>
      <c r="F406" s="2">
        <f t="shared" ref="F406:F411" si="77">AVERAGE(C406:E406)</f>
        <v>21.326691945393879</v>
      </c>
      <c r="G406" s="2">
        <f t="shared" ref="G406:G411" si="78">STDEV(C406:E406)</f>
        <v>0.48324931466256849</v>
      </c>
      <c r="I406">
        <f>1000000*0.2</f>
        <v>200000</v>
      </c>
      <c r="J406" s="3">
        <f>LOG10(I406)</f>
        <v>5.3010299956639813</v>
      </c>
      <c r="K406" s="3">
        <v>21.326691945393879</v>
      </c>
    </row>
    <row r="407" spans="1:11" x14ac:dyDescent="0.2">
      <c r="B407" t="s">
        <v>59</v>
      </c>
      <c r="C407" s="2">
        <v>24.858245849609375</v>
      </c>
      <c r="D407" s="2">
        <v>24.182373046875</v>
      </c>
      <c r="E407" s="2">
        <v>24.997270584106445</v>
      </c>
      <c r="F407" s="2">
        <f t="shared" si="77"/>
        <v>24.679296493530273</v>
      </c>
      <c r="G407" s="2">
        <f t="shared" si="78"/>
        <v>0.43592620141179</v>
      </c>
      <c r="I407">
        <f>100000*0.2</f>
        <v>20000</v>
      </c>
      <c r="J407" s="3">
        <f t="shared" ref="J407:J410" si="79">LOG10(I407)</f>
        <v>4.3010299956639813</v>
      </c>
      <c r="K407" s="3">
        <v>24.679296493530273</v>
      </c>
    </row>
    <row r="408" spans="1:11" x14ac:dyDescent="0.2">
      <c r="B408" t="s">
        <v>60</v>
      </c>
      <c r="C408" s="2">
        <v>27.294961929321289</v>
      </c>
      <c r="D408" s="2">
        <v>27.926855087280273</v>
      </c>
      <c r="E408" s="2">
        <v>27.972993850708008</v>
      </c>
      <c r="F408" s="2">
        <f t="shared" si="77"/>
        <v>27.731603622436523</v>
      </c>
      <c r="G408" s="2">
        <f t="shared" si="78"/>
        <v>0.3788458426557747</v>
      </c>
      <c r="I408">
        <f>10000*0.2</f>
        <v>2000</v>
      </c>
      <c r="J408" s="3">
        <f t="shared" si="79"/>
        <v>3.3010299956639813</v>
      </c>
      <c r="K408" s="3">
        <v>27.731603622436523</v>
      </c>
    </row>
    <row r="409" spans="1:11" x14ac:dyDescent="0.2">
      <c r="B409" t="s">
        <v>61</v>
      </c>
      <c r="C409" s="2">
        <v>30.642250061035156</v>
      </c>
      <c r="D409" s="2">
        <v>30.946165084838867</v>
      </c>
      <c r="E409" s="2">
        <v>33.19940185546875</v>
      </c>
      <c r="F409" s="2">
        <f t="shared" si="77"/>
        <v>31.59593900044759</v>
      </c>
      <c r="G409" s="2">
        <f t="shared" si="78"/>
        <v>1.3969291073629531</v>
      </c>
      <c r="I409">
        <f>1000*0.2</f>
        <v>200</v>
      </c>
      <c r="J409" s="3">
        <f t="shared" si="79"/>
        <v>2.3010299956639813</v>
      </c>
      <c r="K409" s="3">
        <v>31.59593900044759</v>
      </c>
    </row>
    <row r="410" spans="1:11" x14ac:dyDescent="0.2">
      <c r="B410" t="s">
        <v>62</v>
      </c>
      <c r="C410" s="2">
        <v>34.053134918212891</v>
      </c>
      <c r="D410" s="2">
        <v>35.439342498779297</v>
      </c>
      <c r="E410" s="2">
        <v>34.516330718994141</v>
      </c>
      <c r="F410" s="2">
        <f t="shared" si="77"/>
        <v>34.669602711995445</v>
      </c>
      <c r="G410" s="2">
        <f t="shared" si="78"/>
        <v>0.70569971799901254</v>
      </c>
      <c r="I410">
        <f>100*0.2</f>
        <v>20</v>
      </c>
      <c r="J410" s="3">
        <f t="shared" si="79"/>
        <v>1.3010299956639813</v>
      </c>
      <c r="K410" s="3">
        <v>34.669602711995445</v>
      </c>
    </row>
    <row r="411" spans="1:11" x14ac:dyDescent="0.2">
      <c r="B411" t="s">
        <v>63</v>
      </c>
      <c r="C411" s="2" t="s">
        <v>58</v>
      </c>
      <c r="D411" s="2" t="s">
        <v>58</v>
      </c>
      <c r="E411" s="2" t="s">
        <v>58</v>
      </c>
      <c r="F411" s="2" t="e">
        <f t="shared" si="77"/>
        <v>#DIV/0!</v>
      </c>
      <c r="G411" s="2" t="e">
        <f t="shared" si="78"/>
        <v>#DIV/0!</v>
      </c>
    </row>
    <row r="412" spans="1:11" x14ac:dyDescent="0.2">
      <c r="B412" t="s">
        <v>64</v>
      </c>
      <c r="C412" s="2" t="s">
        <v>58</v>
      </c>
      <c r="D412" s="2" t="s">
        <v>58</v>
      </c>
      <c r="E412" s="2" t="s">
        <v>58</v>
      </c>
    </row>
    <row r="413" spans="1:11" x14ac:dyDescent="0.2">
      <c r="B413" t="s">
        <v>65</v>
      </c>
      <c r="C413" s="2" t="s">
        <v>58</v>
      </c>
      <c r="D413" s="2" t="s">
        <v>58</v>
      </c>
      <c r="E413" s="2" t="s">
        <v>58</v>
      </c>
    </row>
    <row r="414" spans="1:11" x14ac:dyDescent="0.2">
      <c r="C414" s="2"/>
      <c r="D414" s="2"/>
      <c r="E414" s="2"/>
    </row>
    <row r="415" spans="1:11" x14ac:dyDescent="0.2">
      <c r="C415" s="2"/>
      <c r="D415" s="2"/>
      <c r="E415" s="2"/>
    </row>
    <row r="416" spans="1:11" x14ac:dyDescent="0.2">
      <c r="C416" s="2"/>
      <c r="D416" s="2"/>
      <c r="E416" s="2"/>
    </row>
    <row r="417" spans="1:11" x14ac:dyDescent="0.2">
      <c r="C417" s="2"/>
      <c r="D417" s="2"/>
      <c r="E417" s="2"/>
    </row>
    <row r="418" spans="1:11" x14ac:dyDescent="0.2">
      <c r="C418" s="2"/>
      <c r="D418" s="2"/>
      <c r="E418" s="2"/>
    </row>
    <row r="419" spans="1:11" x14ac:dyDescent="0.2">
      <c r="C419" s="2"/>
      <c r="D419" s="2"/>
      <c r="E419" s="2"/>
    </row>
    <row r="420" spans="1:11" x14ac:dyDescent="0.2">
      <c r="C420" s="2"/>
      <c r="D420" s="2"/>
      <c r="E420" s="2"/>
    </row>
    <row r="421" spans="1:11" x14ac:dyDescent="0.2">
      <c r="C421" s="2"/>
      <c r="D421" s="2"/>
      <c r="E421" s="2"/>
    </row>
    <row r="422" spans="1:11" x14ac:dyDescent="0.2">
      <c r="A422" t="s">
        <v>28</v>
      </c>
      <c r="B422" t="s">
        <v>57</v>
      </c>
      <c r="C422" s="2">
        <v>18.834526062011719</v>
      </c>
      <c r="D422" s="2">
        <v>18.922731399536133</v>
      </c>
      <c r="E422" s="2">
        <v>19.302713394165039</v>
      </c>
      <c r="F422" s="2">
        <f t="shared" ref="F422:F427" si="80">AVERAGE(C422:E422)</f>
        <v>19.019990285237629</v>
      </c>
      <c r="G422" s="2">
        <f t="shared" ref="G422:G427" si="81">STDEV(C422:E422)</f>
        <v>0.24878567610120478</v>
      </c>
      <c r="I422">
        <f>1000000*0.2</f>
        <v>200000</v>
      </c>
      <c r="J422" s="3">
        <f>LOG10(I422)</f>
        <v>5.3010299956639813</v>
      </c>
      <c r="K422" s="3">
        <v>19.019990285237629</v>
      </c>
    </row>
    <row r="423" spans="1:11" x14ac:dyDescent="0.2">
      <c r="B423" t="s">
        <v>59</v>
      </c>
      <c r="C423" s="2">
        <v>22.45745849609375</v>
      </c>
      <c r="D423" s="2">
        <v>21.759458541870117</v>
      </c>
      <c r="E423" s="2">
        <v>22.321731567382812</v>
      </c>
      <c r="F423" s="2">
        <f t="shared" si="80"/>
        <v>22.179549535115559</v>
      </c>
      <c r="G423" s="2">
        <f t="shared" si="81"/>
        <v>0.37008483047645024</v>
      </c>
      <c r="I423">
        <f>100000*0.2</f>
        <v>20000</v>
      </c>
      <c r="J423" s="3">
        <f t="shared" ref="J423:J426" si="82">LOG10(I423)</f>
        <v>4.3010299956639813</v>
      </c>
      <c r="K423" s="3">
        <v>22.179549535115559</v>
      </c>
    </row>
    <row r="424" spans="1:11" x14ac:dyDescent="0.2">
      <c r="B424" t="s">
        <v>60</v>
      </c>
      <c r="C424" s="2">
        <v>25.57188606262207</v>
      </c>
      <c r="D424" s="2">
        <v>25.374103546142578</v>
      </c>
      <c r="E424" s="2">
        <v>25.388530731201172</v>
      </c>
      <c r="F424" s="2">
        <f t="shared" si="80"/>
        <v>25.444840113321941</v>
      </c>
      <c r="G424" s="2">
        <f t="shared" si="81"/>
        <v>0.11026123907501298</v>
      </c>
      <c r="I424">
        <f>10000*0.2</f>
        <v>2000</v>
      </c>
      <c r="J424" s="3">
        <f t="shared" si="82"/>
        <v>3.3010299956639813</v>
      </c>
      <c r="K424" s="3">
        <v>25.444840113321941</v>
      </c>
    </row>
    <row r="425" spans="1:11" x14ac:dyDescent="0.2">
      <c r="B425" t="s">
        <v>61</v>
      </c>
      <c r="C425" s="2">
        <v>29.108577728271484</v>
      </c>
      <c r="D425" s="2">
        <v>29.508817672729492</v>
      </c>
      <c r="E425" s="2">
        <v>29.586086273193359</v>
      </c>
      <c r="F425" s="2">
        <f t="shared" si="80"/>
        <v>29.401160558064777</v>
      </c>
      <c r="G425" s="2">
        <f t="shared" si="81"/>
        <v>0.25631258917930666</v>
      </c>
      <c r="I425">
        <f>1000*0.2</f>
        <v>200</v>
      </c>
      <c r="J425" s="3">
        <f t="shared" si="82"/>
        <v>2.3010299956639813</v>
      </c>
      <c r="K425" s="3">
        <v>29.401160558064777</v>
      </c>
    </row>
    <row r="426" spans="1:11" x14ac:dyDescent="0.2">
      <c r="B426" t="s">
        <v>62</v>
      </c>
      <c r="C426" s="2">
        <v>33.031028747558594</v>
      </c>
      <c r="D426" s="2">
        <v>32.066555023193359</v>
      </c>
      <c r="E426" s="2">
        <v>32.855571746826172</v>
      </c>
      <c r="F426" s="2">
        <f t="shared" si="80"/>
        <v>32.651051839192711</v>
      </c>
      <c r="G426" s="2">
        <f t="shared" si="81"/>
        <v>0.5137350345377828</v>
      </c>
      <c r="I426">
        <f>100*0.2</f>
        <v>20</v>
      </c>
      <c r="J426" s="3">
        <f t="shared" si="82"/>
        <v>1.3010299956639813</v>
      </c>
      <c r="K426" s="3">
        <v>32.651051839192711</v>
      </c>
    </row>
    <row r="427" spans="1:11" x14ac:dyDescent="0.2">
      <c r="B427" t="s">
        <v>63</v>
      </c>
      <c r="C427" s="2" t="s">
        <v>58</v>
      </c>
      <c r="D427" s="2" t="s">
        <v>58</v>
      </c>
      <c r="E427" s="2" t="s">
        <v>58</v>
      </c>
      <c r="F427" s="2" t="e">
        <f t="shared" si="80"/>
        <v>#DIV/0!</v>
      </c>
      <c r="G427" s="2" t="e">
        <f t="shared" si="81"/>
        <v>#DIV/0!</v>
      </c>
    </row>
    <row r="428" spans="1:11" x14ac:dyDescent="0.2">
      <c r="B428" t="s">
        <v>64</v>
      </c>
      <c r="C428" s="2" t="s">
        <v>58</v>
      </c>
      <c r="D428" s="2" t="s">
        <v>58</v>
      </c>
      <c r="E428" s="2" t="s">
        <v>58</v>
      </c>
    </row>
    <row r="429" spans="1:11" x14ac:dyDescent="0.2">
      <c r="B429" t="s">
        <v>65</v>
      </c>
      <c r="C429" s="2" t="s">
        <v>58</v>
      </c>
      <c r="D429" s="2" t="s">
        <v>58</v>
      </c>
      <c r="E429" s="2" t="s">
        <v>58</v>
      </c>
    </row>
    <row r="430" spans="1:11" x14ac:dyDescent="0.2">
      <c r="C430" s="2"/>
      <c r="D430" s="2"/>
      <c r="E430" s="2"/>
    </row>
    <row r="431" spans="1:11" x14ac:dyDescent="0.2">
      <c r="C431" s="2"/>
      <c r="D431" s="2"/>
      <c r="E431" s="2"/>
    </row>
    <row r="432" spans="1:11" x14ac:dyDescent="0.2">
      <c r="C432" s="2"/>
      <c r="D432" s="2"/>
      <c r="E432" s="2"/>
    </row>
    <row r="433" spans="1:11" x14ac:dyDescent="0.2">
      <c r="C433" s="2"/>
      <c r="D433" s="2"/>
      <c r="E433" s="2"/>
    </row>
    <row r="434" spans="1:11" x14ac:dyDescent="0.2">
      <c r="C434" s="2"/>
      <c r="D434" s="2"/>
      <c r="E434" s="2"/>
    </row>
    <row r="435" spans="1:11" x14ac:dyDescent="0.2">
      <c r="C435" s="2"/>
      <c r="D435" s="2"/>
      <c r="E435" s="2"/>
    </row>
    <row r="436" spans="1:11" x14ac:dyDescent="0.2">
      <c r="C436" s="2"/>
      <c r="D436" s="2"/>
      <c r="E436" s="2"/>
    </row>
    <row r="437" spans="1:11" x14ac:dyDescent="0.2">
      <c r="C437" s="2"/>
      <c r="D437" s="2"/>
      <c r="E437" s="2"/>
    </row>
    <row r="438" spans="1:11" x14ac:dyDescent="0.2">
      <c r="A438" s="4" t="s">
        <v>29</v>
      </c>
      <c r="B438" t="s">
        <v>57</v>
      </c>
      <c r="C438" s="2">
        <v>35.993049621582031</v>
      </c>
      <c r="D438" s="2">
        <v>34.988880157470703</v>
      </c>
      <c r="E438" s="2">
        <v>36.848888397216797</v>
      </c>
      <c r="F438" s="2">
        <f t="shared" ref="F438:F443" si="83">AVERAGE(C438:E438)</f>
        <v>35.943606058756508</v>
      </c>
      <c r="G438" s="2">
        <f t="shared" ref="G438:G443" si="84">STDEV(C438:E438)</f>
        <v>0.93098934602362737</v>
      </c>
    </row>
    <row r="439" spans="1:11" x14ac:dyDescent="0.2">
      <c r="B439" t="s">
        <v>59</v>
      </c>
      <c r="C439" s="2">
        <v>37.906620025634766</v>
      </c>
      <c r="D439" s="2">
        <v>37.785133361816406</v>
      </c>
      <c r="E439" s="2">
        <v>37.730945587158203</v>
      </c>
      <c r="F439" s="2">
        <f t="shared" si="83"/>
        <v>37.807566324869789</v>
      </c>
      <c r="G439" s="2">
        <f t="shared" si="84"/>
        <v>8.9960021437468549E-2</v>
      </c>
    </row>
    <row r="440" spans="1:11" x14ac:dyDescent="0.2">
      <c r="B440" t="s">
        <v>60</v>
      </c>
      <c r="C440" s="2" t="s">
        <v>58</v>
      </c>
      <c r="D440" s="2" t="s">
        <v>58</v>
      </c>
      <c r="E440" s="2" t="s">
        <v>58</v>
      </c>
      <c r="F440" s="2" t="e">
        <f t="shared" si="83"/>
        <v>#DIV/0!</v>
      </c>
      <c r="G440" s="2" t="e">
        <f t="shared" si="84"/>
        <v>#DIV/0!</v>
      </c>
    </row>
    <row r="441" spans="1:11" x14ac:dyDescent="0.2">
      <c r="B441" t="s">
        <v>61</v>
      </c>
      <c r="C441" s="2" t="s">
        <v>58</v>
      </c>
      <c r="D441" s="2" t="s">
        <v>58</v>
      </c>
      <c r="E441" s="2" t="s">
        <v>58</v>
      </c>
      <c r="F441" s="2" t="e">
        <f t="shared" si="83"/>
        <v>#DIV/0!</v>
      </c>
      <c r="G441" s="2" t="e">
        <f t="shared" si="84"/>
        <v>#DIV/0!</v>
      </c>
    </row>
    <row r="442" spans="1:11" x14ac:dyDescent="0.2">
      <c r="B442" t="s">
        <v>62</v>
      </c>
      <c r="C442" s="2" t="s">
        <v>58</v>
      </c>
      <c r="D442" s="2" t="s">
        <v>58</v>
      </c>
      <c r="E442" s="2" t="s">
        <v>58</v>
      </c>
      <c r="F442" s="2" t="e">
        <f t="shared" si="83"/>
        <v>#DIV/0!</v>
      </c>
      <c r="G442" s="2" t="e">
        <f t="shared" si="84"/>
        <v>#DIV/0!</v>
      </c>
    </row>
    <row r="443" spans="1:11" x14ac:dyDescent="0.2">
      <c r="B443" t="s">
        <v>63</v>
      </c>
      <c r="C443" s="2" t="s">
        <v>58</v>
      </c>
      <c r="D443" s="2" t="s">
        <v>58</v>
      </c>
      <c r="E443" s="2" t="s">
        <v>58</v>
      </c>
      <c r="F443" s="2" t="e">
        <f t="shared" si="83"/>
        <v>#DIV/0!</v>
      </c>
      <c r="G443" s="2" t="e">
        <f t="shared" si="84"/>
        <v>#DIV/0!</v>
      </c>
    </row>
    <row r="444" spans="1:11" x14ac:dyDescent="0.2">
      <c r="B444" t="s">
        <v>64</v>
      </c>
      <c r="C444" s="2" t="s">
        <v>58</v>
      </c>
      <c r="D444" s="2" t="s">
        <v>58</v>
      </c>
      <c r="E444" s="2" t="s">
        <v>58</v>
      </c>
    </row>
    <row r="445" spans="1:11" x14ac:dyDescent="0.2">
      <c r="B445" t="s">
        <v>65</v>
      </c>
      <c r="C445" s="2" t="s">
        <v>58</v>
      </c>
      <c r="D445" s="2" t="s">
        <v>58</v>
      </c>
      <c r="E445" s="2" t="s">
        <v>58</v>
      </c>
    </row>
    <row r="446" spans="1:11" x14ac:dyDescent="0.2">
      <c r="C446" s="2"/>
      <c r="D446" s="2"/>
      <c r="E446" s="2"/>
    </row>
    <row r="447" spans="1:11" x14ac:dyDescent="0.2">
      <c r="A447" t="s">
        <v>30</v>
      </c>
      <c r="B447" t="s">
        <v>57</v>
      </c>
      <c r="C447" s="2">
        <v>19.029779434204102</v>
      </c>
      <c r="D447" s="2">
        <v>20.667646408081055</v>
      </c>
      <c r="E447" s="2">
        <v>20.277593612670898</v>
      </c>
      <c r="F447" s="2">
        <f t="shared" ref="F447:F452" si="85">AVERAGE(C447:E447)</f>
        <v>19.991673151652019</v>
      </c>
      <c r="G447" s="2">
        <f t="shared" ref="G447:G452" si="86">STDEV(C447:E447)</f>
        <v>0.85554949509139955</v>
      </c>
      <c r="I447">
        <f>1000000*0.2</f>
        <v>200000</v>
      </c>
      <c r="J447" s="3">
        <f>LOG10(I447)</f>
        <v>5.3010299956639813</v>
      </c>
      <c r="K447" s="3">
        <v>19.991673151652019</v>
      </c>
    </row>
    <row r="448" spans="1:11" x14ac:dyDescent="0.2">
      <c r="B448" t="s">
        <v>59</v>
      </c>
      <c r="C448" s="2">
        <v>22.633617401123047</v>
      </c>
      <c r="D448" s="2">
        <v>23.813957214355469</v>
      </c>
      <c r="E448" s="2">
        <v>23.307844161987305</v>
      </c>
      <c r="F448" s="2">
        <f t="shared" si="85"/>
        <v>23.251806259155273</v>
      </c>
      <c r="G448" s="2">
        <f t="shared" si="86"/>
        <v>0.59216188968114647</v>
      </c>
      <c r="I448">
        <f>100000*0.2</f>
        <v>20000</v>
      </c>
      <c r="J448" s="3">
        <f t="shared" ref="J448:J451" si="87">LOG10(I448)</f>
        <v>4.3010299956639813</v>
      </c>
      <c r="K448" s="3">
        <v>23.251806259155273</v>
      </c>
    </row>
    <row r="449" spans="1:11" x14ac:dyDescent="0.2">
      <c r="B449" t="s">
        <v>60</v>
      </c>
      <c r="C449" s="2">
        <v>25.28123664855957</v>
      </c>
      <c r="D449" s="2">
        <v>27.926040649414062</v>
      </c>
      <c r="E449" s="2">
        <v>26.096662521362305</v>
      </c>
      <c r="F449" s="2">
        <f t="shared" si="85"/>
        <v>26.434646606445312</v>
      </c>
      <c r="G449" s="2">
        <f t="shared" si="86"/>
        <v>1.3544083512962517</v>
      </c>
      <c r="I449">
        <f>10000*0.2</f>
        <v>2000</v>
      </c>
      <c r="J449" s="3">
        <f t="shared" si="87"/>
        <v>3.3010299956639813</v>
      </c>
      <c r="K449" s="3">
        <v>26.434646606445312</v>
      </c>
    </row>
    <row r="450" spans="1:11" x14ac:dyDescent="0.2">
      <c r="B450" t="s">
        <v>61</v>
      </c>
      <c r="C450" s="2">
        <v>30.364524841308594</v>
      </c>
      <c r="D450" s="2">
        <v>31.150745391845703</v>
      </c>
      <c r="E450" s="2">
        <v>29.590499877929688</v>
      </c>
      <c r="F450" s="2">
        <f t="shared" si="85"/>
        <v>30.368590037027996</v>
      </c>
      <c r="G450" s="2">
        <f t="shared" si="86"/>
        <v>0.78013070077131341</v>
      </c>
      <c r="I450">
        <f>1000*0.2</f>
        <v>200</v>
      </c>
      <c r="J450" s="3">
        <f t="shared" si="87"/>
        <v>2.3010299956639813</v>
      </c>
      <c r="K450" s="3">
        <v>30.368590037027996</v>
      </c>
    </row>
    <row r="451" spans="1:11" x14ac:dyDescent="0.2">
      <c r="B451" t="s">
        <v>62</v>
      </c>
      <c r="C451" s="2">
        <v>33.320205688476562</v>
      </c>
      <c r="D451" s="2">
        <v>35.47113037109375</v>
      </c>
      <c r="E451" s="2">
        <v>34.277545928955078</v>
      </c>
      <c r="F451" s="2">
        <f t="shared" si="85"/>
        <v>34.356293996175133</v>
      </c>
      <c r="G451" s="2">
        <f t="shared" si="86"/>
        <v>1.0776224715275442</v>
      </c>
      <c r="I451">
        <f>100*0.2</f>
        <v>20</v>
      </c>
      <c r="J451" s="3">
        <f t="shared" si="87"/>
        <v>1.3010299956639813</v>
      </c>
      <c r="K451" s="3">
        <v>34.356293996175133</v>
      </c>
    </row>
    <row r="452" spans="1:11" x14ac:dyDescent="0.2">
      <c r="B452" t="s">
        <v>63</v>
      </c>
      <c r="C452" s="2" t="s">
        <v>58</v>
      </c>
      <c r="D452" s="2" t="s">
        <v>58</v>
      </c>
      <c r="E452" s="2" t="s">
        <v>58</v>
      </c>
      <c r="F452" s="2" t="e">
        <f t="shared" si="85"/>
        <v>#DIV/0!</v>
      </c>
      <c r="G452" s="2" t="e">
        <f t="shared" si="86"/>
        <v>#DIV/0!</v>
      </c>
    </row>
    <row r="453" spans="1:11" x14ac:dyDescent="0.2">
      <c r="B453" t="s">
        <v>64</v>
      </c>
      <c r="C453" s="2" t="s">
        <v>58</v>
      </c>
      <c r="D453" s="2" t="s">
        <v>58</v>
      </c>
      <c r="E453" s="2" t="s">
        <v>58</v>
      </c>
    </row>
    <row r="454" spans="1:11" x14ac:dyDescent="0.2">
      <c r="B454" t="s">
        <v>65</v>
      </c>
      <c r="C454" s="2" t="s">
        <v>58</v>
      </c>
      <c r="D454" s="2" t="s">
        <v>58</v>
      </c>
      <c r="E454" s="2" t="s">
        <v>58</v>
      </c>
    </row>
    <row r="455" spans="1:11" x14ac:dyDescent="0.2">
      <c r="C455" s="2"/>
      <c r="D455" s="2"/>
      <c r="E455" s="2"/>
    </row>
    <row r="456" spans="1:11" x14ac:dyDescent="0.2">
      <c r="C456" s="2"/>
      <c r="D456" s="2"/>
      <c r="E456" s="2"/>
    </row>
    <row r="457" spans="1:11" x14ac:dyDescent="0.2">
      <c r="C457" s="2"/>
      <c r="D457" s="2"/>
      <c r="E457" s="2"/>
    </row>
    <row r="458" spans="1:11" x14ac:dyDescent="0.2">
      <c r="C458" s="2"/>
      <c r="D458" s="2"/>
      <c r="E458" s="2"/>
    </row>
    <row r="459" spans="1:11" x14ac:dyDescent="0.2">
      <c r="C459" s="2"/>
      <c r="D459" s="2"/>
      <c r="E459" s="2"/>
    </row>
    <row r="460" spans="1:11" x14ac:dyDescent="0.2">
      <c r="C460" s="2"/>
      <c r="D460" s="2"/>
      <c r="E460" s="2"/>
    </row>
    <row r="461" spans="1:11" x14ac:dyDescent="0.2">
      <c r="C461" s="2"/>
      <c r="D461" s="2"/>
      <c r="E461" s="2"/>
    </row>
    <row r="462" spans="1:11" x14ac:dyDescent="0.2">
      <c r="C462" s="2"/>
      <c r="D462" s="2"/>
      <c r="E462" s="2"/>
    </row>
    <row r="463" spans="1:11" x14ac:dyDescent="0.2">
      <c r="A463" t="s">
        <v>31</v>
      </c>
      <c r="B463" t="s">
        <v>57</v>
      </c>
      <c r="C463" s="2">
        <v>17.80683708190918</v>
      </c>
      <c r="D463" s="2">
        <v>18.412456512451172</v>
      </c>
      <c r="E463" s="2">
        <v>18.298818588256836</v>
      </c>
      <c r="F463" s="2">
        <f t="shared" ref="F463:F468" si="88">AVERAGE(C463:E463)</f>
        <v>18.172704060872395</v>
      </c>
      <c r="G463" s="2">
        <f t="shared" ref="G463:G468" si="89">STDEV(C463:E463)</f>
        <v>0.32190430126910735</v>
      </c>
      <c r="I463">
        <f>1000000*0.2</f>
        <v>200000</v>
      </c>
      <c r="J463" s="3">
        <f>LOG10(I463)</f>
        <v>5.3010299956639813</v>
      </c>
      <c r="K463" s="3">
        <v>18.172704060872395</v>
      </c>
    </row>
    <row r="464" spans="1:11" x14ac:dyDescent="0.2">
      <c r="B464" t="s">
        <v>59</v>
      </c>
      <c r="C464" s="2">
        <v>21.425167083740234</v>
      </c>
      <c r="D464" s="2">
        <v>21.862768173217773</v>
      </c>
      <c r="E464" s="2">
        <v>21.124055862426758</v>
      </c>
      <c r="F464" s="2">
        <f t="shared" si="88"/>
        <v>21.47066370646159</v>
      </c>
      <c r="G464" s="2">
        <f t="shared" si="89"/>
        <v>0.37145178225152914</v>
      </c>
      <c r="I464">
        <f>100000*0.2</f>
        <v>20000</v>
      </c>
      <c r="J464" s="3">
        <f t="shared" ref="J464:J467" si="90">LOG10(I464)</f>
        <v>4.3010299956639813</v>
      </c>
      <c r="K464" s="3">
        <v>21.47066370646159</v>
      </c>
    </row>
    <row r="465" spans="1:11" x14ac:dyDescent="0.2">
      <c r="B465" t="s">
        <v>60</v>
      </c>
      <c r="C465" s="2">
        <v>24.880720138549805</v>
      </c>
      <c r="D465" s="2">
        <v>25.592996597290039</v>
      </c>
      <c r="E465" s="2">
        <v>25.030183792114258</v>
      </c>
      <c r="F465" s="2">
        <f t="shared" si="88"/>
        <v>25.167966842651367</v>
      </c>
      <c r="G465" s="2">
        <f t="shared" si="89"/>
        <v>0.37559627950815211</v>
      </c>
      <c r="I465">
        <f>10000*0.2</f>
        <v>2000</v>
      </c>
      <c r="J465" s="3">
        <f t="shared" si="90"/>
        <v>3.3010299956639813</v>
      </c>
      <c r="K465" s="3">
        <v>25.167966842651367</v>
      </c>
    </row>
    <row r="466" spans="1:11" x14ac:dyDescent="0.2">
      <c r="B466" t="s">
        <v>61</v>
      </c>
      <c r="C466" s="2">
        <v>28.764841079711914</v>
      </c>
      <c r="D466" s="2">
        <v>30.459140777587891</v>
      </c>
      <c r="E466" s="2">
        <v>28.585830688476562</v>
      </c>
      <c r="F466" s="2">
        <f t="shared" si="88"/>
        <v>29.269937515258789</v>
      </c>
      <c r="G466" s="2">
        <f t="shared" si="89"/>
        <v>1.0337622934665356</v>
      </c>
      <c r="I466">
        <f>1000*0.2</f>
        <v>200</v>
      </c>
      <c r="J466" s="3">
        <f t="shared" si="90"/>
        <v>2.3010299956639813</v>
      </c>
      <c r="K466" s="3">
        <v>29.269937515258789</v>
      </c>
    </row>
    <row r="467" spans="1:11" x14ac:dyDescent="0.2">
      <c r="B467" t="s">
        <v>62</v>
      </c>
      <c r="C467" s="2">
        <v>32.611358642578125</v>
      </c>
      <c r="D467" s="2">
        <v>34.052829742431641</v>
      </c>
      <c r="E467" s="2">
        <v>32.259784698486328</v>
      </c>
      <c r="F467" s="2">
        <f t="shared" si="88"/>
        <v>32.974657694498696</v>
      </c>
      <c r="G467" s="2">
        <f t="shared" si="89"/>
        <v>0.95012750894235365</v>
      </c>
      <c r="I467">
        <f>100*0.2</f>
        <v>20</v>
      </c>
      <c r="J467" s="3">
        <f t="shared" si="90"/>
        <v>1.3010299956639813</v>
      </c>
      <c r="K467" s="3">
        <v>32.974657694498696</v>
      </c>
    </row>
    <row r="468" spans="1:11" x14ac:dyDescent="0.2">
      <c r="B468" t="s">
        <v>63</v>
      </c>
      <c r="C468" s="2" t="s">
        <v>58</v>
      </c>
      <c r="D468" s="2" t="s">
        <v>58</v>
      </c>
      <c r="E468" s="2" t="s">
        <v>58</v>
      </c>
      <c r="F468" s="2" t="e">
        <f t="shared" si="88"/>
        <v>#DIV/0!</v>
      </c>
      <c r="G468" s="2" t="e">
        <f t="shared" si="89"/>
        <v>#DIV/0!</v>
      </c>
    </row>
    <row r="469" spans="1:11" x14ac:dyDescent="0.2">
      <c r="B469" t="s">
        <v>64</v>
      </c>
      <c r="C469" s="2" t="s">
        <v>58</v>
      </c>
      <c r="D469" s="2" t="s">
        <v>58</v>
      </c>
      <c r="E469" s="2" t="s">
        <v>58</v>
      </c>
    </row>
    <row r="470" spans="1:11" x14ac:dyDescent="0.2">
      <c r="B470" t="s">
        <v>65</v>
      </c>
      <c r="C470" s="2" t="s">
        <v>58</v>
      </c>
      <c r="D470" s="2" t="s">
        <v>58</v>
      </c>
      <c r="E470" s="2" t="s">
        <v>58</v>
      </c>
    </row>
    <row r="471" spans="1:11" x14ac:dyDescent="0.2">
      <c r="C471" s="2"/>
      <c r="D471" s="2"/>
      <c r="E471" s="2"/>
    </row>
    <row r="472" spans="1:11" x14ac:dyDescent="0.2">
      <c r="C472" s="2"/>
      <c r="D472" s="2"/>
      <c r="E472" s="2"/>
    </row>
    <row r="473" spans="1:11" x14ac:dyDescent="0.2">
      <c r="C473" s="2"/>
      <c r="D473" s="2"/>
      <c r="E473" s="2"/>
    </row>
    <row r="474" spans="1:11" x14ac:dyDescent="0.2">
      <c r="C474" s="2"/>
      <c r="D474" s="2"/>
      <c r="E474" s="2"/>
    </row>
    <row r="475" spans="1:11" x14ac:dyDescent="0.2">
      <c r="C475" s="2"/>
      <c r="D475" s="2"/>
      <c r="E475" s="2"/>
    </row>
    <row r="476" spans="1:11" x14ac:dyDescent="0.2">
      <c r="C476" s="2"/>
      <c r="D476" s="2"/>
      <c r="E476" s="2"/>
    </row>
    <row r="477" spans="1:11" x14ac:dyDescent="0.2">
      <c r="C477" s="2"/>
      <c r="D477" s="2"/>
      <c r="E477" s="2"/>
    </row>
    <row r="478" spans="1:11" x14ac:dyDescent="0.2">
      <c r="C478" s="2"/>
      <c r="D478" s="2"/>
      <c r="E478" s="2"/>
    </row>
    <row r="479" spans="1:11" x14ac:dyDescent="0.2">
      <c r="A479" t="s">
        <v>32</v>
      </c>
      <c r="B479" t="s">
        <v>57</v>
      </c>
      <c r="C479" s="2">
        <v>20.606332778930664</v>
      </c>
      <c r="D479" s="2">
        <v>21.940071105957031</v>
      </c>
      <c r="E479" s="2">
        <v>21.582477569580078</v>
      </c>
      <c r="F479" s="2">
        <f t="shared" ref="F479:F484" si="91">AVERAGE(C479:E479)</f>
        <v>21.376293818155926</v>
      </c>
      <c r="G479" s="2">
        <f t="shared" ref="G479:G484" si="92">STDEV(C479:E479)</f>
        <v>0.6903609822102319</v>
      </c>
      <c r="I479">
        <f>1000000*0.2</f>
        <v>200000</v>
      </c>
      <c r="J479" s="3">
        <f>LOG10(I479)</f>
        <v>5.3010299956639813</v>
      </c>
      <c r="K479" s="3">
        <v>21.376293818155926</v>
      </c>
    </row>
    <row r="480" spans="1:11" x14ac:dyDescent="0.2">
      <c r="B480" t="s">
        <v>59</v>
      </c>
      <c r="C480" s="2">
        <v>24.095991134643555</v>
      </c>
      <c r="D480" s="2">
        <v>25.208147048950195</v>
      </c>
      <c r="E480" s="2">
        <v>23.990058898925781</v>
      </c>
      <c r="F480" s="2">
        <f t="shared" si="91"/>
        <v>24.431399027506512</v>
      </c>
      <c r="G480" s="2">
        <f t="shared" si="92"/>
        <v>0.67476553428102037</v>
      </c>
      <c r="I480">
        <f>100000*0.2</f>
        <v>20000</v>
      </c>
      <c r="J480" s="3">
        <f t="shared" ref="J480:J483" si="93">LOG10(I480)</f>
        <v>4.3010299956639813</v>
      </c>
      <c r="K480" s="3">
        <v>24.431399027506512</v>
      </c>
    </row>
    <row r="481" spans="1:11" x14ac:dyDescent="0.2">
      <c r="B481" t="s">
        <v>60</v>
      </c>
      <c r="C481" s="2">
        <v>27.426706314086914</v>
      </c>
      <c r="D481" s="2">
        <v>27.916616439819336</v>
      </c>
      <c r="E481" s="2">
        <v>27.272737503051758</v>
      </c>
      <c r="F481" s="2">
        <f t="shared" si="91"/>
        <v>27.538686752319336</v>
      </c>
      <c r="G481" s="2">
        <f t="shared" si="92"/>
        <v>0.33622869480947137</v>
      </c>
      <c r="I481">
        <f>10000*0.2</f>
        <v>2000</v>
      </c>
      <c r="J481" s="3">
        <f t="shared" si="93"/>
        <v>3.3010299956639813</v>
      </c>
      <c r="K481" s="3">
        <v>27.538686752319336</v>
      </c>
    </row>
    <row r="482" spans="1:11" x14ac:dyDescent="0.2">
      <c r="B482" t="s">
        <v>61</v>
      </c>
      <c r="C482" s="2">
        <v>30.887958526611328</v>
      </c>
      <c r="D482" s="2">
        <v>32.285251617431641</v>
      </c>
      <c r="E482" s="2">
        <v>30.934030532836914</v>
      </c>
      <c r="F482" s="2">
        <f t="shared" si="91"/>
        <v>31.369080225626629</v>
      </c>
      <c r="G482" s="2">
        <f t="shared" si="92"/>
        <v>0.79376203726990102</v>
      </c>
      <c r="I482">
        <f>1000*0.2</f>
        <v>200</v>
      </c>
      <c r="J482" s="3">
        <f t="shared" si="93"/>
        <v>2.3010299956639813</v>
      </c>
      <c r="K482" s="3">
        <v>31.369080225626629</v>
      </c>
    </row>
    <row r="483" spans="1:11" x14ac:dyDescent="0.2">
      <c r="B483" t="s">
        <v>62</v>
      </c>
      <c r="C483" s="2">
        <v>33.6507568359375</v>
      </c>
      <c r="D483" s="2">
        <v>37.919578552246094</v>
      </c>
      <c r="E483" s="2">
        <v>37.389728546142578</v>
      </c>
      <c r="F483" s="2">
        <f t="shared" si="91"/>
        <v>36.320021311442055</v>
      </c>
      <c r="G483" s="2">
        <f t="shared" si="92"/>
        <v>2.3267820885044088</v>
      </c>
      <c r="I483">
        <f>100*0.2</f>
        <v>20</v>
      </c>
      <c r="J483" s="3">
        <f t="shared" si="93"/>
        <v>1.3010299956639813</v>
      </c>
      <c r="K483" s="3">
        <v>36.320021311442055</v>
      </c>
    </row>
    <row r="484" spans="1:11" x14ac:dyDescent="0.2">
      <c r="B484" t="s">
        <v>63</v>
      </c>
      <c r="C484" s="2" t="s">
        <v>58</v>
      </c>
      <c r="D484" s="2" t="s">
        <v>58</v>
      </c>
      <c r="E484" s="2" t="s">
        <v>58</v>
      </c>
      <c r="F484" s="2" t="e">
        <f t="shared" si="91"/>
        <v>#DIV/0!</v>
      </c>
      <c r="G484" s="2" t="e">
        <f t="shared" si="92"/>
        <v>#DIV/0!</v>
      </c>
    </row>
    <row r="485" spans="1:11" x14ac:dyDescent="0.2">
      <c r="B485" t="s">
        <v>64</v>
      </c>
      <c r="C485" s="2" t="s">
        <v>58</v>
      </c>
      <c r="D485" s="2" t="s">
        <v>58</v>
      </c>
      <c r="E485" s="2" t="s">
        <v>58</v>
      </c>
    </row>
    <row r="486" spans="1:11" x14ac:dyDescent="0.2">
      <c r="B486" t="s">
        <v>65</v>
      </c>
      <c r="C486" s="2" t="s">
        <v>58</v>
      </c>
      <c r="D486" s="2" t="s">
        <v>58</v>
      </c>
      <c r="E486" s="2" t="s">
        <v>58</v>
      </c>
    </row>
    <row r="487" spans="1:11" x14ac:dyDescent="0.2">
      <c r="C487" s="2"/>
      <c r="D487" s="2"/>
      <c r="E487" s="2"/>
    </row>
    <row r="488" spans="1:11" x14ac:dyDescent="0.2">
      <c r="C488" s="2"/>
      <c r="D488" s="2"/>
      <c r="E488" s="2"/>
    </row>
    <row r="489" spans="1:11" x14ac:dyDescent="0.2">
      <c r="C489" s="2"/>
      <c r="D489" s="2"/>
      <c r="E489" s="2"/>
    </row>
    <row r="490" spans="1:11" x14ac:dyDescent="0.2">
      <c r="C490" s="2"/>
      <c r="D490" s="2"/>
      <c r="E490" s="2"/>
    </row>
    <row r="491" spans="1:11" x14ac:dyDescent="0.2">
      <c r="C491" s="2"/>
      <c r="D491" s="2"/>
      <c r="E491" s="2"/>
    </row>
    <row r="492" spans="1:11" x14ac:dyDescent="0.2">
      <c r="C492" s="2"/>
      <c r="D492" s="2"/>
      <c r="E492" s="2"/>
    </row>
    <row r="493" spans="1:11" x14ac:dyDescent="0.2">
      <c r="C493" s="2"/>
      <c r="D493" s="2"/>
      <c r="E493" s="2"/>
    </row>
    <row r="494" spans="1:11" x14ac:dyDescent="0.2">
      <c r="C494" s="2"/>
      <c r="D494" s="2"/>
      <c r="E494" s="2"/>
    </row>
    <row r="495" spans="1:11" x14ac:dyDescent="0.2">
      <c r="A495" t="s">
        <v>33</v>
      </c>
      <c r="B495" t="s">
        <v>57</v>
      </c>
      <c r="C495" s="2">
        <v>18.045383453369141</v>
      </c>
      <c r="D495" s="2">
        <v>19.53424072265625</v>
      </c>
      <c r="E495" s="2">
        <v>19.652492523193359</v>
      </c>
      <c r="F495" s="2">
        <f t="shared" ref="F495:F500" si="94">AVERAGE(C495:E495)</f>
        <v>19.077372233072918</v>
      </c>
      <c r="G495" s="2">
        <f t="shared" ref="G495:G500" si="95">STDEV(C495:E495)</f>
        <v>0.89568214404354052</v>
      </c>
      <c r="I495">
        <f>1000000*0.2</f>
        <v>200000</v>
      </c>
      <c r="J495" s="3">
        <f>LOG10(I495)</f>
        <v>5.3010299956639813</v>
      </c>
      <c r="K495" s="3">
        <v>19.077372233072918</v>
      </c>
    </row>
    <row r="496" spans="1:11" x14ac:dyDescent="0.2">
      <c r="B496" t="s">
        <v>59</v>
      </c>
      <c r="C496" s="2">
        <v>21.747125625610352</v>
      </c>
      <c r="D496" s="2">
        <v>22.60576057434082</v>
      </c>
      <c r="E496" s="2">
        <v>22.957172393798828</v>
      </c>
      <c r="F496" s="2">
        <f t="shared" si="94"/>
        <v>22.436686197916668</v>
      </c>
      <c r="G496" s="2">
        <f t="shared" si="95"/>
        <v>0.62248928012718141</v>
      </c>
      <c r="I496">
        <f>100000*0.2</f>
        <v>20000</v>
      </c>
      <c r="J496" s="3">
        <f t="shared" ref="J496:J499" si="96">LOG10(I496)</f>
        <v>4.3010299956639813</v>
      </c>
      <c r="K496" s="3">
        <v>22.436686197916668</v>
      </c>
    </row>
    <row r="497" spans="1:11" x14ac:dyDescent="0.2">
      <c r="B497" t="s">
        <v>60</v>
      </c>
      <c r="C497" s="2">
        <v>24.767515182495117</v>
      </c>
      <c r="D497" s="2">
        <v>26.142665863037109</v>
      </c>
      <c r="E497" s="2">
        <v>25.793821334838867</v>
      </c>
      <c r="F497" s="2">
        <f t="shared" si="94"/>
        <v>25.568000793457031</v>
      </c>
      <c r="G497" s="2">
        <f t="shared" si="95"/>
        <v>0.71484686208394677</v>
      </c>
      <c r="I497">
        <f>10000*0.2</f>
        <v>2000</v>
      </c>
      <c r="J497" s="3">
        <f t="shared" si="96"/>
        <v>3.3010299956639813</v>
      </c>
      <c r="K497" s="3">
        <v>25.568000793457031</v>
      </c>
    </row>
    <row r="498" spans="1:11" x14ac:dyDescent="0.2">
      <c r="B498" t="s">
        <v>61</v>
      </c>
      <c r="C498" s="2">
        <v>29.01066780090332</v>
      </c>
      <c r="D498" s="2">
        <v>29.37144660949707</v>
      </c>
      <c r="E498" s="2">
        <v>29.39286994934082</v>
      </c>
      <c r="F498" s="2">
        <f t="shared" si="94"/>
        <v>29.258328119913738</v>
      </c>
      <c r="G498" s="2">
        <f t="shared" si="95"/>
        <v>0.21474744487832961</v>
      </c>
      <c r="I498">
        <f>1000*0.2</f>
        <v>200</v>
      </c>
      <c r="J498" s="3">
        <f t="shared" si="96"/>
        <v>2.3010299956639813</v>
      </c>
      <c r="K498" s="3">
        <v>29.258328119913738</v>
      </c>
    </row>
    <row r="499" spans="1:11" x14ac:dyDescent="0.2">
      <c r="B499" t="s">
        <v>62</v>
      </c>
      <c r="C499" s="2" t="s">
        <v>58</v>
      </c>
      <c r="D499" s="2">
        <v>32.162540435791016</v>
      </c>
      <c r="E499" s="2">
        <v>33.376628875732422</v>
      </c>
      <c r="F499" s="2">
        <f t="shared" si="94"/>
        <v>32.769584655761719</v>
      </c>
      <c r="G499" s="2">
        <f t="shared" si="95"/>
        <v>0.85849016884276474</v>
      </c>
      <c r="I499">
        <f>100*0.2</f>
        <v>20</v>
      </c>
      <c r="J499" s="3">
        <f t="shared" si="96"/>
        <v>1.3010299956639813</v>
      </c>
      <c r="K499" s="3">
        <v>32.769584655761719</v>
      </c>
    </row>
    <row r="500" spans="1:11" x14ac:dyDescent="0.2">
      <c r="B500" t="s">
        <v>63</v>
      </c>
      <c r="C500" s="2" t="s">
        <v>58</v>
      </c>
      <c r="D500" s="2">
        <v>34.092632293701172</v>
      </c>
      <c r="E500" s="2">
        <v>33.260215759277344</v>
      </c>
      <c r="F500" s="2">
        <f t="shared" si="94"/>
        <v>33.676424026489258</v>
      </c>
      <c r="G500" s="2">
        <f t="shared" si="95"/>
        <v>0.58860737626289406</v>
      </c>
    </row>
    <row r="501" spans="1:11" x14ac:dyDescent="0.2">
      <c r="B501" t="s">
        <v>64</v>
      </c>
      <c r="C501" s="2" t="s">
        <v>58</v>
      </c>
      <c r="D501" s="2" t="s">
        <v>58</v>
      </c>
      <c r="E501" s="2" t="s">
        <v>58</v>
      </c>
    </row>
    <row r="502" spans="1:11" x14ac:dyDescent="0.2">
      <c r="B502" t="s">
        <v>65</v>
      </c>
      <c r="C502" s="2" t="s">
        <v>58</v>
      </c>
      <c r="D502" s="2" t="s">
        <v>58</v>
      </c>
      <c r="E502" s="2" t="s">
        <v>58</v>
      </c>
    </row>
    <row r="503" spans="1:11" x14ac:dyDescent="0.2">
      <c r="C503" s="2"/>
      <c r="D503" s="2"/>
      <c r="E503" s="2"/>
    </row>
    <row r="504" spans="1:11" x14ac:dyDescent="0.2">
      <c r="C504" s="2"/>
      <c r="D504" s="2"/>
      <c r="E504" s="2"/>
    </row>
    <row r="505" spans="1:11" x14ac:dyDescent="0.2">
      <c r="C505" s="2"/>
      <c r="D505" s="2"/>
      <c r="E505" s="2"/>
    </row>
    <row r="506" spans="1:11" x14ac:dyDescent="0.2">
      <c r="C506" s="2"/>
      <c r="D506" s="2"/>
      <c r="E506" s="2"/>
    </row>
    <row r="507" spans="1:11" x14ac:dyDescent="0.2">
      <c r="C507" s="2"/>
      <c r="D507" s="2"/>
      <c r="E507" s="2"/>
    </row>
    <row r="508" spans="1:11" x14ac:dyDescent="0.2">
      <c r="C508" s="2"/>
      <c r="D508" s="2"/>
      <c r="E508" s="2"/>
    </row>
    <row r="509" spans="1:11" x14ac:dyDescent="0.2">
      <c r="C509" s="2"/>
      <c r="D509" s="2"/>
      <c r="E509" s="2"/>
    </row>
    <row r="510" spans="1:11" x14ac:dyDescent="0.2">
      <c r="C510" s="2"/>
      <c r="D510" s="2"/>
      <c r="E510" s="2"/>
    </row>
    <row r="511" spans="1:11" x14ac:dyDescent="0.2">
      <c r="A511" s="4" t="s">
        <v>34</v>
      </c>
      <c r="B511" t="s">
        <v>57</v>
      </c>
      <c r="C511" s="2">
        <v>27.851999282836914</v>
      </c>
      <c r="D511" s="2">
        <v>34.120754241943359</v>
      </c>
      <c r="E511" s="2">
        <v>31.173831939697266</v>
      </c>
      <c r="F511" s="2">
        <f t="shared" ref="F511:F516" si="97">AVERAGE(C511:E511)</f>
        <v>31.048861821492512</v>
      </c>
      <c r="G511" s="2">
        <f t="shared" ref="G511:G516" si="98">STDEV(C511:E511)</f>
        <v>3.136245419632127</v>
      </c>
      <c r="J511" s="3"/>
      <c r="K511" s="3"/>
    </row>
    <row r="512" spans="1:11" x14ac:dyDescent="0.2">
      <c r="B512" t="s">
        <v>59</v>
      </c>
      <c r="C512" s="2">
        <v>32.73883056640625</v>
      </c>
      <c r="D512" s="2">
        <v>39.965511322021484</v>
      </c>
      <c r="E512" s="2">
        <v>32.470058441162109</v>
      </c>
      <c r="F512" s="2">
        <f t="shared" si="97"/>
        <v>35.058133443196617</v>
      </c>
      <c r="G512" s="2">
        <f t="shared" si="98"/>
        <v>4.2520380816746952</v>
      </c>
      <c r="J512" s="3"/>
      <c r="K512" s="3"/>
    </row>
    <row r="513" spans="1:11" x14ac:dyDescent="0.2">
      <c r="B513" t="s">
        <v>60</v>
      </c>
      <c r="C513" s="2">
        <v>37.307826995849609</v>
      </c>
      <c r="D513" s="2" t="s">
        <v>58</v>
      </c>
      <c r="E513" s="2">
        <v>35.16741943359375</v>
      </c>
      <c r="F513" s="2">
        <f t="shared" si="97"/>
        <v>36.23762321472168</v>
      </c>
      <c r="G513" s="2">
        <f t="shared" si="98"/>
        <v>1.5134967017740855</v>
      </c>
      <c r="J513" s="3"/>
      <c r="K513" s="3"/>
    </row>
    <row r="514" spans="1:11" x14ac:dyDescent="0.2">
      <c r="B514" t="s">
        <v>61</v>
      </c>
      <c r="C514" s="2">
        <v>39.690387725830078</v>
      </c>
      <c r="D514" s="2" t="s">
        <v>58</v>
      </c>
      <c r="E514" s="2" t="s">
        <v>58</v>
      </c>
      <c r="F514" s="2">
        <f t="shared" si="97"/>
        <v>39.690387725830078</v>
      </c>
      <c r="G514" s="2" t="e">
        <f t="shared" si="98"/>
        <v>#DIV/0!</v>
      </c>
      <c r="J514" s="3"/>
      <c r="K514" s="3"/>
    </row>
    <row r="515" spans="1:11" x14ac:dyDescent="0.2">
      <c r="B515" t="s">
        <v>62</v>
      </c>
      <c r="C515" s="2" t="s">
        <v>58</v>
      </c>
      <c r="D515" s="2" t="s">
        <v>58</v>
      </c>
      <c r="E515" s="2" t="s">
        <v>58</v>
      </c>
      <c r="F515" s="2" t="e">
        <f t="shared" si="97"/>
        <v>#DIV/0!</v>
      </c>
      <c r="G515" s="2" t="e">
        <f t="shared" si="98"/>
        <v>#DIV/0!</v>
      </c>
      <c r="J515" s="3"/>
      <c r="K515" s="3"/>
    </row>
    <row r="516" spans="1:11" x14ac:dyDescent="0.2">
      <c r="B516" t="s">
        <v>63</v>
      </c>
      <c r="C516" s="2" t="s">
        <v>58</v>
      </c>
      <c r="D516" s="2" t="s">
        <v>58</v>
      </c>
      <c r="E516" s="2" t="s">
        <v>58</v>
      </c>
      <c r="F516" s="2" t="e">
        <f t="shared" si="97"/>
        <v>#DIV/0!</v>
      </c>
      <c r="G516" s="2" t="e">
        <f t="shared" si="98"/>
        <v>#DIV/0!</v>
      </c>
    </row>
    <row r="517" spans="1:11" x14ac:dyDescent="0.2">
      <c r="B517" t="s">
        <v>64</v>
      </c>
      <c r="C517" s="2" t="s">
        <v>58</v>
      </c>
      <c r="D517" s="2" t="s">
        <v>58</v>
      </c>
      <c r="E517" s="2" t="s">
        <v>58</v>
      </c>
    </row>
    <row r="518" spans="1:11" x14ac:dyDescent="0.2">
      <c r="B518" t="s">
        <v>65</v>
      </c>
      <c r="C518" s="2" t="s">
        <v>58</v>
      </c>
      <c r="D518" s="2" t="s">
        <v>58</v>
      </c>
      <c r="E518" s="2" t="s">
        <v>58</v>
      </c>
    </row>
    <row r="519" spans="1:11" x14ac:dyDescent="0.2">
      <c r="C519" s="2"/>
      <c r="D519" s="2"/>
      <c r="E519" s="2"/>
    </row>
    <row r="520" spans="1:11" x14ac:dyDescent="0.2">
      <c r="C520" s="2"/>
      <c r="D520" s="2"/>
      <c r="E520" s="2"/>
    </row>
    <row r="521" spans="1:11" x14ac:dyDescent="0.2">
      <c r="A521" t="s">
        <v>35</v>
      </c>
      <c r="B521" t="s">
        <v>57</v>
      </c>
      <c r="C521" s="2">
        <v>18.517927169799805</v>
      </c>
      <c r="D521" s="2">
        <v>18.980688095092773</v>
      </c>
      <c r="E521" s="2">
        <v>18.358186721801758</v>
      </c>
      <c r="F521" s="2">
        <f t="shared" ref="F521:F526" si="99">AVERAGE(C521:E521)</f>
        <v>18.618933995564777</v>
      </c>
      <c r="G521" s="2">
        <f t="shared" ref="G521:G526" si="100">STDEV(C521:E521)</f>
        <v>0.32330909989611639</v>
      </c>
      <c r="I521">
        <f>1000000*0.2</f>
        <v>200000</v>
      </c>
      <c r="J521" s="3">
        <f>LOG10(I521)</f>
        <v>5.3010299956639813</v>
      </c>
      <c r="K521" s="3">
        <v>18.618933995564777</v>
      </c>
    </row>
    <row r="522" spans="1:11" x14ac:dyDescent="0.2">
      <c r="B522" t="s">
        <v>59</v>
      </c>
      <c r="C522" s="2">
        <v>21.197963714599609</v>
      </c>
      <c r="D522" s="2">
        <v>22.45831298828125</v>
      </c>
      <c r="E522" s="2">
        <v>21.918060302734375</v>
      </c>
      <c r="F522" s="2">
        <f t="shared" si="99"/>
        <v>21.858112335205078</v>
      </c>
      <c r="G522" s="2">
        <f t="shared" si="100"/>
        <v>0.63230956977229913</v>
      </c>
      <c r="I522">
        <f>100000*0.2</f>
        <v>20000</v>
      </c>
      <c r="J522" s="3">
        <f t="shared" ref="J522:J525" si="101">LOG10(I522)</f>
        <v>4.3010299956639813</v>
      </c>
      <c r="K522" s="3">
        <v>21.858112335205078</v>
      </c>
    </row>
    <row r="523" spans="1:11" x14ac:dyDescent="0.2">
      <c r="B523" t="s">
        <v>60</v>
      </c>
      <c r="C523" s="2">
        <v>24.750387191772461</v>
      </c>
      <c r="D523" s="2">
        <v>25.791549682617188</v>
      </c>
      <c r="E523" s="2">
        <v>24.894363403320312</v>
      </c>
      <c r="F523" s="2">
        <f t="shared" si="99"/>
        <v>25.14543342590332</v>
      </c>
      <c r="G523" s="2">
        <f t="shared" si="100"/>
        <v>0.56416482544144209</v>
      </c>
      <c r="I523">
        <f>10000*0.2</f>
        <v>2000</v>
      </c>
      <c r="J523" s="3">
        <f t="shared" si="101"/>
        <v>3.3010299956639813</v>
      </c>
      <c r="K523" s="3">
        <v>25.14543342590332</v>
      </c>
    </row>
    <row r="524" spans="1:11" x14ac:dyDescent="0.2">
      <c r="B524" t="s">
        <v>61</v>
      </c>
      <c r="C524" s="2">
        <v>28.406839370727539</v>
      </c>
      <c r="D524" s="2">
        <v>29.189563751220703</v>
      </c>
      <c r="E524" s="2">
        <v>27.992511749267578</v>
      </c>
      <c r="F524" s="2">
        <f t="shared" si="99"/>
        <v>28.529638290405273</v>
      </c>
      <c r="G524" s="2">
        <f t="shared" si="100"/>
        <v>0.60790053039169989</v>
      </c>
      <c r="I524">
        <f>1000*0.2</f>
        <v>200</v>
      </c>
      <c r="J524" s="3">
        <f t="shared" si="101"/>
        <v>2.3010299956639813</v>
      </c>
      <c r="K524" s="3">
        <v>28.529638290405273</v>
      </c>
    </row>
    <row r="525" spans="1:11" x14ac:dyDescent="0.2">
      <c r="B525" t="s">
        <v>62</v>
      </c>
      <c r="C525" s="2">
        <v>31.603609085083008</v>
      </c>
      <c r="D525" s="2">
        <v>32.064498901367188</v>
      </c>
      <c r="E525" s="2">
        <v>32.334812164306641</v>
      </c>
      <c r="F525" s="2">
        <f t="shared" si="99"/>
        <v>32.00097338358561</v>
      </c>
      <c r="G525" s="2">
        <f t="shared" si="100"/>
        <v>0.36971760077604299</v>
      </c>
      <c r="I525">
        <f>100*0.2</f>
        <v>20</v>
      </c>
      <c r="J525" s="3">
        <f t="shared" si="101"/>
        <v>1.3010299956639813</v>
      </c>
      <c r="K525" s="3">
        <v>32.00097338358561</v>
      </c>
    </row>
    <row r="526" spans="1:11" x14ac:dyDescent="0.2">
      <c r="B526" t="s">
        <v>63</v>
      </c>
      <c r="C526" s="2" t="s">
        <v>58</v>
      </c>
      <c r="D526" s="2" t="s">
        <v>58</v>
      </c>
      <c r="E526" s="2" t="s">
        <v>58</v>
      </c>
      <c r="F526" s="2" t="e">
        <f t="shared" si="99"/>
        <v>#DIV/0!</v>
      </c>
      <c r="G526" s="2" t="e">
        <f t="shared" si="100"/>
        <v>#DIV/0!</v>
      </c>
    </row>
    <row r="527" spans="1:11" x14ac:dyDescent="0.2">
      <c r="B527" t="s">
        <v>64</v>
      </c>
      <c r="C527" s="2" t="s">
        <v>58</v>
      </c>
      <c r="D527" s="2" t="s">
        <v>58</v>
      </c>
      <c r="E527" s="2" t="s">
        <v>58</v>
      </c>
    </row>
    <row r="528" spans="1:11" x14ac:dyDescent="0.2">
      <c r="B528" t="s">
        <v>65</v>
      </c>
      <c r="C528" s="2" t="s">
        <v>58</v>
      </c>
      <c r="D528" s="2" t="s">
        <v>58</v>
      </c>
      <c r="E528" s="2" t="s">
        <v>58</v>
      </c>
    </row>
    <row r="529" spans="1:11" x14ac:dyDescent="0.2">
      <c r="C529" s="2"/>
      <c r="D529" s="2"/>
      <c r="E529" s="2"/>
    </row>
    <row r="530" spans="1:11" x14ac:dyDescent="0.2">
      <c r="C530" s="2"/>
      <c r="D530" s="2"/>
      <c r="E530" s="2"/>
    </row>
    <row r="531" spans="1:11" x14ac:dyDescent="0.2">
      <c r="C531" s="2"/>
      <c r="D531" s="2"/>
      <c r="E531" s="2"/>
    </row>
    <row r="532" spans="1:11" x14ac:dyDescent="0.2">
      <c r="C532" s="2"/>
      <c r="D532" s="2"/>
      <c r="E532" s="2"/>
    </row>
    <row r="533" spans="1:11" x14ac:dyDescent="0.2">
      <c r="C533" s="2"/>
      <c r="D533" s="2"/>
      <c r="E533" s="2"/>
    </row>
    <row r="534" spans="1:11" x14ac:dyDescent="0.2">
      <c r="C534" s="2"/>
      <c r="D534" s="2"/>
      <c r="E534" s="2"/>
    </row>
    <row r="535" spans="1:11" x14ac:dyDescent="0.2">
      <c r="C535" s="2"/>
      <c r="D535" s="2"/>
      <c r="E535" s="2"/>
    </row>
    <row r="536" spans="1:11" x14ac:dyDescent="0.2">
      <c r="C536" s="2"/>
      <c r="D536" s="2"/>
      <c r="E536" s="2"/>
    </row>
    <row r="537" spans="1:11" x14ac:dyDescent="0.2">
      <c r="A537" t="s">
        <v>36</v>
      </c>
      <c r="B537" t="s">
        <v>57</v>
      </c>
      <c r="C537" s="2">
        <v>18.575872421264648</v>
      </c>
      <c r="D537" s="2">
        <v>21.002386093139648</v>
      </c>
      <c r="E537" s="2">
        <v>19.8289794921875</v>
      </c>
      <c r="F537" s="2">
        <f t="shared" ref="F537:F542" si="102">AVERAGE(C537:E537)</f>
        <v>19.802412668863933</v>
      </c>
      <c r="G537" s="2">
        <f t="shared" ref="G537:G542" si="103">STDEV(C537:E537)</f>
        <v>1.2134749676137546</v>
      </c>
      <c r="I537">
        <f>1000000*0.2</f>
        <v>200000</v>
      </c>
      <c r="J537" s="3">
        <f>LOG10(I537)</f>
        <v>5.3010299956639813</v>
      </c>
      <c r="K537" s="3">
        <v>19.802412668863933</v>
      </c>
    </row>
    <row r="538" spans="1:11" x14ac:dyDescent="0.2">
      <c r="B538" t="s">
        <v>59</v>
      </c>
      <c r="C538" s="2">
        <v>21.803644180297852</v>
      </c>
      <c r="D538" s="2">
        <v>24.548845291137695</v>
      </c>
      <c r="E538" s="2">
        <v>23.409744262695312</v>
      </c>
      <c r="F538" s="2">
        <f t="shared" si="102"/>
        <v>23.254077911376953</v>
      </c>
      <c r="G538" s="2">
        <f t="shared" si="103"/>
        <v>1.3792049501211399</v>
      </c>
      <c r="I538">
        <f>100000*0.2</f>
        <v>20000</v>
      </c>
      <c r="J538" s="3">
        <f t="shared" ref="J538:J541" si="104">LOG10(I538)</f>
        <v>4.3010299956639813</v>
      </c>
      <c r="K538" s="3">
        <v>23.254077911376953</v>
      </c>
    </row>
    <row r="539" spans="1:11" x14ac:dyDescent="0.2">
      <c r="B539" t="s">
        <v>60</v>
      </c>
      <c r="C539" s="2">
        <v>25.465009689331055</v>
      </c>
      <c r="D539" s="2">
        <v>28.18586540222168</v>
      </c>
      <c r="E539" s="2">
        <v>26.080184936523438</v>
      </c>
      <c r="F539" s="2">
        <f t="shared" si="102"/>
        <v>26.577020009358723</v>
      </c>
      <c r="G539" s="2">
        <f t="shared" si="103"/>
        <v>1.426848895220451</v>
      </c>
      <c r="I539">
        <f>10000*0.2</f>
        <v>2000</v>
      </c>
      <c r="J539" s="3">
        <f t="shared" si="104"/>
        <v>3.3010299956639813</v>
      </c>
      <c r="K539" s="3">
        <v>26.577020009358723</v>
      </c>
    </row>
    <row r="540" spans="1:11" x14ac:dyDescent="0.2">
      <c r="B540" t="s">
        <v>61</v>
      </c>
      <c r="C540" s="2">
        <v>29.859766006469727</v>
      </c>
      <c r="D540" s="2">
        <v>30.605913162231445</v>
      </c>
      <c r="E540" s="2">
        <v>30.628423690795898</v>
      </c>
      <c r="F540" s="2">
        <f t="shared" si="102"/>
        <v>30.364700953165691</v>
      </c>
      <c r="G540" s="2">
        <f t="shared" si="103"/>
        <v>0.43743131606025237</v>
      </c>
      <c r="I540">
        <f>1000*0.2</f>
        <v>200</v>
      </c>
      <c r="J540" s="3">
        <f t="shared" si="104"/>
        <v>2.3010299956639813</v>
      </c>
      <c r="K540" s="3">
        <v>30.364700953165691</v>
      </c>
    </row>
    <row r="541" spans="1:11" x14ac:dyDescent="0.2">
      <c r="B541" t="s">
        <v>62</v>
      </c>
      <c r="C541" s="2">
        <v>35.334053039550781</v>
      </c>
      <c r="D541" s="2" t="s">
        <v>58</v>
      </c>
      <c r="E541" s="2">
        <v>35.245326995849609</v>
      </c>
      <c r="F541" s="2">
        <f t="shared" si="102"/>
        <v>35.289690017700195</v>
      </c>
      <c r="G541" s="2">
        <f t="shared" si="103"/>
        <v>6.2738787168952592E-2</v>
      </c>
      <c r="I541">
        <f>100*0.2</f>
        <v>20</v>
      </c>
      <c r="J541" s="3">
        <f t="shared" si="104"/>
        <v>1.3010299956639813</v>
      </c>
      <c r="K541" s="3">
        <v>35.289690017700195</v>
      </c>
    </row>
    <row r="542" spans="1:11" x14ac:dyDescent="0.2">
      <c r="B542" t="s">
        <v>63</v>
      </c>
      <c r="C542" s="2" t="s">
        <v>58</v>
      </c>
      <c r="D542" s="2" t="s">
        <v>58</v>
      </c>
      <c r="E542" s="2" t="s">
        <v>58</v>
      </c>
      <c r="F542" s="2" t="e">
        <f t="shared" si="102"/>
        <v>#DIV/0!</v>
      </c>
      <c r="G542" s="2" t="e">
        <f t="shared" si="103"/>
        <v>#DIV/0!</v>
      </c>
    </row>
    <row r="543" spans="1:11" x14ac:dyDescent="0.2">
      <c r="B543" t="s">
        <v>64</v>
      </c>
      <c r="C543" s="2" t="s">
        <v>58</v>
      </c>
      <c r="D543" s="2" t="s">
        <v>58</v>
      </c>
      <c r="E543" s="2" t="s">
        <v>58</v>
      </c>
    </row>
    <row r="544" spans="1:11" x14ac:dyDescent="0.2">
      <c r="B544" t="s">
        <v>65</v>
      </c>
      <c r="C544" s="2" t="s">
        <v>58</v>
      </c>
      <c r="D544" s="2" t="s">
        <v>58</v>
      </c>
      <c r="E544" s="2" t="s">
        <v>58</v>
      </c>
    </row>
    <row r="545" spans="1:11" x14ac:dyDescent="0.2">
      <c r="C545" s="2"/>
      <c r="D545" s="2"/>
      <c r="E545" s="2"/>
    </row>
    <row r="546" spans="1:11" x14ac:dyDescent="0.2">
      <c r="C546" s="2"/>
      <c r="D546" s="2"/>
      <c r="E546" s="2"/>
    </row>
    <row r="547" spans="1:11" x14ac:dyDescent="0.2">
      <c r="C547" s="2"/>
      <c r="D547" s="2"/>
      <c r="E547" s="2"/>
    </row>
    <row r="548" spans="1:11" x14ac:dyDescent="0.2">
      <c r="C548" s="2"/>
      <c r="D548" s="2"/>
      <c r="E548" s="2"/>
    </row>
    <row r="549" spans="1:11" x14ac:dyDescent="0.2">
      <c r="C549" s="2"/>
      <c r="D549" s="2"/>
      <c r="E549" s="2"/>
    </row>
    <row r="550" spans="1:11" x14ac:dyDescent="0.2">
      <c r="C550" s="2"/>
      <c r="D550" s="2"/>
      <c r="E550" s="2"/>
    </row>
    <row r="551" spans="1:11" x14ac:dyDescent="0.2">
      <c r="C551" s="2"/>
      <c r="D551" s="2"/>
      <c r="E551" s="2"/>
    </row>
    <row r="552" spans="1:11" x14ac:dyDescent="0.2">
      <c r="C552" s="2"/>
      <c r="D552" s="2"/>
      <c r="E552" s="2"/>
    </row>
    <row r="553" spans="1:11" x14ac:dyDescent="0.2">
      <c r="A553" t="s">
        <v>37</v>
      </c>
      <c r="B553" t="s">
        <v>57</v>
      </c>
      <c r="C553" s="2">
        <v>19.866100311279297</v>
      </c>
      <c r="D553" s="2">
        <v>21.597827911376953</v>
      </c>
      <c r="E553" s="2">
        <v>18.870485305786133</v>
      </c>
      <c r="F553" s="2">
        <f t="shared" ref="F553:F558" si="105">AVERAGE(C553:E553)</f>
        <v>20.111471176147461</v>
      </c>
      <c r="G553" s="2">
        <f t="shared" ref="G553:G558" si="106">STDEV(C553:E553)</f>
        <v>1.3801284607102138</v>
      </c>
      <c r="I553">
        <f>1000000*0.2</f>
        <v>200000</v>
      </c>
      <c r="J553" s="3">
        <f>LOG10(I553)</f>
        <v>5.3010299956639813</v>
      </c>
      <c r="K553" s="3">
        <v>20.111471176147461</v>
      </c>
    </row>
    <row r="554" spans="1:11" x14ac:dyDescent="0.2">
      <c r="B554" t="s">
        <v>59</v>
      </c>
      <c r="C554" s="2">
        <v>23.175745010375977</v>
      </c>
      <c r="D554" s="2">
        <v>25.002742767333984</v>
      </c>
      <c r="E554" s="2">
        <v>23.378408432006836</v>
      </c>
      <c r="F554" s="2">
        <f t="shared" si="105"/>
        <v>23.852298736572266</v>
      </c>
      <c r="G554" s="2">
        <f t="shared" si="106"/>
        <v>1.0014535518700978</v>
      </c>
      <c r="I554">
        <f>100000*0.2</f>
        <v>20000</v>
      </c>
      <c r="J554" s="3">
        <f t="shared" ref="J554:J557" si="107">LOG10(I554)</f>
        <v>4.3010299956639813</v>
      </c>
      <c r="K554" s="3">
        <v>23.852298736572266</v>
      </c>
    </row>
    <row r="555" spans="1:11" x14ac:dyDescent="0.2">
      <c r="B555" t="s">
        <v>60</v>
      </c>
      <c r="C555" s="2">
        <v>27.019287109375</v>
      </c>
      <c r="D555" s="2">
        <v>27.748058319091797</v>
      </c>
      <c r="E555" s="2">
        <v>27.43804931640625</v>
      </c>
      <c r="F555" s="2">
        <f t="shared" si="105"/>
        <v>27.401798248291016</v>
      </c>
      <c r="G555" s="2">
        <f t="shared" si="106"/>
        <v>0.36573552463855957</v>
      </c>
      <c r="I555">
        <f>10000*0.2</f>
        <v>2000</v>
      </c>
      <c r="J555" s="3">
        <f t="shared" si="107"/>
        <v>3.3010299956639813</v>
      </c>
      <c r="K555" s="3">
        <v>27.401798248291016</v>
      </c>
    </row>
    <row r="556" spans="1:11" x14ac:dyDescent="0.2">
      <c r="B556" t="s">
        <v>61</v>
      </c>
      <c r="C556" s="2">
        <v>30.273746490478516</v>
      </c>
      <c r="D556" s="2">
        <v>31.442256927490234</v>
      </c>
      <c r="E556" s="2">
        <v>31.886058807373047</v>
      </c>
      <c r="F556" s="2">
        <f t="shared" si="105"/>
        <v>31.200687408447266</v>
      </c>
      <c r="G556" s="2">
        <f t="shared" si="106"/>
        <v>0.83285930756667492</v>
      </c>
      <c r="I556">
        <f>1000*0.2</f>
        <v>200</v>
      </c>
      <c r="J556" s="3">
        <f t="shared" si="107"/>
        <v>2.3010299956639813</v>
      </c>
      <c r="K556" s="3">
        <v>31.200687408447266</v>
      </c>
    </row>
    <row r="557" spans="1:11" x14ac:dyDescent="0.2">
      <c r="B557" t="s">
        <v>62</v>
      </c>
      <c r="C557" s="2">
        <v>33.870578765869141</v>
      </c>
      <c r="D557" s="2">
        <v>33.515518188476562</v>
      </c>
      <c r="E557" s="2">
        <v>35.177448272705078</v>
      </c>
      <c r="F557" s="2">
        <f t="shared" si="105"/>
        <v>34.187848409016929</v>
      </c>
      <c r="G557" s="2">
        <f t="shared" si="106"/>
        <v>0.87521307180782726</v>
      </c>
      <c r="I557">
        <f>100*0.2</f>
        <v>20</v>
      </c>
      <c r="J557" s="3">
        <f t="shared" si="107"/>
        <v>1.3010299956639813</v>
      </c>
      <c r="K557" s="3">
        <v>34.187848409016929</v>
      </c>
    </row>
    <row r="558" spans="1:11" x14ac:dyDescent="0.2">
      <c r="B558" t="s">
        <v>63</v>
      </c>
      <c r="C558" s="2" t="s">
        <v>58</v>
      </c>
      <c r="D558" s="2" t="s">
        <v>58</v>
      </c>
      <c r="E558" s="2">
        <v>36.455978393554688</v>
      </c>
      <c r="F558" s="2">
        <f t="shared" si="105"/>
        <v>36.455978393554688</v>
      </c>
      <c r="G558" s="2" t="e">
        <f t="shared" si="106"/>
        <v>#DIV/0!</v>
      </c>
    </row>
    <row r="559" spans="1:11" x14ac:dyDescent="0.2">
      <c r="B559" t="s">
        <v>64</v>
      </c>
      <c r="C559" s="2" t="s">
        <v>58</v>
      </c>
      <c r="D559" s="2" t="s">
        <v>58</v>
      </c>
      <c r="E559" s="2" t="s">
        <v>58</v>
      </c>
    </row>
    <row r="560" spans="1:11" x14ac:dyDescent="0.2">
      <c r="B560" t="s">
        <v>65</v>
      </c>
      <c r="C560" s="2" t="s">
        <v>58</v>
      </c>
      <c r="D560" s="2" t="s">
        <v>58</v>
      </c>
      <c r="E560" s="2" t="s">
        <v>58</v>
      </c>
    </row>
    <row r="561" spans="1:11" x14ac:dyDescent="0.2">
      <c r="C561" s="2"/>
      <c r="D561" s="2"/>
      <c r="E561" s="2"/>
    </row>
    <row r="562" spans="1:11" x14ac:dyDescent="0.2">
      <c r="C562" s="2"/>
      <c r="D562" s="2"/>
      <c r="E562" s="2"/>
    </row>
    <row r="563" spans="1:11" x14ac:dyDescent="0.2">
      <c r="C563" s="2"/>
      <c r="D563" s="2"/>
      <c r="E563" s="2"/>
    </row>
    <row r="564" spans="1:11" x14ac:dyDescent="0.2">
      <c r="C564" s="2"/>
      <c r="D564" s="2"/>
      <c r="E564" s="2"/>
    </row>
    <row r="565" spans="1:11" x14ac:dyDescent="0.2">
      <c r="C565" s="2"/>
      <c r="D565" s="2"/>
      <c r="E565" s="2"/>
    </row>
    <row r="566" spans="1:11" x14ac:dyDescent="0.2">
      <c r="C566" s="2"/>
      <c r="D566" s="2"/>
      <c r="E566" s="2"/>
    </row>
    <row r="567" spans="1:11" x14ac:dyDescent="0.2">
      <c r="C567" s="2"/>
      <c r="D567" s="2"/>
      <c r="E567" s="2"/>
    </row>
    <row r="568" spans="1:11" x14ac:dyDescent="0.2">
      <c r="C568" s="2"/>
      <c r="D568" s="2"/>
      <c r="E568" s="2"/>
    </row>
    <row r="569" spans="1:11" x14ac:dyDescent="0.2">
      <c r="A569" t="s">
        <v>38</v>
      </c>
      <c r="B569" t="s">
        <v>57</v>
      </c>
      <c r="C569" s="2">
        <v>17.088994979858398</v>
      </c>
      <c r="D569" s="2">
        <v>17.955297470092773</v>
      </c>
      <c r="E569" s="2">
        <v>18.032197952270508</v>
      </c>
      <c r="F569" s="2">
        <f t="shared" ref="F569:F574" si="108">AVERAGE(C569:E569)</f>
        <v>17.692163467407227</v>
      </c>
      <c r="G569" s="2">
        <f t="shared" ref="G569:G574" si="109">STDEV(C569:E569)</f>
        <v>0.52377245948861006</v>
      </c>
      <c r="I569">
        <f>1000000*0.2</f>
        <v>200000</v>
      </c>
      <c r="J569" s="3">
        <f>LOG10(I569)</f>
        <v>5.3010299956639813</v>
      </c>
      <c r="K569" s="3">
        <v>17.692163467407227</v>
      </c>
    </row>
    <row r="570" spans="1:11" x14ac:dyDescent="0.2">
      <c r="B570" t="s">
        <v>59</v>
      </c>
      <c r="C570" s="2">
        <v>20.898836135864258</v>
      </c>
      <c r="D570" s="2">
        <v>21.151763916015625</v>
      </c>
      <c r="E570" s="2">
        <v>20.66834831237793</v>
      </c>
      <c r="F570" s="2">
        <f t="shared" si="108"/>
        <v>20.90631612141927</v>
      </c>
      <c r="G570" s="2">
        <f t="shared" si="109"/>
        <v>0.24179459071291634</v>
      </c>
      <c r="I570">
        <f>100000*0.2</f>
        <v>20000</v>
      </c>
      <c r="J570" s="3">
        <f t="shared" ref="J570:J573" si="110">LOG10(I570)</f>
        <v>4.3010299956639813</v>
      </c>
      <c r="K570" s="3">
        <v>20.90631612141927</v>
      </c>
    </row>
    <row r="571" spans="1:11" x14ac:dyDescent="0.2">
      <c r="B571" t="s">
        <v>60</v>
      </c>
      <c r="C571" s="2">
        <v>24.575540542602539</v>
      </c>
      <c r="D571" s="2">
        <v>25.757606506347656</v>
      </c>
      <c r="E571" s="2">
        <v>24.994234085083008</v>
      </c>
      <c r="F571" s="2">
        <f t="shared" si="108"/>
        <v>25.109127044677734</v>
      </c>
      <c r="G571" s="2">
        <f t="shared" si="109"/>
        <v>0.59934988094142039</v>
      </c>
      <c r="I571">
        <f>10000*0.2</f>
        <v>2000</v>
      </c>
      <c r="J571" s="3">
        <f t="shared" si="110"/>
        <v>3.3010299956639813</v>
      </c>
      <c r="K571" s="3">
        <v>25.109127044677734</v>
      </c>
    </row>
    <row r="572" spans="1:11" x14ac:dyDescent="0.2">
      <c r="B572" t="s">
        <v>61</v>
      </c>
      <c r="C572" s="2">
        <v>28.901018142700195</v>
      </c>
      <c r="D572" s="2">
        <v>29.23261833190918</v>
      </c>
      <c r="E572" s="2">
        <v>28.637973785400391</v>
      </c>
      <c r="F572" s="2">
        <f t="shared" si="108"/>
        <v>28.923870086669922</v>
      </c>
      <c r="G572" s="2">
        <f t="shared" si="109"/>
        <v>0.29798018840278206</v>
      </c>
      <c r="I572">
        <f>1000*0.2</f>
        <v>200</v>
      </c>
      <c r="J572" s="3">
        <f t="shared" si="110"/>
        <v>2.3010299956639813</v>
      </c>
      <c r="K572" s="3">
        <v>28.923870086669922</v>
      </c>
    </row>
    <row r="573" spans="1:11" x14ac:dyDescent="0.2">
      <c r="B573" t="s">
        <v>62</v>
      </c>
      <c r="C573" s="2">
        <v>31.581771850585938</v>
      </c>
      <c r="D573" s="2">
        <v>32.735431671142578</v>
      </c>
      <c r="E573" s="2">
        <v>33.385211944580078</v>
      </c>
      <c r="F573" s="2">
        <f t="shared" si="108"/>
        <v>32.567471822102867</v>
      </c>
      <c r="G573" s="2">
        <f t="shared" si="109"/>
        <v>0.91337666180140664</v>
      </c>
      <c r="I573">
        <f>100*0.2</f>
        <v>20</v>
      </c>
      <c r="J573" s="3">
        <f t="shared" si="110"/>
        <v>1.3010299956639813</v>
      </c>
      <c r="K573" s="3">
        <v>32.567471822102867</v>
      </c>
    </row>
    <row r="574" spans="1:11" x14ac:dyDescent="0.2">
      <c r="B574" t="s">
        <v>63</v>
      </c>
      <c r="C574" s="2">
        <v>37.090129852294922</v>
      </c>
      <c r="D574" s="2" t="s">
        <v>58</v>
      </c>
      <c r="E574" s="2" t="s">
        <v>58</v>
      </c>
      <c r="F574" s="2">
        <f t="shared" si="108"/>
        <v>37.090129852294922</v>
      </c>
      <c r="G574" s="2" t="e">
        <f t="shared" si="109"/>
        <v>#DIV/0!</v>
      </c>
    </row>
    <row r="575" spans="1:11" x14ac:dyDescent="0.2">
      <c r="B575" t="s">
        <v>64</v>
      </c>
      <c r="C575" s="2" t="s">
        <v>58</v>
      </c>
      <c r="D575" s="2" t="s">
        <v>58</v>
      </c>
      <c r="E575" s="2" t="s">
        <v>58</v>
      </c>
    </row>
    <row r="576" spans="1:11" x14ac:dyDescent="0.2">
      <c r="B576" t="s">
        <v>65</v>
      </c>
      <c r="C576" s="2" t="s">
        <v>58</v>
      </c>
      <c r="D576" s="2" t="s">
        <v>58</v>
      </c>
      <c r="E576" s="2" t="s">
        <v>58</v>
      </c>
    </row>
    <row r="577" spans="1:11" x14ac:dyDescent="0.2">
      <c r="C577" s="2"/>
      <c r="D577" s="2"/>
      <c r="E577" s="2"/>
    </row>
    <row r="578" spans="1:11" x14ac:dyDescent="0.2">
      <c r="C578" s="2"/>
      <c r="D578" s="2"/>
      <c r="E578" s="2"/>
    </row>
    <row r="579" spans="1:11" x14ac:dyDescent="0.2">
      <c r="C579" s="2"/>
      <c r="D579" s="2"/>
      <c r="E579" s="2"/>
    </row>
    <row r="580" spans="1:11" x14ac:dyDescent="0.2">
      <c r="C580" s="2"/>
      <c r="D580" s="2"/>
      <c r="E580" s="2"/>
    </row>
    <row r="581" spans="1:11" x14ac:dyDescent="0.2">
      <c r="C581" s="2"/>
      <c r="D581" s="2"/>
      <c r="E581" s="2"/>
    </row>
    <row r="582" spans="1:11" x14ac:dyDescent="0.2">
      <c r="C582" s="2"/>
      <c r="D582" s="2"/>
      <c r="E582" s="2"/>
    </row>
    <row r="583" spans="1:11" x14ac:dyDescent="0.2">
      <c r="C583" s="2"/>
      <c r="D583" s="2"/>
      <c r="E583" s="2"/>
    </row>
    <row r="584" spans="1:11" x14ac:dyDescent="0.2">
      <c r="C584" s="2"/>
      <c r="D584" s="2"/>
      <c r="E584" s="2"/>
    </row>
    <row r="585" spans="1:11" x14ac:dyDescent="0.2">
      <c r="A585" t="s">
        <v>39</v>
      </c>
      <c r="B585" t="s">
        <v>57</v>
      </c>
      <c r="C585" s="2">
        <v>16.099679946899414</v>
      </c>
      <c r="D585" s="2">
        <v>16.960422515869141</v>
      </c>
      <c r="E585" s="2">
        <v>16.641403198242188</v>
      </c>
      <c r="F585" s="2">
        <f t="shared" ref="F585:F590" si="111">AVERAGE(C585:E585)</f>
        <v>16.567168553670246</v>
      </c>
      <c r="G585" s="2">
        <f t="shared" ref="G585:G590" si="112">STDEV(C585:E585)</f>
        <v>0.43514656077026836</v>
      </c>
      <c r="I585">
        <f>1000000*0.2</f>
        <v>200000</v>
      </c>
      <c r="J585" s="3">
        <f>LOG10(I585)</f>
        <v>5.3010299956639813</v>
      </c>
      <c r="K585" s="3">
        <v>16.567168553670246</v>
      </c>
    </row>
    <row r="586" spans="1:11" x14ac:dyDescent="0.2">
      <c r="B586" t="s">
        <v>59</v>
      </c>
      <c r="C586" s="2">
        <v>19.824895858764648</v>
      </c>
      <c r="D586" s="2">
        <v>20.477025985717773</v>
      </c>
      <c r="E586" s="2">
        <v>19.276365280151367</v>
      </c>
      <c r="F586" s="2">
        <f t="shared" si="111"/>
        <v>19.859429041544598</v>
      </c>
      <c r="G586" s="2">
        <f t="shared" si="112"/>
        <v>0.60107481897638171</v>
      </c>
      <c r="I586">
        <f>100000*0.2</f>
        <v>20000</v>
      </c>
      <c r="J586" s="3">
        <f t="shared" ref="J586:J589" si="113">LOG10(I586)</f>
        <v>4.3010299956639813</v>
      </c>
      <c r="K586" s="3">
        <v>19.859429041544598</v>
      </c>
    </row>
    <row r="587" spans="1:11" x14ac:dyDescent="0.2">
      <c r="B587" t="s">
        <v>60</v>
      </c>
      <c r="C587" s="2">
        <v>21.977056503295898</v>
      </c>
      <c r="D587" s="2">
        <v>24.189613342285156</v>
      </c>
      <c r="E587" s="2">
        <v>23.494180679321289</v>
      </c>
      <c r="F587" s="2">
        <f t="shared" si="111"/>
        <v>23.220283508300781</v>
      </c>
      <c r="G587" s="2">
        <f t="shared" si="112"/>
        <v>1.1314224174283061</v>
      </c>
      <c r="I587">
        <f>10000*0.2</f>
        <v>2000</v>
      </c>
      <c r="J587" s="3">
        <f t="shared" si="113"/>
        <v>3.3010299956639813</v>
      </c>
      <c r="K587" s="3">
        <v>23.220283508300781</v>
      </c>
    </row>
    <row r="588" spans="1:11" x14ac:dyDescent="0.2">
      <c r="B588" t="s">
        <v>61</v>
      </c>
      <c r="C588" s="2">
        <v>26.72722053527832</v>
      </c>
      <c r="D588" s="2">
        <v>26.726253509521484</v>
      </c>
      <c r="E588" s="2">
        <v>27.590364456176758</v>
      </c>
      <c r="F588" s="2">
        <f t="shared" si="111"/>
        <v>27.014612833658855</v>
      </c>
      <c r="G588" s="2">
        <f t="shared" si="112"/>
        <v>0.49861576580439426</v>
      </c>
      <c r="I588">
        <f>1000*0.2</f>
        <v>200</v>
      </c>
      <c r="J588" s="3">
        <f t="shared" si="113"/>
        <v>2.3010299956639813</v>
      </c>
      <c r="K588" s="3">
        <v>27.014612833658855</v>
      </c>
    </row>
    <row r="589" spans="1:11" x14ac:dyDescent="0.2">
      <c r="B589" t="s">
        <v>62</v>
      </c>
      <c r="C589" s="2">
        <v>30.515960693359375</v>
      </c>
      <c r="D589" s="2">
        <v>30.948471069335938</v>
      </c>
      <c r="E589" s="2">
        <v>30.998432159423828</v>
      </c>
      <c r="F589" s="2">
        <f t="shared" si="111"/>
        <v>30.820954640706379</v>
      </c>
      <c r="G589" s="2">
        <f t="shared" si="112"/>
        <v>0.26531115424991736</v>
      </c>
      <c r="I589">
        <f>100*0.2</f>
        <v>20</v>
      </c>
      <c r="J589" s="3">
        <f t="shared" si="113"/>
        <v>1.3010299956639813</v>
      </c>
      <c r="K589" s="3">
        <v>30.820954640706379</v>
      </c>
    </row>
    <row r="590" spans="1:11" x14ac:dyDescent="0.2">
      <c r="B590" t="s">
        <v>63</v>
      </c>
      <c r="C590" s="2">
        <v>33.001316070556641</v>
      </c>
      <c r="D590" s="2">
        <v>33.440723419189453</v>
      </c>
      <c r="E590" s="2">
        <v>33.580474853515625</v>
      </c>
      <c r="F590" s="2">
        <f t="shared" si="111"/>
        <v>33.340838114420571</v>
      </c>
      <c r="G590" s="2">
        <f t="shared" si="112"/>
        <v>0.30222347617485323</v>
      </c>
    </row>
    <row r="591" spans="1:11" x14ac:dyDescent="0.2">
      <c r="B591" t="s">
        <v>64</v>
      </c>
      <c r="C591" s="2" t="s">
        <v>58</v>
      </c>
      <c r="D591" s="2" t="s">
        <v>58</v>
      </c>
      <c r="E591" s="2">
        <v>35.086013793945312</v>
      </c>
    </row>
    <row r="592" spans="1:11" x14ac:dyDescent="0.2">
      <c r="B592" t="s">
        <v>65</v>
      </c>
      <c r="C592" s="2" t="s">
        <v>58</v>
      </c>
      <c r="D592" s="2" t="s">
        <v>58</v>
      </c>
      <c r="E592" s="2" t="s">
        <v>58</v>
      </c>
    </row>
    <row r="593" spans="1:11" x14ac:dyDescent="0.2">
      <c r="C593" s="2"/>
      <c r="D593" s="2"/>
      <c r="E593" s="2"/>
    </row>
    <row r="594" spans="1:11" x14ac:dyDescent="0.2">
      <c r="C594" s="2"/>
      <c r="D594" s="2"/>
      <c r="E594" s="2"/>
    </row>
    <row r="595" spans="1:11" x14ac:dyDescent="0.2">
      <c r="C595" s="2"/>
      <c r="D595" s="2"/>
      <c r="E595" s="2"/>
    </row>
    <row r="596" spans="1:11" x14ac:dyDescent="0.2">
      <c r="C596" s="2"/>
      <c r="D596" s="2"/>
      <c r="E596" s="2"/>
    </row>
    <row r="597" spans="1:11" x14ac:dyDescent="0.2">
      <c r="C597" s="2"/>
      <c r="D597" s="2"/>
      <c r="E597" s="2"/>
    </row>
    <row r="598" spans="1:11" x14ac:dyDescent="0.2">
      <c r="C598" s="2"/>
      <c r="D598" s="2"/>
      <c r="E598" s="2"/>
    </row>
    <row r="599" spans="1:11" x14ac:dyDescent="0.2">
      <c r="C599" s="2"/>
      <c r="D599" s="2"/>
      <c r="E599" s="2"/>
    </row>
    <row r="600" spans="1:11" x14ac:dyDescent="0.2">
      <c r="C600" s="2"/>
      <c r="D600" s="2"/>
      <c r="E600" s="2"/>
    </row>
    <row r="601" spans="1:11" x14ac:dyDescent="0.2">
      <c r="A601" t="s">
        <v>40</v>
      </c>
      <c r="B601" t="s">
        <v>57</v>
      </c>
      <c r="C601" s="2">
        <v>15.273128509521484</v>
      </c>
      <c r="D601" s="2">
        <v>14.81745719909668</v>
      </c>
      <c r="E601" s="2">
        <v>15.774664878845215</v>
      </c>
      <c r="F601" s="2">
        <f t="shared" ref="F601:F606" si="114">AVERAGE(C601:E601)</f>
        <v>15.288416862487793</v>
      </c>
      <c r="G601" s="2">
        <f t="shared" ref="G601:G606" si="115">STDEV(C601:E601)</f>
        <v>0.47878694201566357</v>
      </c>
      <c r="I601">
        <f>1000000*0.2</f>
        <v>200000</v>
      </c>
      <c r="J601" s="3">
        <f>LOG10(I601)</f>
        <v>5.3010299956639813</v>
      </c>
      <c r="K601" s="3">
        <v>15.288416862487793</v>
      </c>
    </row>
    <row r="602" spans="1:11" x14ac:dyDescent="0.2">
      <c r="B602" t="s">
        <v>59</v>
      </c>
      <c r="C602" s="2">
        <v>18.728759765625</v>
      </c>
      <c r="D602" s="2">
        <v>19.598648071289062</v>
      </c>
      <c r="E602" s="2">
        <v>19.637540817260742</v>
      </c>
      <c r="F602" s="2">
        <f t="shared" si="114"/>
        <v>19.321649551391602</v>
      </c>
      <c r="G602" s="2">
        <f t="shared" si="115"/>
        <v>0.51382573405005649</v>
      </c>
      <c r="I602">
        <f>100000*0.2</f>
        <v>20000</v>
      </c>
      <c r="J602" s="3">
        <f t="shared" ref="J602:J605" si="116">LOG10(I602)</f>
        <v>4.3010299956639813</v>
      </c>
      <c r="K602" s="3">
        <v>19.321649551391602</v>
      </c>
    </row>
    <row r="603" spans="1:11" x14ac:dyDescent="0.2">
      <c r="B603" t="s">
        <v>60</v>
      </c>
      <c r="C603" s="2">
        <v>22.196123123168945</v>
      </c>
      <c r="D603" s="2">
        <v>22.781579971313477</v>
      </c>
      <c r="E603" s="2">
        <v>22.908084869384766</v>
      </c>
      <c r="F603" s="2">
        <f t="shared" si="114"/>
        <v>22.62859598795573</v>
      </c>
      <c r="G603" s="2">
        <f t="shared" si="115"/>
        <v>0.37983609148114489</v>
      </c>
      <c r="I603">
        <f>10000*0.2</f>
        <v>2000</v>
      </c>
      <c r="J603" s="3">
        <f t="shared" si="116"/>
        <v>3.3010299956639813</v>
      </c>
      <c r="K603" s="3">
        <v>22.62859598795573</v>
      </c>
    </row>
    <row r="604" spans="1:11" x14ac:dyDescent="0.2">
      <c r="B604" t="s">
        <v>61</v>
      </c>
      <c r="C604" s="2">
        <v>26.231740951538086</v>
      </c>
      <c r="D604" s="2">
        <v>26.206357955932617</v>
      </c>
      <c r="E604" s="2">
        <v>26.193490982055664</v>
      </c>
      <c r="F604" s="2">
        <f t="shared" si="114"/>
        <v>26.210529963175457</v>
      </c>
      <c r="G604" s="2">
        <f t="shared" si="115"/>
        <v>1.9463280162328091E-2</v>
      </c>
      <c r="I604">
        <f>1000*0.2</f>
        <v>200</v>
      </c>
      <c r="J604" s="3">
        <f t="shared" si="116"/>
        <v>2.3010299956639813</v>
      </c>
      <c r="K604" s="3">
        <v>26.210529963175457</v>
      </c>
    </row>
    <row r="605" spans="1:11" x14ac:dyDescent="0.2">
      <c r="B605" t="s">
        <v>62</v>
      </c>
      <c r="C605" s="2">
        <v>30.099651336669922</v>
      </c>
      <c r="D605" s="2">
        <v>29.674551010131836</v>
      </c>
      <c r="E605" s="2">
        <v>29.20448112487793</v>
      </c>
      <c r="F605" s="2">
        <f t="shared" si="114"/>
        <v>29.659561157226562</v>
      </c>
      <c r="G605" s="2">
        <f t="shared" si="115"/>
        <v>0.44777332299671596</v>
      </c>
      <c r="I605">
        <f>100*0.2</f>
        <v>20</v>
      </c>
      <c r="J605" s="3">
        <f t="shared" si="116"/>
        <v>1.3010299956639813</v>
      </c>
      <c r="K605" s="3">
        <v>29.659561157226562</v>
      </c>
    </row>
    <row r="606" spans="1:11" x14ac:dyDescent="0.2">
      <c r="B606" t="s">
        <v>63</v>
      </c>
      <c r="C606" s="2">
        <v>31.85841178894043</v>
      </c>
      <c r="D606" s="2">
        <v>33.112236022949219</v>
      </c>
      <c r="E606" s="2">
        <v>33.019840240478516</v>
      </c>
      <c r="F606" s="2">
        <f t="shared" si="114"/>
        <v>32.663496017456055</v>
      </c>
      <c r="G606" s="2">
        <f t="shared" si="115"/>
        <v>0.69875224966224092</v>
      </c>
    </row>
    <row r="607" spans="1:11" x14ac:dyDescent="0.2">
      <c r="B607" t="s">
        <v>64</v>
      </c>
      <c r="C607" s="2">
        <v>33.86175537109375</v>
      </c>
      <c r="D607" s="2" t="s">
        <v>58</v>
      </c>
      <c r="E607" s="2">
        <v>34.254413604736328</v>
      </c>
    </row>
    <row r="608" spans="1:11" x14ac:dyDescent="0.2">
      <c r="B608" t="s">
        <v>65</v>
      </c>
      <c r="C608" s="2" t="s">
        <v>58</v>
      </c>
      <c r="D608" s="2" t="s">
        <v>58</v>
      </c>
      <c r="E608" s="2" t="s">
        <v>58</v>
      </c>
    </row>
    <row r="609" spans="1:11" x14ac:dyDescent="0.2">
      <c r="C609" s="2"/>
      <c r="D609" s="2"/>
      <c r="E609" s="2"/>
    </row>
    <row r="610" spans="1:11" x14ac:dyDescent="0.2">
      <c r="C610" s="2"/>
      <c r="D610" s="2"/>
      <c r="E610" s="2"/>
    </row>
    <row r="611" spans="1:11" x14ac:dyDescent="0.2">
      <c r="C611" s="2"/>
      <c r="D611" s="2"/>
      <c r="E611" s="2"/>
    </row>
    <row r="612" spans="1:11" x14ac:dyDescent="0.2">
      <c r="C612" s="2"/>
      <c r="D612" s="2"/>
      <c r="E612" s="2"/>
    </row>
    <row r="613" spans="1:11" x14ac:dyDescent="0.2">
      <c r="C613" s="2"/>
      <c r="D613" s="2"/>
      <c r="E613" s="2"/>
    </row>
    <row r="614" spans="1:11" x14ac:dyDescent="0.2">
      <c r="C614" s="2"/>
      <c r="D614" s="2"/>
      <c r="E614" s="2"/>
    </row>
    <row r="615" spans="1:11" x14ac:dyDescent="0.2">
      <c r="C615" s="2"/>
      <c r="D615" s="2"/>
      <c r="E615" s="2"/>
    </row>
    <row r="616" spans="1:11" x14ac:dyDescent="0.2">
      <c r="C616" s="2"/>
      <c r="D616" s="2"/>
      <c r="E616" s="2"/>
    </row>
    <row r="617" spans="1:11" x14ac:dyDescent="0.2">
      <c r="A617" t="s">
        <v>41</v>
      </c>
      <c r="B617" t="s">
        <v>57</v>
      </c>
      <c r="C617" s="2">
        <v>21.4234619140625</v>
      </c>
      <c r="D617" s="2">
        <v>21.185989379882812</v>
      </c>
      <c r="E617" s="2">
        <v>23.05168342590332</v>
      </c>
      <c r="F617" s="2">
        <f t="shared" ref="F617:F622" si="117">AVERAGE(C617:E617)</f>
        <v>21.887044906616211</v>
      </c>
      <c r="G617" s="2">
        <f t="shared" ref="G617:G622" si="118">STDEV(C617:E617)</f>
        <v>1.0155714950597441</v>
      </c>
      <c r="I617">
        <f>1000000*0.2</f>
        <v>200000</v>
      </c>
      <c r="J617" s="3">
        <f>LOG10(I617)</f>
        <v>5.3010299956639813</v>
      </c>
      <c r="K617" s="3">
        <v>21.887044906616211</v>
      </c>
    </row>
    <row r="618" spans="1:11" x14ac:dyDescent="0.2">
      <c r="B618" t="s">
        <v>59</v>
      </c>
      <c r="C618" s="2">
        <v>24.924108505249023</v>
      </c>
      <c r="D618" s="2">
        <v>24.789741516113281</v>
      </c>
      <c r="E618" s="2">
        <v>25.175430297851562</v>
      </c>
      <c r="F618" s="2">
        <f t="shared" si="117"/>
        <v>24.963093439737957</v>
      </c>
      <c r="G618" s="2">
        <f t="shared" si="118"/>
        <v>0.1957774959680495</v>
      </c>
      <c r="I618">
        <f>100000*0.2</f>
        <v>20000</v>
      </c>
      <c r="J618" s="3">
        <f t="shared" ref="J618:J621" si="119">LOG10(I618)</f>
        <v>4.3010299956639813</v>
      </c>
      <c r="K618" s="3">
        <v>24.963093439737957</v>
      </c>
    </row>
    <row r="619" spans="1:11" x14ac:dyDescent="0.2">
      <c r="B619" t="s">
        <v>60</v>
      </c>
      <c r="C619" s="2">
        <v>28.612545013427734</v>
      </c>
      <c r="D619" s="2">
        <v>28.46586799621582</v>
      </c>
      <c r="E619" s="2">
        <v>29.425045013427734</v>
      </c>
      <c r="F619" s="2">
        <f t="shared" si="117"/>
        <v>28.83448600769043</v>
      </c>
      <c r="G619" s="2">
        <f t="shared" si="118"/>
        <v>0.51667058295167279</v>
      </c>
      <c r="I619">
        <f>10000*0.2</f>
        <v>2000</v>
      </c>
      <c r="J619" s="3">
        <f t="shared" si="119"/>
        <v>3.3010299956639813</v>
      </c>
      <c r="K619" s="3">
        <v>28.83448600769043</v>
      </c>
    </row>
    <row r="620" spans="1:11" x14ac:dyDescent="0.2">
      <c r="B620" t="s">
        <v>61</v>
      </c>
      <c r="C620" s="2">
        <v>32.529468536376953</v>
      </c>
      <c r="D620" s="2">
        <v>32.394062042236328</v>
      </c>
      <c r="E620" s="2">
        <v>33.715648651123047</v>
      </c>
      <c r="F620" s="2">
        <f t="shared" si="117"/>
        <v>32.879726409912109</v>
      </c>
      <c r="G620" s="2">
        <f t="shared" si="118"/>
        <v>0.72708886986200072</v>
      </c>
      <c r="I620">
        <f>1000*0.2</f>
        <v>200</v>
      </c>
      <c r="J620" s="3">
        <f t="shared" si="119"/>
        <v>2.3010299956639813</v>
      </c>
      <c r="K620" s="3">
        <v>32.879726409912109</v>
      </c>
    </row>
    <row r="621" spans="1:11" x14ac:dyDescent="0.2">
      <c r="B621" t="s">
        <v>62</v>
      </c>
      <c r="C621" s="2" t="s">
        <v>58</v>
      </c>
      <c r="D621" s="2">
        <v>33.360782623291016</v>
      </c>
      <c r="E621" s="2" t="s">
        <v>58</v>
      </c>
      <c r="F621" s="2">
        <f t="shared" si="117"/>
        <v>33.360782623291016</v>
      </c>
      <c r="G621" s="2" t="e">
        <f t="shared" si="118"/>
        <v>#DIV/0!</v>
      </c>
      <c r="I621">
        <f>100*0.2</f>
        <v>20</v>
      </c>
      <c r="J621" s="3">
        <f t="shared" si="119"/>
        <v>1.3010299956639813</v>
      </c>
      <c r="K621" s="3"/>
    </row>
    <row r="622" spans="1:11" x14ac:dyDescent="0.2">
      <c r="B622" t="s">
        <v>63</v>
      </c>
      <c r="C622" s="2" t="s">
        <v>58</v>
      </c>
      <c r="D622" s="2" t="s">
        <v>58</v>
      </c>
      <c r="E622" s="2" t="s">
        <v>58</v>
      </c>
      <c r="F622" s="2" t="e">
        <f t="shared" si="117"/>
        <v>#DIV/0!</v>
      </c>
      <c r="G622" s="2" t="e">
        <f t="shared" si="118"/>
        <v>#DIV/0!</v>
      </c>
    </row>
    <row r="623" spans="1:11" x14ac:dyDescent="0.2">
      <c r="B623" t="s">
        <v>64</v>
      </c>
      <c r="C623" s="2" t="s">
        <v>58</v>
      </c>
      <c r="D623" s="2" t="s">
        <v>58</v>
      </c>
      <c r="E623" s="2" t="s">
        <v>58</v>
      </c>
    </row>
    <row r="624" spans="1:11" x14ac:dyDescent="0.2">
      <c r="B624" t="s">
        <v>65</v>
      </c>
      <c r="C624" s="2" t="s">
        <v>58</v>
      </c>
      <c r="D624" s="2" t="s">
        <v>58</v>
      </c>
      <c r="E624" s="2" t="s">
        <v>58</v>
      </c>
    </row>
    <row r="625" spans="1:11" x14ac:dyDescent="0.2">
      <c r="C625" s="2"/>
      <c r="D625" s="2"/>
      <c r="E625" s="2"/>
    </row>
    <row r="626" spans="1:11" x14ac:dyDescent="0.2">
      <c r="C626" s="2"/>
      <c r="D626" s="2"/>
      <c r="E626" s="2"/>
    </row>
    <row r="627" spans="1:11" x14ac:dyDescent="0.2">
      <c r="C627" s="2"/>
      <c r="D627" s="2"/>
      <c r="E627" s="2"/>
    </row>
    <row r="628" spans="1:11" x14ac:dyDescent="0.2">
      <c r="C628" s="2"/>
      <c r="D628" s="2"/>
      <c r="E628" s="2"/>
    </row>
    <row r="629" spans="1:11" x14ac:dyDescent="0.2">
      <c r="C629" s="2"/>
      <c r="D629" s="2"/>
      <c r="E629" s="2"/>
    </row>
    <row r="630" spans="1:11" x14ac:dyDescent="0.2">
      <c r="C630" s="2"/>
      <c r="D630" s="2"/>
      <c r="E630" s="2"/>
    </row>
    <row r="631" spans="1:11" x14ac:dyDescent="0.2">
      <c r="C631" s="2"/>
      <c r="D631" s="2"/>
      <c r="E631" s="2"/>
    </row>
    <row r="632" spans="1:11" x14ac:dyDescent="0.2">
      <c r="C632" s="2"/>
      <c r="D632" s="2"/>
      <c r="E632" s="2"/>
    </row>
    <row r="633" spans="1:11" x14ac:dyDescent="0.2">
      <c r="A633" t="s">
        <v>42</v>
      </c>
      <c r="B633" t="s">
        <v>57</v>
      </c>
      <c r="C633" s="2">
        <v>19.568557739257812</v>
      </c>
      <c r="D633" s="2">
        <v>19.947195053100586</v>
      </c>
      <c r="E633" s="2">
        <v>20.980615615844727</v>
      </c>
      <c r="F633" s="2">
        <f t="shared" ref="F633:F638" si="120">AVERAGE(C633:E633)</f>
        <v>20.165456136067707</v>
      </c>
      <c r="G633" s="2">
        <f t="shared" ref="G633:G638" si="121">STDEV(C633:E633)</f>
        <v>0.73089348537339693</v>
      </c>
      <c r="I633">
        <f>1000000*0.2</f>
        <v>200000</v>
      </c>
      <c r="J633" s="3">
        <f>LOG10(I633)</f>
        <v>5.3010299956639813</v>
      </c>
      <c r="K633" s="3">
        <v>20.165456136067707</v>
      </c>
    </row>
    <row r="634" spans="1:11" x14ac:dyDescent="0.2">
      <c r="B634" t="s">
        <v>59</v>
      </c>
      <c r="C634" s="2">
        <v>23.159500122070312</v>
      </c>
      <c r="D634" s="2">
        <v>23.709692001342773</v>
      </c>
      <c r="E634" s="2">
        <v>23.108177185058594</v>
      </c>
      <c r="F634" s="2">
        <f t="shared" si="120"/>
        <v>23.325789769490559</v>
      </c>
      <c r="G634" s="2">
        <f t="shared" si="121"/>
        <v>0.33345794889567448</v>
      </c>
      <c r="I634">
        <f>100000*0.2</f>
        <v>20000</v>
      </c>
      <c r="J634" s="3">
        <f t="shared" ref="J634:J637" si="122">LOG10(I634)</f>
        <v>4.3010299956639813</v>
      </c>
      <c r="K634" s="3">
        <v>23.325789769490559</v>
      </c>
    </row>
    <row r="635" spans="1:11" x14ac:dyDescent="0.2">
      <c r="B635" t="s">
        <v>60</v>
      </c>
      <c r="C635" s="2">
        <v>26.858718872070312</v>
      </c>
      <c r="D635" s="2">
        <v>27.464334487915039</v>
      </c>
      <c r="E635" s="2">
        <v>27.1800537109375</v>
      </c>
      <c r="F635" s="2">
        <f t="shared" si="120"/>
        <v>27.167702356974285</v>
      </c>
      <c r="G635" s="2">
        <f t="shared" si="121"/>
        <v>0.30299667571986721</v>
      </c>
      <c r="I635">
        <f>10000*0.2</f>
        <v>2000</v>
      </c>
      <c r="J635" s="3">
        <f t="shared" si="122"/>
        <v>3.3010299956639813</v>
      </c>
      <c r="K635" s="3">
        <v>27.167702356974285</v>
      </c>
    </row>
    <row r="636" spans="1:11" x14ac:dyDescent="0.2">
      <c r="B636" t="s">
        <v>61</v>
      </c>
      <c r="C636" s="2">
        <v>30.567350387573242</v>
      </c>
      <c r="D636" s="2">
        <v>30.974311828613281</v>
      </c>
      <c r="E636" s="2">
        <v>31.025632858276367</v>
      </c>
      <c r="F636" s="2">
        <f t="shared" si="120"/>
        <v>30.855765024820965</v>
      </c>
      <c r="G636" s="2">
        <f t="shared" si="121"/>
        <v>0.2510890564231561</v>
      </c>
      <c r="I636">
        <f>1000*0.2</f>
        <v>200</v>
      </c>
      <c r="J636" s="3">
        <f t="shared" si="122"/>
        <v>2.3010299956639813</v>
      </c>
      <c r="K636" s="3">
        <v>30.855765024820965</v>
      </c>
    </row>
    <row r="637" spans="1:11" x14ac:dyDescent="0.2">
      <c r="B637" t="s">
        <v>62</v>
      </c>
      <c r="C637" s="2">
        <v>35.301288604736328</v>
      </c>
      <c r="D637" s="2">
        <v>35.358699798583984</v>
      </c>
      <c r="E637" s="2" t="s">
        <v>58</v>
      </c>
      <c r="F637" s="2">
        <f t="shared" si="120"/>
        <v>35.329994201660156</v>
      </c>
      <c r="G637" s="2">
        <f t="shared" si="121"/>
        <v>4.0595844485693131E-2</v>
      </c>
      <c r="I637">
        <f>100*0.2</f>
        <v>20</v>
      </c>
      <c r="J637" s="3">
        <f t="shared" si="122"/>
        <v>1.3010299956639813</v>
      </c>
      <c r="K637" s="3">
        <v>35.329994201660156</v>
      </c>
    </row>
    <row r="638" spans="1:11" x14ac:dyDescent="0.2">
      <c r="B638" t="s">
        <v>63</v>
      </c>
      <c r="C638" s="2" t="s">
        <v>58</v>
      </c>
      <c r="D638" s="2" t="s">
        <v>58</v>
      </c>
      <c r="E638" s="2" t="s">
        <v>58</v>
      </c>
      <c r="F638" s="2" t="e">
        <f t="shared" si="120"/>
        <v>#DIV/0!</v>
      </c>
      <c r="G638" s="2" t="e">
        <f t="shared" si="121"/>
        <v>#DIV/0!</v>
      </c>
    </row>
    <row r="639" spans="1:11" x14ac:dyDescent="0.2">
      <c r="B639" t="s">
        <v>64</v>
      </c>
      <c r="C639" s="2" t="s">
        <v>58</v>
      </c>
      <c r="D639" s="2" t="s">
        <v>58</v>
      </c>
      <c r="E639" s="2" t="s">
        <v>58</v>
      </c>
    </row>
    <row r="640" spans="1:11" x14ac:dyDescent="0.2">
      <c r="B640" t="s">
        <v>65</v>
      </c>
      <c r="C640" s="2" t="s">
        <v>58</v>
      </c>
      <c r="D640" s="2" t="s">
        <v>58</v>
      </c>
      <c r="E640" s="2" t="s">
        <v>58</v>
      </c>
    </row>
    <row r="641" spans="1:11" x14ac:dyDescent="0.2">
      <c r="C641" s="2"/>
      <c r="D641" s="2"/>
      <c r="E641" s="2"/>
    </row>
    <row r="642" spans="1:11" x14ac:dyDescent="0.2">
      <c r="C642" s="2"/>
      <c r="D642" s="2"/>
      <c r="E642" s="2"/>
    </row>
    <row r="643" spans="1:11" x14ac:dyDescent="0.2">
      <c r="C643" s="2"/>
      <c r="D643" s="2"/>
      <c r="E643" s="2"/>
    </row>
    <row r="644" spans="1:11" x14ac:dyDescent="0.2">
      <c r="C644" s="2"/>
      <c r="D644" s="2"/>
      <c r="E644" s="2"/>
    </row>
    <row r="645" spans="1:11" x14ac:dyDescent="0.2">
      <c r="C645" s="2"/>
      <c r="D645" s="2"/>
      <c r="E645" s="2"/>
    </row>
    <row r="646" spans="1:11" x14ac:dyDescent="0.2">
      <c r="C646" s="2"/>
      <c r="D646" s="2"/>
      <c r="E646" s="2"/>
    </row>
    <row r="647" spans="1:11" x14ac:dyDescent="0.2">
      <c r="C647" s="2"/>
      <c r="D647" s="2"/>
      <c r="E647" s="2"/>
    </row>
    <row r="648" spans="1:11" x14ac:dyDescent="0.2">
      <c r="C648" s="2"/>
      <c r="D648" s="2"/>
      <c r="E648" s="2"/>
    </row>
    <row r="649" spans="1:11" x14ac:dyDescent="0.2">
      <c r="A649" t="s">
        <v>43</v>
      </c>
      <c r="B649" t="s">
        <v>57</v>
      </c>
      <c r="C649" s="2">
        <v>21.133419036865234</v>
      </c>
      <c r="D649" s="2">
        <v>21.145280838012695</v>
      </c>
      <c r="E649" s="2">
        <v>21.946931838989258</v>
      </c>
      <c r="F649" s="2">
        <f t="shared" ref="F649:F654" si="123">AVERAGE(C649:E649)</f>
        <v>21.408543904622395</v>
      </c>
      <c r="G649" s="2">
        <f t="shared" ref="G649:G654" si="124">STDEV(C649:E649)</f>
        <v>0.46629534791318455</v>
      </c>
      <c r="I649">
        <f>1000000*0.2</f>
        <v>200000</v>
      </c>
      <c r="J649" s="3">
        <f>LOG10(I649)</f>
        <v>5.3010299956639813</v>
      </c>
      <c r="K649" s="3">
        <v>21.408543904622395</v>
      </c>
    </row>
    <row r="650" spans="1:11" x14ac:dyDescent="0.2">
      <c r="B650" t="s">
        <v>59</v>
      </c>
      <c r="C650" s="2">
        <v>25.297456741333008</v>
      </c>
      <c r="D650" s="2">
        <v>25.032381057739258</v>
      </c>
      <c r="E650" s="2">
        <v>25.158821105957031</v>
      </c>
      <c r="F650" s="2">
        <f t="shared" si="123"/>
        <v>25.162886301676433</v>
      </c>
      <c r="G650" s="2">
        <f t="shared" si="124"/>
        <v>0.13258459137603903</v>
      </c>
      <c r="I650">
        <f>100000*0.2</f>
        <v>20000</v>
      </c>
      <c r="J650" s="3">
        <f t="shared" ref="J650:J653" si="125">LOG10(I650)</f>
        <v>4.3010299956639813</v>
      </c>
      <c r="K650" s="3">
        <v>25.162886301676433</v>
      </c>
    </row>
    <row r="651" spans="1:11" x14ac:dyDescent="0.2">
      <c r="B651" t="s">
        <v>60</v>
      </c>
      <c r="C651" s="2">
        <v>28.227928161621094</v>
      </c>
      <c r="D651" s="2">
        <v>28.789514541625977</v>
      </c>
      <c r="E651" s="2">
        <v>27.838211059570312</v>
      </c>
      <c r="F651" s="2">
        <f t="shared" si="123"/>
        <v>28.285217920939129</v>
      </c>
      <c r="G651" s="2">
        <f t="shared" si="124"/>
        <v>0.47823233489052835</v>
      </c>
      <c r="I651">
        <f>10000*0.2</f>
        <v>2000</v>
      </c>
      <c r="J651" s="3">
        <f t="shared" si="125"/>
        <v>3.3010299956639813</v>
      </c>
      <c r="K651" s="3">
        <v>28.285217920939129</v>
      </c>
    </row>
    <row r="652" spans="1:11" x14ac:dyDescent="0.2">
      <c r="B652" t="s">
        <v>61</v>
      </c>
      <c r="C652" s="2">
        <v>32.768054962158203</v>
      </c>
      <c r="D652" s="2">
        <v>31.069063186645508</v>
      </c>
      <c r="E652" s="2">
        <v>32.748729705810547</v>
      </c>
      <c r="F652" s="2">
        <f t="shared" si="123"/>
        <v>32.19528261820475</v>
      </c>
      <c r="G652" s="2">
        <f t="shared" si="124"/>
        <v>0.97538250056039399</v>
      </c>
      <c r="I652">
        <f>1000*0.2</f>
        <v>200</v>
      </c>
      <c r="J652" s="3">
        <f t="shared" si="125"/>
        <v>2.3010299956639813</v>
      </c>
      <c r="K652" s="3">
        <v>32.19528261820475</v>
      </c>
    </row>
    <row r="653" spans="1:11" x14ac:dyDescent="0.2">
      <c r="B653" t="s">
        <v>62</v>
      </c>
      <c r="C653" s="2">
        <v>34.391750335693359</v>
      </c>
      <c r="D653" s="2" t="s">
        <v>58</v>
      </c>
      <c r="E653" s="2">
        <v>34.09661865234375</v>
      </c>
      <c r="F653" s="2">
        <f t="shared" si="123"/>
        <v>34.244184494018555</v>
      </c>
      <c r="G653" s="2">
        <f t="shared" si="124"/>
        <v>0.20868961463950966</v>
      </c>
      <c r="I653">
        <f>100*0.2</f>
        <v>20</v>
      </c>
      <c r="J653" s="3">
        <f t="shared" si="125"/>
        <v>1.3010299956639813</v>
      </c>
      <c r="K653" s="3">
        <v>34.244184494018555</v>
      </c>
    </row>
    <row r="654" spans="1:11" x14ac:dyDescent="0.2">
      <c r="B654" t="s">
        <v>63</v>
      </c>
      <c r="C654" s="2" t="s">
        <v>58</v>
      </c>
      <c r="D654" s="2" t="s">
        <v>58</v>
      </c>
      <c r="E654" s="2" t="s">
        <v>58</v>
      </c>
      <c r="F654" s="2" t="e">
        <f t="shared" si="123"/>
        <v>#DIV/0!</v>
      </c>
      <c r="G654" s="2" t="e">
        <f t="shared" si="124"/>
        <v>#DIV/0!</v>
      </c>
    </row>
    <row r="655" spans="1:11" x14ac:dyDescent="0.2">
      <c r="B655" t="s">
        <v>64</v>
      </c>
      <c r="C655" s="2" t="s">
        <v>58</v>
      </c>
      <c r="D655" s="2" t="s">
        <v>58</v>
      </c>
      <c r="E655" s="2" t="s">
        <v>58</v>
      </c>
    </row>
    <row r="656" spans="1:11" x14ac:dyDescent="0.2">
      <c r="B656" t="s">
        <v>65</v>
      </c>
      <c r="C656" s="2" t="s">
        <v>58</v>
      </c>
      <c r="D656" s="2" t="s">
        <v>58</v>
      </c>
      <c r="E656" s="2" t="s">
        <v>58</v>
      </c>
    </row>
    <row r="657" spans="1:11" x14ac:dyDescent="0.2">
      <c r="C657" s="2"/>
      <c r="D657" s="2"/>
      <c r="E657" s="2"/>
    </row>
    <row r="658" spans="1:11" x14ac:dyDescent="0.2">
      <c r="C658" s="2"/>
      <c r="D658" s="2"/>
      <c r="E658" s="2"/>
    </row>
    <row r="659" spans="1:11" x14ac:dyDescent="0.2">
      <c r="C659" s="2"/>
      <c r="D659" s="2"/>
      <c r="E659" s="2"/>
    </row>
    <row r="660" spans="1:11" x14ac:dyDescent="0.2">
      <c r="C660" s="2"/>
      <c r="D660" s="2"/>
      <c r="E660" s="2"/>
    </row>
    <row r="661" spans="1:11" x14ac:dyDescent="0.2">
      <c r="C661" s="2"/>
      <c r="D661" s="2"/>
      <c r="E661" s="2"/>
    </row>
    <row r="662" spans="1:11" x14ac:dyDescent="0.2">
      <c r="C662" s="2"/>
      <c r="D662" s="2"/>
      <c r="E662" s="2"/>
    </row>
    <row r="663" spans="1:11" x14ac:dyDescent="0.2">
      <c r="C663" s="2"/>
      <c r="D663" s="2"/>
      <c r="E663" s="2"/>
    </row>
    <row r="664" spans="1:11" x14ac:dyDescent="0.2">
      <c r="C664" s="2"/>
      <c r="D664" s="2"/>
      <c r="E664" s="2"/>
    </row>
    <row r="665" spans="1:11" x14ac:dyDescent="0.2">
      <c r="A665" t="s">
        <v>44</v>
      </c>
      <c r="B665" t="s">
        <v>57</v>
      </c>
      <c r="C665" s="2">
        <v>19.521347045898438</v>
      </c>
      <c r="D665" s="2">
        <v>19.585884094238281</v>
      </c>
      <c r="E665" s="2">
        <v>19.674184799194336</v>
      </c>
      <c r="F665" s="2">
        <f t="shared" ref="F665:F670" si="126">AVERAGE(C665:E665)</f>
        <v>19.593805313110352</v>
      </c>
      <c r="G665" s="2">
        <f t="shared" ref="G665:G670" si="127">STDEV(C665:E665)</f>
        <v>7.6726162353195473E-2</v>
      </c>
      <c r="I665">
        <f>1000000*0.2</f>
        <v>200000</v>
      </c>
      <c r="J665" s="3">
        <f>LOG10(I665)</f>
        <v>5.3010299956639813</v>
      </c>
      <c r="K665" s="3">
        <v>19.593805313110352</v>
      </c>
    </row>
    <row r="666" spans="1:11" x14ac:dyDescent="0.2">
      <c r="B666" t="s">
        <v>59</v>
      </c>
      <c r="C666" s="2">
        <v>22.033662796020508</v>
      </c>
      <c r="D666" s="2">
        <v>22.895347595214844</v>
      </c>
      <c r="E666" s="2">
        <v>22.368423461914062</v>
      </c>
      <c r="F666" s="2">
        <f t="shared" si="126"/>
        <v>22.432477951049805</v>
      </c>
      <c r="G666" s="2">
        <f t="shared" si="127"/>
        <v>0.4343989024784437</v>
      </c>
      <c r="I666">
        <f>100000*0.2</f>
        <v>20000</v>
      </c>
      <c r="J666" s="3">
        <f t="shared" ref="J666:J669" si="128">LOG10(I666)</f>
        <v>4.3010299956639813</v>
      </c>
      <c r="K666" s="3">
        <v>22.432477951049805</v>
      </c>
    </row>
    <row r="667" spans="1:11" x14ac:dyDescent="0.2">
      <c r="B667" t="s">
        <v>60</v>
      </c>
      <c r="C667" s="2">
        <v>26.307287216186523</v>
      </c>
      <c r="D667" s="2">
        <v>26.013221740722656</v>
      </c>
      <c r="E667" s="2">
        <v>26.07227897644043</v>
      </c>
      <c r="F667" s="2">
        <f t="shared" si="126"/>
        <v>26.130929311116535</v>
      </c>
      <c r="G667" s="2">
        <f t="shared" si="127"/>
        <v>0.15555874222672947</v>
      </c>
      <c r="I667">
        <f>10000*0.2</f>
        <v>2000</v>
      </c>
      <c r="J667" s="3">
        <f t="shared" si="128"/>
        <v>3.3010299956639813</v>
      </c>
      <c r="K667" s="3">
        <v>26.130929311116535</v>
      </c>
    </row>
    <row r="668" spans="1:11" x14ac:dyDescent="0.2">
      <c r="B668" t="s">
        <v>61</v>
      </c>
      <c r="C668" s="2">
        <v>29.806234359741211</v>
      </c>
      <c r="D668" s="2">
        <v>29.513107299804688</v>
      </c>
      <c r="E668" s="2">
        <v>28.662380218505859</v>
      </c>
      <c r="F668" s="2">
        <f t="shared" si="126"/>
        <v>29.327240626017254</v>
      </c>
      <c r="G668" s="2">
        <f t="shared" si="127"/>
        <v>0.59414677431079221</v>
      </c>
      <c r="I668">
        <f>1000*0.2</f>
        <v>200</v>
      </c>
      <c r="J668" s="3">
        <f t="shared" si="128"/>
        <v>2.3010299956639813</v>
      </c>
      <c r="K668" s="3">
        <v>29.327240626017254</v>
      </c>
    </row>
    <row r="669" spans="1:11" x14ac:dyDescent="0.2">
      <c r="B669" t="s">
        <v>62</v>
      </c>
      <c r="C669" s="2">
        <v>33.624053955078125</v>
      </c>
      <c r="D669" s="2">
        <v>33.527278900146484</v>
      </c>
      <c r="E669" s="2">
        <v>31.767829895019531</v>
      </c>
      <c r="F669" s="2">
        <f t="shared" si="126"/>
        <v>32.973054250081383</v>
      </c>
      <c r="G669" s="2">
        <f t="shared" si="127"/>
        <v>1.0448759076272851</v>
      </c>
      <c r="I669">
        <f>100*0.2</f>
        <v>20</v>
      </c>
      <c r="J669" s="3">
        <f t="shared" si="128"/>
        <v>1.3010299956639813</v>
      </c>
      <c r="K669" s="3">
        <v>32.973054250081383</v>
      </c>
    </row>
    <row r="670" spans="1:11" x14ac:dyDescent="0.2">
      <c r="B670" t="s">
        <v>63</v>
      </c>
      <c r="C670" s="2" t="s">
        <v>58</v>
      </c>
      <c r="D670" s="2" t="s">
        <v>58</v>
      </c>
      <c r="E670" s="2" t="s">
        <v>58</v>
      </c>
      <c r="F670" s="2" t="e">
        <f t="shared" si="126"/>
        <v>#DIV/0!</v>
      </c>
      <c r="G670" s="2" t="e">
        <f t="shared" si="127"/>
        <v>#DIV/0!</v>
      </c>
    </row>
    <row r="671" spans="1:11" x14ac:dyDescent="0.2">
      <c r="B671" t="s">
        <v>64</v>
      </c>
      <c r="C671" s="2" t="s">
        <v>58</v>
      </c>
      <c r="D671" s="2" t="s">
        <v>58</v>
      </c>
      <c r="E671" s="2" t="s">
        <v>58</v>
      </c>
    </row>
    <row r="672" spans="1:11" x14ac:dyDescent="0.2">
      <c r="B672" t="s">
        <v>65</v>
      </c>
      <c r="C672" s="2" t="s">
        <v>58</v>
      </c>
      <c r="D672" s="2" t="s">
        <v>58</v>
      </c>
      <c r="E672" s="2" t="s">
        <v>58</v>
      </c>
    </row>
    <row r="673" spans="1:11" x14ac:dyDescent="0.2">
      <c r="C673" s="2"/>
      <c r="D673" s="2"/>
      <c r="E673" s="2"/>
    </row>
    <row r="674" spans="1:11" x14ac:dyDescent="0.2">
      <c r="C674" s="2"/>
      <c r="D674" s="2"/>
      <c r="E674" s="2"/>
    </row>
    <row r="675" spans="1:11" x14ac:dyDescent="0.2">
      <c r="C675" s="2"/>
      <c r="D675" s="2"/>
      <c r="E675" s="2"/>
    </row>
    <row r="676" spans="1:11" x14ac:dyDescent="0.2">
      <c r="C676" s="2"/>
      <c r="D676" s="2"/>
      <c r="E676" s="2"/>
    </row>
    <row r="677" spans="1:11" x14ac:dyDescent="0.2">
      <c r="C677" s="2"/>
      <c r="D677" s="2"/>
      <c r="E677" s="2"/>
    </row>
    <row r="678" spans="1:11" x14ac:dyDescent="0.2">
      <c r="C678" s="2"/>
      <c r="D678" s="2"/>
      <c r="E678" s="2"/>
    </row>
    <row r="679" spans="1:11" x14ac:dyDescent="0.2">
      <c r="C679" s="2"/>
      <c r="D679" s="2"/>
      <c r="E679" s="2"/>
    </row>
    <row r="680" spans="1:11" x14ac:dyDescent="0.2">
      <c r="C680" s="2"/>
      <c r="D680" s="2"/>
      <c r="E680" s="2"/>
    </row>
    <row r="681" spans="1:11" x14ac:dyDescent="0.2">
      <c r="A681" t="s">
        <v>45</v>
      </c>
      <c r="B681" t="s">
        <v>57</v>
      </c>
      <c r="C681" s="2">
        <v>19.112119674682617</v>
      </c>
      <c r="D681" s="2">
        <v>19.452598571777344</v>
      </c>
      <c r="E681" s="2">
        <v>19.124017715454102</v>
      </c>
      <c r="F681" s="2">
        <f t="shared" ref="F681:F686" si="129">AVERAGE(C681:E681)</f>
        <v>19.229578653971355</v>
      </c>
      <c r="G681" s="2">
        <f t="shared" ref="G681:G686" si="130">STDEV(C681:E681)</f>
        <v>0.19323251187932308</v>
      </c>
      <c r="I681">
        <f>1000000*0.2</f>
        <v>200000</v>
      </c>
      <c r="J681" s="3">
        <f>LOG10(I681)</f>
        <v>5.3010299956639813</v>
      </c>
      <c r="K681" s="3">
        <v>19.229578653971355</v>
      </c>
    </row>
    <row r="682" spans="1:11" x14ac:dyDescent="0.2">
      <c r="B682" t="s">
        <v>59</v>
      </c>
      <c r="C682" s="2">
        <v>22.269515991210938</v>
      </c>
      <c r="D682" s="2">
        <v>22.869184494018555</v>
      </c>
      <c r="E682" s="2">
        <v>22.442813873291016</v>
      </c>
      <c r="F682" s="2">
        <f t="shared" si="129"/>
        <v>22.527171452840168</v>
      </c>
      <c r="G682" s="2">
        <f t="shared" si="130"/>
        <v>0.30860610693151574</v>
      </c>
      <c r="I682">
        <f>100000*0.2</f>
        <v>20000</v>
      </c>
      <c r="J682" s="3">
        <f t="shared" ref="J682:J685" si="131">LOG10(I682)</f>
        <v>4.3010299956639813</v>
      </c>
      <c r="K682" s="3">
        <v>22.527171452840168</v>
      </c>
    </row>
    <row r="683" spans="1:11" x14ac:dyDescent="0.2">
      <c r="B683" t="s">
        <v>60</v>
      </c>
      <c r="C683" s="2">
        <v>25.79151725769043</v>
      </c>
      <c r="D683" s="2">
        <v>25.906932830810547</v>
      </c>
      <c r="E683" s="2">
        <v>25.983930587768555</v>
      </c>
      <c r="F683" s="2">
        <f t="shared" si="129"/>
        <v>25.894126892089844</v>
      </c>
      <c r="G683" s="2">
        <f t="shared" si="130"/>
        <v>9.6843773407623748E-2</v>
      </c>
      <c r="I683">
        <f>10000*0.2</f>
        <v>2000</v>
      </c>
      <c r="J683" s="3">
        <f t="shared" si="131"/>
        <v>3.3010299956639813</v>
      </c>
      <c r="K683" s="3">
        <v>25.894126892089844</v>
      </c>
    </row>
    <row r="684" spans="1:11" x14ac:dyDescent="0.2">
      <c r="B684" t="s">
        <v>61</v>
      </c>
      <c r="C684" s="2">
        <v>29.451169967651367</v>
      </c>
      <c r="D684" s="2">
        <v>29.933883666992188</v>
      </c>
      <c r="E684" s="2">
        <v>29.420986175537109</v>
      </c>
      <c r="F684" s="2">
        <f t="shared" si="129"/>
        <v>29.602013270060223</v>
      </c>
      <c r="G684" s="2">
        <f t="shared" si="130"/>
        <v>0.28780416188171215</v>
      </c>
      <c r="I684">
        <f>1000*0.2</f>
        <v>200</v>
      </c>
      <c r="J684" s="3">
        <f t="shared" si="131"/>
        <v>2.3010299956639813</v>
      </c>
      <c r="K684" s="3">
        <v>29.602013270060223</v>
      </c>
    </row>
    <row r="685" spans="1:11" x14ac:dyDescent="0.2">
      <c r="B685" t="s">
        <v>62</v>
      </c>
      <c r="C685" s="2">
        <v>33.377971649169922</v>
      </c>
      <c r="D685" s="2">
        <v>34.777099609375</v>
      </c>
      <c r="E685" s="2">
        <v>32.937187194824219</v>
      </c>
      <c r="F685" s="2">
        <f t="shared" si="129"/>
        <v>33.697419484456383</v>
      </c>
      <c r="G685" s="2">
        <f t="shared" si="130"/>
        <v>0.96065322198305492</v>
      </c>
      <c r="I685">
        <f>100*0.2</f>
        <v>20</v>
      </c>
      <c r="J685" s="3">
        <f t="shared" si="131"/>
        <v>1.3010299956639813</v>
      </c>
      <c r="K685" s="3">
        <v>33.697419484456383</v>
      </c>
    </row>
    <row r="686" spans="1:11" x14ac:dyDescent="0.2">
      <c r="B686" t="s">
        <v>63</v>
      </c>
      <c r="C686" s="2" t="s">
        <v>58</v>
      </c>
      <c r="D686" s="2" t="s">
        <v>58</v>
      </c>
      <c r="E686" s="2" t="s">
        <v>58</v>
      </c>
      <c r="F686" s="2" t="e">
        <f t="shared" si="129"/>
        <v>#DIV/0!</v>
      </c>
      <c r="G686" s="2" t="e">
        <f t="shared" si="130"/>
        <v>#DIV/0!</v>
      </c>
    </row>
    <row r="687" spans="1:11" x14ac:dyDescent="0.2">
      <c r="B687" t="s">
        <v>64</v>
      </c>
      <c r="C687" s="2" t="s">
        <v>58</v>
      </c>
      <c r="D687" s="2" t="s">
        <v>58</v>
      </c>
      <c r="E687" s="2" t="s">
        <v>58</v>
      </c>
    </row>
    <row r="688" spans="1:11" x14ac:dyDescent="0.2">
      <c r="B688" t="s">
        <v>65</v>
      </c>
      <c r="C688" s="2" t="s">
        <v>58</v>
      </c>
      <c r="D688" s="2" t="s">
        <v>58</v>
      </c>
      <c r="E688" s="2" t="s">
        <v>58</v>
      </c>
    </row>
    <row r="689" spans="1:11" x14ac:dyDescent="0.2">
      <c r="C689" s="2"/>
      <c r="D689" s="2"/>
      <c r="E689" s="2"/>
    </row>
    <row r="690" spans="1:11" x14ac:dyDescent="0.2">
      <c r="C690" s="2"/>
      <c r="D690" s="2"/>
      <c r="E690" s="2"/>
    </row>
    <row r="691" spans="1:11" x14ac:dyDescent="0.2">
      <c r="C691" s="2"/>
      <c r="D691" s="2"/>
      <c r="E691" s="2"/>
    </row>
    <row r="692" spans="1:11" x14ac:dyDescent="0.2">
      <c r="C692" s="2"/>
      <c r="D692" s="2"/>
      <c r="E692" s="2"/>
    </row>
    <row r="693" spans="1:11" x14ac:dyDescent="0.2">
      <c r="C693" s="2"/>
      <c r="D693" s="2"/>
      <c r="E693" s="2"/>
    </row>
    <row r="694" spans="1:11" x14ac:dyDescent="0.2">
      <c r="C694" s="2"/>
      <c r="D694" s="2"/>
      <c r="E694" s="2"/>
    </row>
    <row r="695" spans="1:11" x14ac:dyDescent="0.2">
      <c r="C695" s="2"/>
      <c r="D695" s="2"/>
      <c r="E695" s="2"/>
    </row>
    <row r="696" spans="1:11" x14ac:dyDescent="0.2">
      <c r="C696" s="2"/>
      <c r="D696" s="2"/>
      <c r="E696" s="2"/>
    </row>
    <row r="697" spans="1:11" x14ac:dyDescent="0.2">
      <c r="A697" t="s">
        <v>46</v>
      </c>
      <c r="B697" t="s">
        <v>57</v>
      </c>
      <c r="C697" s="2">
        <v>17.708051681518555</v>
      </c>
      <c r="D697" s="2">
        <v>18.313480377197266</v>
      </c>
      <c r="E697" s="2">
        <v>17.925989151000977</v>
      </c>
      <c r="F697" s="2">
        <f t="shared" ref="F697:F702" si="132">AVERAGE(C697:E697)</f>
        <v>17.982507069905598</v>
      </c>
      <c r="G697" s="2">
        <f t="shared" ref="G697:G702" si="133">STDEV(C697:E697)</f>
        <v>0.3066458588596761</v>
      </c>
      <c r="I697">
        <f>1000000*0.2</f>
        <v>200000</v>
      </c>
      <c r="J697" s="3">
        <f>LOG10(I697)</f>
        <v>5.3010299956639813</v>
      </c>
      <c r="K697" s="3">
        <v>17.982507069905598</v>
      </c>
    </row>
    <row r="698" spans="1:11" x14ac:dyDescent="0.2">
      <c r="B698" t="s">
        <v>59</v>
      </c>
      <c r="C698" s="2">
        <v>21.260341644287109</v>
      </c>
      <c r="D698" s="2">
        <v>21.618711471557617</v>
      </c>
      <c r="E698" s="2">
        <v>21.213615417480469</v>
      </c>
      <c r="F698" s="2">
        <f t="shared" si="132"/>
        <v>21.364222844441731</v>
      </c>
      <c r="G698" s="2">
        <f t="shared" si="133"/>
        <v>0.2216284753058427</v>
      </c>
      <c r="I698">
        <f>100000*0.2</f>
        <v>20000</v>
      </c>
      <c r="J698" s="3">
        <f t="shared" ref="J698:J701" si="134">LOG10(I698)</f>
        <v>4.3010299956639813</v>
      </c>
      <c r="K698" s="3">
        <v>21.364222844441731</v>
      </c>
    </row>
    <row r="699" spans="1:11" x14ac:dyDescent="0.2">
      <c r="B699" t="s">
        <v>60</v>
      </c>
      <c r="C699" s="2">
        <v>24.860031127929688</v>
      </c>
      <c r="D699" s="2">
        <v>24.654243469238281</v>
      </c>
      <c r="E699" s="2">
        <v>25.031364440917969</v>
      </c>
      <c r="F699" s="2">
        <f t="shared" si="132"/>
        <v>24.848546346028645</v>
      </c>
      <c r="G699" s="2">
        <f t="shared" si="133"/>
        <v>0.18882262041832748</v>
      </c>
      <c r="I699">
        <f>10000*0.2</f>
        <v>2000</v>
      </c>
      <c r="J699" s="3">
        <f t="shared" si="134"/>
        <v>3.3010299956639813</v>
      </c>
      <c r="K699" s="3">
        <v>24.848546346028645</v>
      </c>
    </row>
    <row r="700" spans="1:11" x14ac:dyDescent="0.2">
      <c r="B700" t="s">
        <v>61</v>
      </c>
      <c r="C700" s="2">
        <v>28.19801139831543</v>
      </c>
      <c r="D700" s="2">
        <v>28.297040939331055</v>
      </c>
      <c r="E700" s="2">
        <v>28.668638229370117</v>
      </c>
      <c r="F700" s="2">
        <f t="shared" si="132"/>
        <v>28.387896855672199</v>
      </c>
      <c r="G700" s="2">
        <f t="shared" si="133"/>
        <v>0.24811993405969279</v>
      </c>
      <c r="I700">
        <f>1000*0.2</f>
        <v>200</v>
      </c>
      <c r="J700" s="3">
        <f t="shared" si="134"/>
        <v>2.3010299956639813</v>
      </c>
      <c r="K700" s="3">
        <v>28.387896855672199</v>
      </c>
    </row>
    <row r="701" spans="1:11" x14ac:dyDescent="0.2">
      <c r="B701" t="s">
        <v>62</v>
      </c>
      <c r="C701" s="2">
        <v>31.415195465087891</v>
      </c>
      <c r="D701" s="2">
        <v>31.939985275268555</v>
      </c>
      <c r="E701" s="2">
        <v>32.855251312255859</v>
      </c>
      <c r="F701" s="2">
        <f t="shared" si="132"/>
        <v>32.070144017537437</v>
      </c>
      <c r="G701" s="2">
        <f t="shared" si="133"/>
        <v>0.72879776644994365</v>
      </c>
      <c r="I701">
        <f>100*0.2</f>
        <v>20</v>
      </c>
      <c r="J701" s="3">
        <f t="shared" si="134"/>
        <v>1.3010299956639813</v>
      </c>
      <c r="K701" s="3">
        <v>32.070144017537437</v>
      </c>
    </row>
    <row r="702" spans="1:11" x14ac:dyDescent="0.2">
      <c r="B702" t="s">
        <v>63</v>
      </c>
      <c r="C702" s="2">
        <v>34.136379241943359</v>
      </c>
      <c r="D702" s="2">
        <v>35.656894683837891</v>
      </c>
      <c r="E702" s="2">
        <v>35.38232421875</v>
      </c>
      <c r="F702" s="2">
        <f t="shared" si="132"/>
        <v>35.05853271484375</v>
      </c>
      <c r="G702" s="2">
        <f t="shared" si="133"/>
        <v>0.81032247023103943</v>
      </c>
    </row>
    <row r="703" spans="1:11" x14ac:dyDescent="0.2">
      <c r="B703" t="s">
        <v>64</v>
      </c>
      <c r="C703" s="2" t="s">
        <v>58</v>
      </c>
      <c r="D703" s="2" t="s">
        <v>58</v>
      </c>
      <c r="E703" s="2">
        <v>34.995677947998047</v>
      </c>
    </row>
    <row r="704" spans="1:11" x14ac:dyDescent="0.2">
      <c r="B704" t="s">
        <v>65</v>
      </c>
      <c r="C704" s="2" t="s">
        <v>58</v>
      </c>
      <c r="D704" s="2" t="s">
        <v>58</v>
      </c>
      <c r="E704" s="2" t="s">
        <v>58</v>
      </c>
    </row>
    <row r="705" spans="1:11" x14ac:dyDescent="0.2">
      <c r="C705" s="2"/>
      <c r="D705" s="2"/>
      <c r="E705" s="2"/>
    </row>
    <row r="706" spans="1:11" x14ac:dyDescent="0.2">
      <c r="C706" s="2"/>
      <c r="D706" s="2"/>
      <c r="E706" s="2"/>
    </row>
    <row r="707" spans="1:11" x14ac:dyDescent="0.2">
      <c r="C707" s="2"/>
      <c r="D707" s="2"/>
      <c r="E707" s="2"/>
    </row>
    <row r="708" spans="1:11" x14ac:dyDescent="0.2">
      <c r="C708" s="2"/>
      <c r="D708" s="2"/>
      <c r="E708" s="2"/>
    </row>
    <row r="709" spans="1:11" x14ac:dyDescent="0.2">
      <c r="C709" s="2"/>
      <c r="D709" s="2"/>
      <c r="E709" s="2"/>
    </row>
    <row r="710" spans="1:11" x14ac:dyDescent="0.2">
      <c r="C710" s="2"/>
      <c r="D710" s="2"/>
      <c r="E710" s="2"/>
    </row>
    <row r="711" spans="1:11" x14ac:dyDescent="0.2">
      <c r="C711" s="2"/>
      <c r="D711" s="2"/>
      <c r="E711" s="2"/>
    </row>
    <row r="712" spans="1:11" x14ac:dyDescent="0.2">
      <c r="C712" s="2"/>
      <c r="D712" s="2"/>
      <c r="E712" s="2"/>
    </row>
    <row r="713" spans="1:11" x14ac:dyDescent="0.2">
      <c r="A713" t="s">
        <v>47</v>
      </c>
      <c r="B713" t="s">
        <v>57</v>
      </c>
      <c r="C713" s="2">
        <v>20.432188034057617</v>
      </c>
      <c r="D713" s="2">
        <v>20.830347061157227</v>
      </c>
      <c r="E713" s="2">
        <v>20.659204483032227</v>
      </c>
      <c r="F713" s="2">
        <f t="shared" ref="F713:F718" si="135">AVERAGE(C713:E713)</f>
        <v>20.640579859415691</v>
      </c>
      <c r="G713" s="2">
        <f t="shared" ref="G713:G718" si="136">STDEV(C713:E713)</f>
        <v>0.19973184565529378</v>
      </c>
      <c r="I713">
        <f>1000000*0.2</f>
        <v>200000</v>
      </c>
      <c r="J713" s="3">
        <f>LOG10(I713)</f>
        <v>5.3010299956639813</v>
      </c>
      <c r="K713" s="3">
        <v>20.640579859415691</v>
      </c>
    </row>
    <row r="714" spans="1:11" x14ac:dyDescent="0.2">
      <c r="B714" t="s">
        <v>59</v>
      </c>
      <c r="C714" s="2">
        <v>23.923398971557617</v>
      </c>
      <c r="D714" s="2">
        <v>24.11375617980957</v>
      </c>
      <c r="E714" s="2">
        <v>23.975582122802734</v>
      </c>
      <c r="F714" s="2">
        <f t="shared" si="135"/>
        <v>24.004245758056641</v>
      </c>
      <c r="G714" s="2">
        <f t="shared" si="136"/>
        <v>9.8362440356297057E-2</v>
      </c>
      <c r="I714">
        <f>100000*0.2</f>
        <v>20000</v>
      </c>
      <c r="J714" s="3">
        <f t="shared" ref="J714:J717" si="137">LOG10(I714)</f>
        <v>4.3010299956639813</v>
      </c>
      <c r="K714" s="3">
        <v>24.004245758056641</v>
      </c>
    </row>
    <row r="715" spans="1:11" x14ac:dyDescent="0.2">
      <c r="B715" t="s">
        <v>60</v>
      </c>
      <c r="C715" s="2">
        <v>27.238073348999023</v>
      </c>
      <c r="D715" s="2">
        <v>27.776493072509766</v>
      </c>
      <c r="E715" s="2">
        <v>27.288480758666992</v>
      </c>
      <c r="F715" s="2">
        <f t="shared" si="135"/>
        <v>27.434349060058594</v>
      </c>
      <c r="G715" s="2">
        <f t="shared" si="136"/>
        <v>0.29737538680849052</v>
      </c>
      <c r="I715">
        <f>10000*0.2</f>
        <v>2000</v>
      </c>
      <c r="J715" s="3">
        <f t="shared" si="137"/>
        <v>3.3010299956639813</v>
      </c>
      <c r="K715" s="3">
        <v>27.434349060058594</v>
      </c>
    </row>
    <row r="716" spans="1:11" x14ac:dyDescent="0.2">
      <c r="B716" t="s">
        <v>61</v>
      </c>
      <c r="C716" s="2">
        <v>30.327112197875977</v>
      </c>
      <c r="D716" s="2">
        <v>32.387561798095703</v>
      </c>
      <c r="E716" s="2">
        <v>30.794519424438477</v>
      </c>
      <c r="F716" s="2">
        <f t="shared" si="135"/>
        <v>31.169731140136719</v>
      </c>
      <c r="G716" s="2">
        <f t="shared" si="136"/>
        <v>1.0802550682405159</v>
      </c>
      <c r="I716">
        <f>1000*0.2</f>
        <v>200</v>
      </c>
      <c r="J716" s="3">
        <f t="shared" si="137"/>
        <v>2.3010299956639813</v>
      </c>
      <c r="K716" s="3">
        <v>31.169731140136719</v>
      </c>
    </row>
    <row r="717" spans="1:11" x14ac:dyDescent="0.2">
      <c r="B717" t="s">
        <v>62</v>
      </c>
      <c r="C717" s="2">
        <v>32.480594635009766</v>
      </c>
      <c r="D717" s="2">
        <v>34.793178558349609</v>
      </c>
      <c r="E717" s="2">
        <v>33.955307006835938</v>
      </c>
      <c r="F717" s="2">
        <f t="shared" si="135"/>
        <v>33.743026733398438</v>
      </c>
      <c r="G717" s="2">
        <f t="shared" si="136"/>
        <v>1.1708152230350017</v>
      </c>
      <c r="I717">
        <f>100*0.2</f>
        <v>20</v>
      </c>
      <c r="J717" s="3">
        <f t="shared" si="137"/>
        <v>1.3010299956639813</v>
      </c>
      <c r="K717" s="3">
        <v>33.743026733398438</v>
      </c>
    </row>
    <row r="718" spans="1:11" x14ac:dyDescent="0.2">
      <c r="B718" t="s">
        <v>63</v>
      </c>
      <c r="C718" s="2" t="s">
        <v>58</v>
      </c>
      <c r="D718" s="2" t="s">
        <v>58</v>
      </c>
      <c r="E718" s="2" t="s">
        <v>58</v>
      </c>
      <c r="F718" s="2" t="e">
        <f t="shared" si="135"/>
        <v>#DIV/0!</v>
      </c>
      <c r="G718" s="2" t="e">
        <f t="shared" si="136"/>
        <v>#DIV/0!</v>
      </c>
    </row>
    <row r="719" spans="1:11" x14ac:dyDescent="0.2">
      <c r="B719" t="s">
        <v>64</v>
      </c>
      <c r="C719" s="2" t="s">
        <v>58</v>
      </c>
      <c r="D719" s="2" t="s">
        <v>58</v>
      </c>
      <c r="E719" s="2" t="s">
        <v>58</v>
      </c>
    </row>
    <row r="720" spans="1:11" x14ac:dyDescent="0.2">
      <c r="B720" t="s">
        <v>65</v>
      </c>
      <c r="C720" s="2" t="s">
        <v>58</v>
      </c>
      <c r="D720" s="2" t="s">
        <v>58</v>
      </c>
      <c r="E720" s="2" t="s">
        <v>58</v>
      </c>
    </row>
    <row r="721" spans="1:11" x14ac:dyDescent="0.2">
      <c r="C721" s="2"/>
      <c r="D721" s="2"/>
      <c r="E721" s="2"/>
    </row>
    <row r="722" spans="1:11" x14ac:dyDescent="0.2">
      <c r="C722" s="2"/>
      <c r="D722" s="2"/>
      <c r="E722" s="2"/>
    </row>
    <row r="723" spans="1:11" x14ac:dyDescent="0.2">
      <c r="C723" s="2"/>
      <c r="D723" s="2"/>
      <c r="E723" s="2"/>
    </row>
    <row r="724" spans="1:11" x14ac:dyDescent="0.2">
      <c r="C724" s="2"/>
      <c r="D724" s="2"/>
      <c r="E724" s="2"/>
    </row>
    <row r="725" spans="1:11" x14ac:dyDescent="0.2">
      <c r="C725" s="2"/>
      <c r="D725" s="2"/>
      <c r="E725" s="2"/>
    </row>
    <row r="726" spans="1:11" x14ac:dyDescent="0.2">
      <c r="C726" s="2"/>
      <c r="D726" s="2"/>
      <c r="E726" s="2"/>
    </row>
    <row r="727" spans="1:11" x14ac:dyDescent="0.2">
      <c r="C727" s="2"/>
      <c r="D727" s="2"/>
      <c r="E727" s="2"/>
    </row>
    <row r="728" spans="1:11" x14ac:dyDescent="0.2">
      <c r="C728" s="2"/>
      <c r="D728" s="2"/>
      <c r="E728" s="2"/>
    </row>
    <row r="729" spans="1:11" x14ac:dyDescent="0.2">
      <c r="A729" t="s">
        <v>48</v>
      </c>
      <c r="B729" t="s">
        <v>57</v>
      </c>
      <c r="C729" s="2">
        <v>19.477540969848633</v>
      </c>
      <c r="D729" s="2">
        <v>20.424821853637695</v>
      </c>
      <c r="E729" s="2">
        <v>19.850709915161133</v>
      </c>
      <c r="F729" s="2">
        <f t="shared" ref="F729:F734" si="138">AVERAGE(C729:E729)</f>
        <v>19.917690912882488</v>
      </c>
      <c r="G729" s="2">
        <f t="shared" ref="G729:G734" si="139">STDEV(C729:E729)</f>
        <v>0.47717932555786391</v>
      </c>
      <c r="I729">
        <f>1000000*0.2</f>
        <v>200000</v>
      </c>
      <c r="J729" s="3">
        <f>LOG10(I729)</f>
        <v>5.3010299956639813</v>
      </c>
      <c r="K729" s="3">
        <v>19.917690912882488</v>
      </c>
    </row>
    <row r="730" spans="1:11" x14ac:dyDescent="0.2">
      <c r="B730" t="s">
        <v>59</v>
      </c>
      <c r="C730" s="2">
        <v>22.951015472412109</v>
      </c>
      <c r="D730" s="2">
        <v>23.763912200927734</v>
      </c>
      <c r="E730" s="2">
        <v>23.694295883178711</v>
      </c>
      <c r="F730" s="2">
        <f t="shared" si="138"/>
        <v>23.469741185506184</v>
      </c>
      <c r="G730" s="2">
        <f t="shared" si="139"/>
        <v>0.45057616669432388</v>
      </c>
      <c r="I730">
        <f>100000*0.2</f>
        <v>20000</v>
      </c>
      <c r="J730" s="3">
        <f t="shared" ref="J730:J733" si="140">LOG10(I730)</f>
        <v>4.3010299956639813</v>
      </c>
      <c r="K730" s="3">
        <v>23.469741185506184</v>
      </c>
    </row>
    <row r="731" spans="1:11" x14ac:dyDescent="0.2">
      <c r="B731" t="s">
        <v>60</v>
      </c>
      <c r="C731" s="2">
        <v>26.732780456542969</v>
      </c>
      <c r="D731" s="2">
        <v>27.308937072753906</v>
      </c>
      <c r="E731" s="2">
        <v>26.169076919555664</v>
      </c>
      <c r="F731" s="2">
        <f t="shared" si="138"/>
        <v>26.736931482950848</v>
      </c>
      <c r="G731" s="2">
        <f t="shared" si="139"/>
        <v>0.56994141407469179</v>
      </c>
      <c r="I731">
        <f>10000*0.2</f>
        <v>2000</v>
      </c>
      <c r="J731" s="3">
        <f t="shared" si="140"/>
        <v>3.3010299956639813</v>
      </c>
      <c r="K731" s="3">
        <v>26.736931482950848</v>
      </c>
    </row>
    <row r="732" spans="1:11" x14ac:dyDescent="0.2">
      <c r="B732" t="s">
        <v>61</v>
      </c>
      <c r="C732" s="2">
        <v>30.523822784423828</v>
      </c>
      <c r="D732" s="2">
        <v>29.505821228027344</v>
      </c>
      <c r="E732" s="2">
        <v>31.360067367553711</v>
      </c>
      <c r="F732" s="2">
        <f t="shared" si="138"/>
        <v>30.463237126668293</v>
      </c>
      <c r="G732" s="2">
        <f t="shared" si="139"/>
        <v>0.92860656519936469</v>
      </c>
      <c r="I732">
        <f>1000*0.2</f>
        <v>200</v>
      </c>
      <c r="J732" s="3">
        <f t="shared" si="140"/>
        <v>2.3010299956639813</v>
      </c>
      <c r="K732" s="3">
        <v>30.463237126668293</v>
      </c>
    </row>
    <row r="733" spans="1:11" x14ac:dyDescent="0.2">
      <c r="B733" t="s">
        <v>62</v>
      </c>
      <c r="C733" s="2">
        <v>33.565052032470703</v>
      </c>
      <c r="D733" s="2">
        <v>33.703399658203125</v>
      </c>
      <c r="E733" s="2">
        <v>33.756954193115234</v>
      </c>
      <c r="F733" s="2">
        <f t="shared" si="138"/>
        <v>33.675135294596352</v>
      </c>
      <c r="G733" s="2">
        <f t="shared" si="139"/>
        <v>9.9024065269921552E-2</v>
      </c>
      <c r="I733">
        <f>100*0.2</f>
        <v>20</v>
      </c>
      <c r="J733" s="3">
        <f t="shared" si="140"/>
        <v>1.3010299956639813</v>
      </c>
      <c r="K733" s="3">
        <v>33.675135294596352</v>
      </c>
    </row>
    <row r="734" spans="1:11" x14ac:dyDescent="0.2">
      <c r="B734" t="s">
        <v>63</v>
      </c>
      <c r="C734" s="2" t="s">
        <v>58</v>
      </c>
      <c r="D734" s="2" t="s">
        <v>58</v>
      </c>
      <c r="E734" s="2" t="s">
        <v>58</v>
      </c>
      <c r="F734" s="2" t="e">
        <f t="shared" si="138"/>
        <v>#DIV/0!</v>
      </c>
      <c r="G734" s="2" t="e">
        <f t="shared" si="139"/>
        <v>#DIV/0!</v>
      </c>
    </row>
    <row r="735" spans="1:11" x14ac:dyDescent="0.2">
      <c r="B735" t="s">
        <v>64</v>
      </c>
      <c r="C735" s="2" t="s">
        <v>58</v>
      </c>
      <c r="D735" s="2" t="s">
        <v>58</v>
      </c>
      <c r="E735" s="2" t="s">
        <v>58</v>
      </c>
    </row>
    <row r="736" spans="1:11" x14ac:dyDescent="0.2">
      <c r="B736" t="s">
        <v>65</v>
      </c>
      <c r="C736" s="2" t="s">
        <v>58</v>
      </c>
      <c r="D736" s="2" t="s">
        <v>58</v>
      </c>
      <c r="E736" s="2" t="s">
        <v>58</v>
      </c>
    </row>
    <row r="737" spans="1:11" x14ac:dyDescent="0.2">
      <c r="C737" s="2"/>
      <c r="D737" s="2"/>
      <c r="E737" s="2"/>
    </row>
    <row r="738" spans="1:11" x14ac:dyDescent="0.2">
      <c r="C738" s="2"/>
      <c r="D738" s="2"/>
      <c r="E738" s="2"/>
    </row>
    <row r="739" spans="1:11" x14ac:dyDescent="0.2">
      <c r="C739" s="2"/>
      <c r="D739" s="2"/>
      <c r="E739" s="2"/>
    </row>
    <row r="740" spans="1:11" x14ac:dyDescent="0.2">
      <c r="C740" s="2"/>
      <c r="D740" s="2"/>
      <c r="E740" s="2"/>
    </row>
    <row r="741" spans="1:11" x14ac:dyDescent="0.2">
      <c r="C741" s="2"/>
      <c r="D741" s="2"/>
      <c r="E741" s="2"/>
    </row>
    <row r="742" spans="1:11" x14ac:dyDescent="0.2">
      <c r="C742" s="2"/>
      <c r="D742" s="2"/>
      <c r="E742" s="2"/>
    </row>
    <row r="743" spans="1:11" x14ac:dyDescent="0.2">
      <c r="C743" s="2"/>
      <c r="D743" s="2"/>
      <c r="E743" s="2"/>
    </row>
    <row r="744" spans="1:11" x14ac:dyDescent="0.2">
      <c r="C744" s="2"/>
      <c r="D744" s="2"/>
      <c r="E744" s="2"/>
    </row>
    <row r="745" spans="1:11" x14ac:dyDescent="0.2">
      <c r="A745" t="s">
        <v>49</v>
      </c>
      <c r="B745" t="s">
        <v>57</v>
      </c>
      <c r="C745" s="2">
        <v>19.401836395263672</v>
      </c>
      <c r="D745" s="2">
        <v>20.434459686279297</v>
      </c>
      <c r="E745" s="2">
        <v>20.417129516601562</v>
      </c>
      <c r="F745" s="2">
        <f t="shared" ref="F745:F750" si="141">AVERAGE(C745:E745)</f>
        <v>20.084475199381512</v>
      </c>
      <c r="G745" s="2">
        <f t="shared" ref="G745:G750" si="142">STDEV(C745:E745)</f>
        <v>0.59124604553505411</v>
      </c>
      <c r="I745">
        <f>1000000*0.2</f>
        <v>200000</v>
      </c>
      <c r="J745" s="3">
        <f>LOG10(I745)</f>
        <v>5.3010299956639813</v>
      </c>
      <c r="K745" s="3">
        <v>20.084475199381512</v>
      </c>
    </row>
    <row r="746" spans="1:11" x14ac:dyDescent="0.2">
      <c r="B746" t="s">
        <v>59</v>
      </c>
      <c r="C746" s="2">
        <v>23.118690490722656</v>
      </c>
      <c r="D746" s="2">
        <v>24.141044616699219</v>
      </c>
      <c r="E746" s="2">
        <v>23.005285263061523</v>
      </c>
      <c r="F746" s="2">
        <f t="shared" si="141"/>
        <v>23.421673456827801</v>
      </c>
      <c r="G746" s="2">
        <f t="shared" si="142"/>
        <v>0.62556880968945505</v>
      </c>
      <c r="I746">
        <f>100000*0.2</f>
        <v>20000</v>
      </c>
      <c r="J746" s="3">
        <f t="shared" ref="J746:J749" si="143">LOG10(I746)</f>
        <v>4.3010299956639813</v>
      </c>
      <c r="K746" s="3">
        <v>23.421673456827801</v>
      </c>
    </row>
    <row r="747" spans="1:11" x14ac:dyDescent="0.2">
      <c r="B747" t="s">
        <v>60</v>
      </c>
      <c r="C747" s="2">
        <v>26.235927581787109</v>
      </c>
      <c r="D747" s="2">
        <v>27.89759635925293</v>
      </c>
      <c r="E747" s="2">
        <v>26.721357345581055</v>
      </c>
      <c r="F747" s="2">
        <f t="shared" si="141"/>
        <v>26.951627095540363</v>
      </c>
      <c r="G747" s="2">
        <f t="shared" si="142"/>
        <v>0.85443191642806204</v>
      </c>
      <c r="I747">
        <f>10000*0.2</f>
        <v>2000</v>
      </c>
      <c r="J747" s="3">
        <f t="shared" si="143"/>
        <v>3.3010299956639813</v>
      </c>
      <c r="K747" s="3">
        <v>26.951627095540363</v>
      </c>
    </row>
    <row r="748" spans="1:11" x14ac:dyDescent="0.2">
      <c r="B748" t="s">
        <v>61</v>
      </c>
      <c r="C748" s="2">
        <v>30.175052642822266</v>
      </c>
      <c r="D748" s="2">
        <v>31.11712646484375</v>
      </c>
      <c r="E748" s="2">
        <v>30.982532501220703</v>
      </c>
      <c r="F748" s="2">
        <f t="shared" si="141"/>
        <v>30.758237202962238</v>
      </c>
      <c r="G748" s="2">
        <f t="shared" si="142"/>
        <v>0.50951649350161543</v>
      </c>
      <c r="I748">
        <f>1000*0.2</f>
        <v>200</v>
      </c>
      <c r="J748" s="3">
        <f t="shared" si="143"/>
        <v>2.3010299956639813</v>
      </c>
      <c r="K748" s="3">
        <v>30.758237202962238</v>
      </c>
    </row>
    <row r="749" spans="1:11" x14ac:dyDescent="0.2">
      <c r="B749" t="s">
        <v>62</v>
      </c>
      <c r="C749" s="2">
        <v>33.728675842285156</v>
      </c>
      <c r="D749" s="2" t="s">
        <v>58</v>
      </c>
      <c r="E749" s="2">
        <v>35.35064697265625</v>
      </c>
      <c r="F749" s="2">
        <f t="shared" si="141"/>
        <v>34.539661407470703</v>
      </c>
      <c r="G749" s="2">
        <f t="shared" si="142"/>
        <v>1.1469067851742101</v>
      </c>
      <c r="I749">
        <f>100*0.2</f>
        <v>20</v>
      </c>
      <c r="J749" s="3">
        <f t="shared" si="143"/>
        <v>1.3010299956639813</v>
      </c>
      <c r="K749" s="3">
        <v>34.539661407470703</v>
      </c>
    </row>
    <row r="750" spans="1:11" x14ac:dyDescent="0.2">
      <c r="B750" t="s">
        <v>63</v>
      </c>
      <c r="C750" s="2" t="s">
        <v>58</v>
      </c>
      <c r="D750" s="2" t="s">
        <v>58</v>
      </c>
      <c r="E750" s="2">
        <v>33.083763122558594</v>
      </c>
      <c r="F750" s="2">
        <f t="shared" si="141"/>
        <v>33.083763122558594</v>
      </c>
      <c r="G750" s="2" t="e">
        <f t="shared" si="142"/>
        <v>#DIV/0!</v>
      </c>
    </row>
    <row r="751" spans="1:11" x14ac:dyDescent="0.2">
      <c r="B751" t="s">
        <v>64</v>
      </c>
      <c r="C751" s="2" t="s">
        <v>58</v>
      </c>
      <c r="D751" s="2" t="s">
        <v>58</v>
      </c>
      <c r="E751" s="2" t="s">
        <v>58</v>
      </c>
    </row>
    <row r="752" spans="1:11" x14ac:dyDescent="0.2">
      <c r="B752" t="s">
        <v>65</v>
      </c>
      <c r="C752" s="2" t="s">
        <v>58</v>
      </c>
      <c r="D752" s="2" t="s">
        <v>58</v>
      </c>
      <c r="E752" s="2" t="s">
        <v>58</v>
      </c>
    </row>
    <row r="753" spans="1:11" x14ac:dyDescent="0.2">
      <c r="C753" s="2"/>
      <c r="D753" s="2"/>
      <c r="E753" s="2"/>
    </row>
    <row r="754" spans="1:11" x14ac:dyDescent="0.2">
      <c r="C754" s="2"/>
      <c r="D754" s="2"/>
      <c r="E754" s="2"/>
    </row>
    <row r="755" spans="1:11" x14ac:dyDescent="0.2">
      <c r="C755" s="2"/>
      <c r="D755" s="2"/>
      <c r="E755" s="2"/>
    </row>
    <row r="756" spans="1:11" x14ac:dyDescent="0.2">
      <c r="C756" s="2"/>
      <c r="D756" s="2"/>
      <c r="E756" s="2"/>
    </row>
    <row r="757" spans="1:11" x14ac:dyDescent="0.2">
      <c r="C757" s="2"/>
      <c r="D757" s="2"/>
      <c r="E757" s="2"/>
    </row>
    <row r="758" spans="1:11" x14ac:dyDescent="0.2">
      <c r="C758" s="2"/>
      <c r="D758" s="2"/>
      <c r="E758" s="2"/>
    </row>
    <row r="759" spans="1:11" x14ac:dyDescent="0.2">
      <c r="C759" s="2"/>
      <c r="D759" s="2"/>
      <c r="E759" s="2"/>
    </row>
    <row r="760" spans="1:11" x14ac:dyDescent="0.2">
      <c r="C760" s="2"/>
      <c r="D760" s="2"/>
      <c r="E760" s="2"/>
    </row>
    <row r="761" spans="1:11" x14ac:dyDescent="0.2">
      <c r="A761" t="s">
        <v>50</v>
      </c>
      <c r="B761" t="s">
        <v>57</v>
      </c>
      <c r="C761" s="2">
        <v>19.731966018676758</v>
      </c>
      <c r="D761" s="2">
        <v>19.987140655517578</v>
      </c>
      <c r="E761" s="2">
        <v>19.485187530517578</v>
      </c>
      <c r="F761" s="2">
        <f t="shared" ref="F761:F766" si="144">AVERAGE(C761:E761)</f>
        <v>19.734764734903973</v>
      </c>
      <c r="G761" s="2">
        <f t="shared" ref="G761:G766" si="145">STDEV(C761:E761)</f>
        <v>0.25098826572911087</v>
      </c>
      <c r="I761">
        <f>1000000*0.2</f>
        <v>200000</v>
      </c>
      <c r="J761" s="3">
        <f>LOG10(I761)</f>
        <v>5.3010299956639813</v>
      </c>
      <c r="K761" s="3">
        <v>19.734764734903973</v>
      </c>
    </row>
    <row r="762" spans="1:11" x14ac:dyDescent="0.2">
      <c r="B762" t="s">
        <v>59</v>
      </c>
      <c r="C762" s="2">
        <v>22.151918411254883</v>
      </c>
      <c r="D762" s="2">
        <v>23.403156280517578</v>
      </c>
      <c r="E762" s="2">
        <v>22.940717697143555</v>
      </c>
      <c r="F762" s="2">
        <f t="shared" si="144"/>
        <v>22.83193079630534</v>
      </c>
      <c r="G762" s="2">
        <f t="shared" si="145"/>
        <v>0.63267289630167522</v>
      </c>
      <c r="I762">
        <f>100000*0.2</f>
        <v>20000</v>
      </c>
      <c r="J762" s="3">
        <f t="shared" ref="J762:J765" si="146">LOG10(I762)</f>
        <v>4.3010299956639813</v>
      </c>
      <c r="K762" s="3">
        <v>22.83193079630534</v>
      </c>
    </row>
    <row r="763" spans="1:11" x14ac:dyDescent="0.2">
      <c r="B763" t="s">
        <v>60</v>
      </c>
      <c r="C763" s="2">
        <v>26.68792724609375</v>
      </c>
      <c r="D763" s="2">
        <v>26.829256057739258</v>
      </c>
      <c r="E763" s="2">
        <v>26.651344299316406</v>
      </c>
      <c r="F763" s="2">
        <f t="shared" si="144"/>
        <v>26.722842534383137</v>
      </c>
      <c r="G763" s="2">
        <f t="shared" si="145"/>
        <v>9.3954544666695505E-2</v>
      </c>
      <c r="I763">
        <f>10000*0.2</f>
        <v>2000</v>
      </c>
      <c r="J763" s="3">
        <f t="shared" si="146"/>
        <v>3.3010299956639813</v>
      </c>
      <c r="K763" s="3">
        <v>26.722842534383137</v>
      </c>
    </row>
    <row r="764" spans="1:11" x14ac:dyDescent="0.2">
      <c r="B764" t="s">
        <v>61</v>
      </c>
      <c r="C764" s="2">
        <v>29.988523483276367</v>
      </c>
      <c r="D764" s="2">
        <v>30.580818176269531</v>
      </c>
      <c r="E764" s="2">
        <v>30.716310501098633</v>
      </c>
      <c r="F764" s="2">
        <f t="shared" si="144"/>
        <v>30.428550720214844</v>
      </c>
      <c r="G764" s="2">
        <f t="shared" si="145"/>
        <v>0.38704976354169413</v>
      </c>
      <c r="I764">
        <f>1000*0.2</f>
        <v>200</v>
      </c>
      <c r="J764" s="3">
        <f t="shared" si="146"/>
        <v>2.3010299956639813</v>
      </c>
      <c r="K764" s="3">
        <v>30.428550720214844</v>
      </c>
    </row>
    <row r="765" spans="1:11" x14ac:dyDescent="0.2">
      <c r="B765" t="s">
        <v>62</v>
      </c>
      <c r="C765" s="2">
        <v>34.253593444824219</v>
      </c>
      <c r="D765" s="2">
        <v>34.263080596923828</v>
      </c>
      <c r="E765" s="2">
        <v>34.215549468994141</v>
      </c>
      <c r="F765" s="2">
        <f t="shared" si="144"/>
        <v>34.244074503580727</v>
      </c>
      <c r="G765" s="2">
        <f t="shared" si="145"/>
        <v>2.5154715509518987E-2</v>
      </c>
      <c r="I765">
        <f>100*0.2</f>
        <v>20</v>
      </c>
      <c r="J765" s="3">
        <f t="shared" si="146"/>
        <v>1.3010299956639813</v>
      </c>
      <c r="K765" s="3">
        <v>34.244074503580727</v>
      </c>
    </row>
    <row r="766" spans="1:11" x14ac:dyDescent="0.2">
      <c r="B766" t="s">
        <v>63</v>
      </c>
      <c r="C766" s="2" t="s">
        <v>58</v>
      </c>
      <c r="D766" s="2">
        <v>34.434200286865234</v>
      </c>
      <c r="E766" s="2" t="s">
        <v>58</v>
      </c>
      <c r="F766" s="2">
        <f t="shared" si="144"/>
        <v>34.434200286865234</v>
      </c>
      <c r="G766" s="2" t="e">
        <f t="shared" si="145"/>
        <v>#DIV/0!</v>
      </c>
    </row>
    <row r="767" spans="1:11" x14ac:dyDescent="0.2">
      <c r="B767" t="s">
        <v>64</v>
      </c>
      <c r="C767" s="2" t="s">
        <v>58</v>
      </c>
      <c r="D767" s="2" t="s">
        <v>58</v>
      </c>
      <c r="E767" s="2" t="s">
        <v>58</v>
      </c>
    </row>
    <row r="768" spans="1:11" x14ac:dyDescent="0.2">
      <c r="B768" t="s">
        <v>65</v>
      </c>
      <c r="C768" s="2" t="s">
        <v>58</v>
      </c>
      <c r="D768" s="2" t="s">
        <v>58</v>
      </c>
      <c r="E768" s="2" t="s">
        <v>58</v>
      </c>
    </row>
    <row r="769" spans="1:11" x14ac:dyDescent="0.2">
      <c r="C769" s="2"/>
      <c r="D769" s="2"/>
      <c r="E769" s="2"/>
    </row>
    <row r="770" spans="1:11" x14ac:dyDescent="0.2">
      <c r="C770" s="2"/>
      <c r="D770" s="2"/>
      <c r="E770" s="2"/>
    </row>
    <row r="771" spans="1:11" x14ac:dyDescent="0.2">
      <c r="C771" s="2"/>
      <c r="D771" s="2"/>
      <c r="E771" s="2"/>
    </row>
    <row r="772" spans="1:11" x14ac:dyDescent="0.2">
      <c r="C772" s="2"/>
      <c r="D772" s="2"/>
      <c r="E772" s="2"/>
    </row>
    <row r="773" spans="1:11" x14ac:dyDescent="0.2">
      <c r="C773" s="2"/>
      <c r="D773" s="2"/>
      <c r="E773" s="2"/>
    </row>
    <row r="774" spans="1:11" x14ac:dyDescent="0.2">
      <c r="C774" s="2"/>
      <c r="D774" s="2"/>
      <c r="E774" s="2"/>
    </row>
    <row r="775" spans="1:11" x14ac:dyDescent="0.2">
      <c r="C775" s="2"/>
      <c r="D775" s="2"/>
      <c r="E775" s="2"/>
    </row>
    <row r="776" spans="1:11" x14ac:dyDescent="0.2">
      <c r="C776" s="2"/>
      <c r="D776" s="2"/>
      <c r="E776" s="2"/>
    </row>
    <row r="777" spans="1:11" x14ac:dyDescent="0.2">
      <c r="A777" t="s">
        <v>51</v>
      </c>
      <c r="B777" t="s">
        <v>57</v>
      </c>
      <c r="C777" s="2">
        <v>19.68150520324707</v>
      </c>
      <c r="D777" s="2">
        <v>20.269956588745117</v>
      </c>
      <c r="E777" s="2">
        <v>18.397748947143555</v>
      </c>
      <c r="F777" s="2">
        <f t="shared" ref="F777:F782" si="147">AVERAGE(C777:E777)</f>
        <v>19.449736913045246</v>
      </c>
      <c r="G777" s="2">
        <f t="shared" ref="G777:G782" si="148">STDEV(C777:E777)</f>
        <v>0.95738068111651831</v>
      </c>
      <c r="I777">
        <f>1000000*0.2</f>
        <v>200000</v>
      </c>
      <c r="J777" s="3">
        <f>LOG10(I777)</f>
        <v>5.3010299956639813</v>
      </c>
      <c r="K777" s="3">
        <v>19.449736913045246</v>
      </c>
    </row>
    <row r="778" spans="1:11" x14ac:dyDescent="0.2">
      <c r="B778" t="s">
        <v>59</v>
      </c>
      <c r="C778" s="2">
        <v>22.982297897338867</v>
      </c>
      <c r="D778" s="2">
        <v>23.989385604858398</v>
      </c>
      <c r="E778" s="2">
        <v>22.720075607299805</v>
      </c>
      <c r="F778" s="2">
        <f t="shared" si="147"/>
        <v>23.230586369832356</v>
      </c>
      <c r="G778" s="2">
        <f t="shared" si="148"/>
        <v>0.67009129352306329</v>
      </c>
      <c r="I778">
        <f>100000*0.2</f>
        <v>20000</v>
      </c>
      <c r="J778" s="3">
        <f t="shared" ref="J778:J781" si="149">LOG10(I778)</f>
        <v>4.3010299956639813</v>
      </c>
      <c r="K778" s="3">
        <v>23.230586369832356</v>
      </c>
    </row>
    <row r="779" spans="1:11" x14ac:dyDescent="0.2">
      <c r="B779" t="s">
        <v>60</v>
      </c>
      <c r="C779" s="2">
        <v>26.730831146240234</v>
      </c>
      <c r="D779" s="2">
        <v>27.350009918212891</v>
      </c>
      <c r="E779" s="2">
        <v>26.992406845092773</v>
      </c>
      <c r="F779" s="2">
        <f t="shared" si="147"/>
        <v>27.024415969848633</v>
      </c>
      <c r="G779" s="2">
        <f t="shared" si="148"/>
        <v>0.31082796844254346</v>
      </c>
      <c r="I779">
        <f>10000*0.2</f>
        <v>2000</v>
      </c>
      <c r="J779" s="3">
        <f t="shared" si="149"/>
        <v>3.3010299956639813</v>
      </c>
      <c r="K779" s="3">
        <v>27.024415969848633</v>
      </c>
    </row>
    <row r="780" spans="1:11" x14ac:dyDescent="0.2">
      <c r="B780" t="s">
        <v>61</v>
      </c>
      <c r="C780" s="2">
        <v>29.712570190429688</v>
      </c>
      <c r="D780" s="2">
        <v>31.134243011474609</v>
      </c>
      <c r="E780" s="2">
        <v>31.59453010559082</v>
      </c>
      <c r="F780" s="2">
        <f t="shared" si="147"/>
        <v>30.813781102498371</v>
      </c>
      <c r="G780" s="2">
        <f t="shared" si="148"/>
        <v>0.98105308566705252</v>
      </c>
      <c r="I780">
        <f>1000*0.2</f>
        <v>200</v>
      </c>
      <c r="J780" s="3">
        <f t="shared" si="149"/>
        <v>2.3010299956639813</v>
      </c>
      <c r="K780" s="3">
        <v>30.813781102498371</v>
      </c>
    </row>
    <row r="781" spans="1:11" x14ac:dyDescent="0.2">
      <c r="B781" t="s">
        <v>62</v>
      </c>
      <c r="C781" s="2">
        <v>34.190113067626953</v>
      </c>
      <c r="D781" s="2" t="s">
        <v>58</v>
      </c>
      <c r="E781" s="2">
        <v>34.176002502441406</v>
      </c>
      <c r="F781" s="2">
        <f t="shared" si="147"/>
        <v>34.18305778503418</v>
      </c>
      <c r="G781" s="2">
        <f t="shared" si="148"/>
        <v>9.9776763290750099E-3</v>
      </c>
      <c r="I781">
        <f>100*0.2</f>
        <v>20</v>
      </c>
      <c r="J781" s="3">
        <f t="shared" si="149"/>
        <v>1.3010299956639813</v>
      </c>
      <c r="K781" s="3">
        <v>34.18305778503418</v>
      </c>
    </row>
    <row r="782" spans="1:11" x14ac:dyDescent="0.2">
      <c r="B782" t="s">
        <v>63</v>
      </c>
      <c r="C782" s="2">
        <v>34.312526702880859</v>
      </c>
      <c r="D782" s="2" t="s">
        <v>58</v>
      </c>
      <c r="E782" s="2" t="s">
        <v>58</v>
      </c>
      <c r="F782" s="2">
        <f t="shared" si="147"/>
        <v>34.312526702880859</v>
      </c>
      <c r="G782" s="2" t="e">
        <f t="shared" si="148"/>
        <v>#DIV/0!</v>
      </c>
    </row>
    <row r="783" spans="1:11" x14ac:dyDescent="0.2">
      <c r="B783" t="s">
        <v>64</v>
      </c>
      <c r="C783" s="2" t="s">
        <v>58</v>
      </c>
      <c r="D783" s="2" t="s">
        <v>58</v>
      </c>
      <c r="E783" s="2" t="s">
        <v>58</v>
      </c>
    </row>
    <row r="784" spans="1:11" x14ac:dyDescent="0.2">
      <c r="B784" t="s">
        <v>65</v>
      </c>
      <c r="C784" s="2" t="s">
        <v>58</v>
      </c>
      <c r="D784" s="2" t="s">
        <v>58</v>
      </c>
      <c r="E784" s="2" t="s">
        <v>58</v>
      </c>
    </row>
    <row r="785" spans="1:11" x14ac:dyDescent="0.2">
      <c r="C785" s="2"/>
      <c r="D785" s="2"/>
      <c r="E785" s="2"/>
    </row>
    <row r="786" spans="1:11" x14ac:dyDescent="0.2">
      <c r="C786" s="2"/>
      <c r="D786" s="2"/>
      <c r="E786" s="2"/>
    </row>
    <row r="787" spans="1:11" x14ac:dyDescent="0.2">
      <c r="C787" s="2"/>
      <c r="D787" s="2"/>
      <c r="E787" s="2"/>
    </row>
    <row r="788" spans="1:11" x14ac:dyDescent="0.2">
      <c r="C788" s="2"/>
      <c r="D788" s="2"/>
      <c r="E788" s="2"/>
    </row>
    <row r="789" spans="1:11" x14ac:dyDescent="0.2">
      <c r="C789" s="2"/>
      <c r="D789" s="2"/>
      <c r="E789" s="2"/>
    </row>
    <row r="790" spans="1:11" x14ac:dyDescent="0.2">
      <c r="C790" s="2"/>
      <c r="D790" s="2"/>
      <c r="E790" s="2"/>
    </row>
    <row r="791" spans="1:11" x14ac:dyDescent="0.2">
      <c r="C791" s="2"/>
      <c r="D791" s="2"/>
      <c r="E791" s="2"/>
    </row>
    <row r="792" spans="1:11" x14ac:dyDescent="0.2">
      <c r="C792" s="2"/>
      <c r="D792" s="2"/>
      <c r="E792" s="2"/>
    </row>
    <row r="793" spans="1:11" x14ac:dyDescent="0.2">
      <c r="A793" t="s">
        <v>52</v>
      </c>
      <c r="B793" t="s">
        <v>57</v>
      </c>
      <c r="C793" s="2">
        <v>17.384668350219727</v>
      </c>
      <c r="D793" s="2">
        <v>18.651975631713867</v>
      </c>
      <c r="E793" s="2">
        <v>17.574544906616211</v>
      </c>
      <c r="F793" s="2">
        <f t="shared" ref="F793:F798" si="150">AVERAGE(C793:E793)</f>
        <v>17.870396296183269</v>
      </c>
      <c r="G793" s="2">
        <f t="shared" ref="G793:G798" si="151">STDEV(C793:E793)</f>
        <v>0.68349321135149999</v>
      </c>
      <c r="I793">
        <f>1000000*0.2</f>
        <v>200000</v>
      </c>
      <c r="J793" s="3">
        <f>LOG10(I793)</f>
        <v>5.3010299956639813</v>
      </c>
      <c r="K793" s="3">
        <v>17.870396296183269</v>
      </c>
    </row>
    <row r="794" spans="1:11" x14ac:dyDescent="0.2">
      <c r="B794" t="s">
        <v>59</v>
      </c>
      <c r="C794" s="2">
        <v>21.633687973022461</v>
      </c>
      <c r="D794" s="2">
        <v>22.49266242980957</v>
      </c>
      <c r="E794" s="2">
        <v>21.386247634887695</v>
      </c>
      <c r="F794" s="2">
        <f t="shared" si="150"/>
        <v>21.83753267923991</v>
      </c>
      <c r="G794" s="2">
        <f t="shared" si="151"/>
        <v>0.58069176229318242</v>
      </c>
      <c r="I794">
        <f>100000*0.2</f>
        <v>20000</v>
      </c>
      <c r="J794" s="3">
        <f t="shared" ref="J794:J797" si="152">LOG10(I794)</f>
        <v>4.3010299956639813</v>
      </c>
      <c r="K794" s="3">
        <v>21.83753267923991</v>
      </c>
    </row>
    <row r="795" spans="1:11" x14ac:dyDescent="0.2">
      <c r="B795" t="s">
        <v>60</v>
      </c>
      <c r="C795" s="2">
        <v>24.686243057250977</v>
      </c>
      <c r="D795" s="2">
        <v>25.903068542480469</v>
      </c>
      <c r="E795" s="2">
        <v>23.883029937744141</v>
      </c>
      <c r="F795" s="2">
        <f t="shared" si="150"/>
        <v>24.824113845825195</v>
      </c>
      <c r="G795" s="2">
        <f t="shared" si="151"/>
        <v>1.0170522390284731</v>
      </c>
      <c r="I795">
        <f>10000*0.2</f>
        <v>2000</v>
      </c>
      <c r="J795" s="3">
        <f t="shared" si="152"/>
        <v>3.3010299956639813</v>
      </c>
      <c r="K795" s="3">
        <v>24.824113845825195</v>
      </c>
    </row>
    <row r="796" spans="1:11" x14ac:dyDescent="0.2">
      <c r="B796" t="s">
        <v>61</v>
      </c>
      <c r="C796" s="2">
        <v>29.282360076904297</v>
      </c>
      <c r="D796" s="2">
        <v>29.077663421630859</v>
      </c>
      <c r="E796" s="2">
        <v>28.194635391235352</v>
      </c>
      <c r="F796" s="2">
        <f t="shared" si="150"/>
        <v>28.851552963256836</v>
      </c>
      <c r="G796" s="2">
        <f t="shared" si="151"/>
        <v>0.57804039866862655</v>
      </c>
      <c r="I796">
        <f>1000*0.2</f>
        <v>200</v>
      </c>
      <c r="J796" s="3">
        <f t="shared" si="152"/>
        <v>2.3010299956639813</v>
      </c>
      <c r="K796" s="3">
        <v>28.851552963256836</v>
      </c>
    </row>
    <row r="797" spans="1:11" x14ac:dyDescent="0.2">
      <c r="B797" t="s">
        <v>62</v>
      </c>
      <c r="C797" s="2">
        <v>32.322540283203125</v>
      </c>
      <c r="D797" s="2">
        <v>32.8643798828125</v>
      </c>
      <c r="E797" s="2" t="s">
        <v>58</v>
      </c>
      <c r="F797" s="2">
        <f t="shared" si="150"/>
        <v>32.593460083007812</v>
      </c>
      <c r="G797" s="2">
        <f t="shared" si="151"/>
        <v>0.38313845519919287</v>
      </c>
      <c r="I797">
        <f>100*0.2</f>
        <v>20</v>
      </c>
      <c r="J797" s="3">
        <f t="shared" si="152"/>
        <v>1.3010299956639813</v>
      </c>
      <c r="K797" s="3">
        <v>32.593460083007812</v>
      </c>
    </row>
    <row r="798" spans="1:11" x14ac:dyDescent="0.2">
      <c r="B798" t="s">
        <v>63</v>
      </c>
      <c r="C798" s="2" t="s">
        <v>58</v>
      </c>
      <c r="D798" s="2" t="s">
        <v>58</v>
      </c>
      <c r="E798" s="2" t="s">
        <v>58</v>
      </c>
      <c r="F798" s="2" t="e">
        <f t="shared" si="150"/>
        <v>#DIV/0!</v>
      </c>
      <c r="G798" s="2" t="e">
        <f t="shared" si="151"/>
        <v>#DIV/0!</v>
      </c>
    </row>
    <row r="799" spans="1:11" x14ac:dyDescent="0.2">
      <c r="B799" t="s">
        <v>64</v>
      </c>
      <c r="C799" s="2" t="s">
        <v>58</v>
      </c>
      <c r="D799" s="2" t="s">
        <v>58</v>
      </c>
      <c r="E799" s="2">
        <v>35.629322052001953</v>
      </c>
    </row>
    <row r="800" spans="1:11" x14ac:dyDescent="0.2">
      <c r="B800" t="s">
        <v>65</v>
      </c>
      <c r="C800" s="2" t="s">
        <v>58</v>
      </c>
      <c r="D800" s="2" t="s">
        <v>58</v>
      </c>
      <c r="E800" s="2" t="s">
        <v>58</v>
      </c>
    </row>
    <row r="801" spans="1:11" x14ac:dyDescent="0.2">
      <c r="C801" s="2"/>
      <c r="D801" s="2"/>
      <c r="E801" s="2"/>
    </row>
    <row r="802" spans="1:11" x14ac:dyDescent="0.2">
      <c r="C802" s="2"/>
      <c r="D802" s="2"/>
      <c r="E802" s="2"/>
    </row>
    <row r="803" spans="1:11" x14ac:dyDescent="0.2">
      <c r="C803" s="2"/>
      <c r="D803" s="2"/>
      <c r="E803" s="2"/>
    </row>
    <row r="804" spans="1:11" x14ac:dyDescent="0.2">
      <c r="C804" s="2"/>
      <c r="D804" s="2"/>
      <c r="E804" s="2"/>
    </row>
    <row r="805" spans="1:11" x14ac:dyDescent="0.2">
      <c r="C805" s="2"/>
      <c r="D805" s="2"/>
      <c r="E805" s="2"/>
    </row>
    <row r="806" spans="1:11" x14ac:dyDescent="0.2">
      <c r="C806" s="2"/>
      <c r="D806" s="2"/>
      <c r="E806" s="2"/>
    </row>
    <row r="807" spans="1:11" x14ac:dyDescent="0.2">
      <c r="C807" s="2"/>
      <c r="D807" s="2"/>
      <c r="E807" s="2"/>
    </row>
    <row r="808" spans="1:11" x14ac:dyDescent="0.2">
      <c r="C808" s="2"/>
      <c r="D808" s="2"/>
      <c r="E808" s="2"/>
    </row>
    <row r="809" spans="1:11" x14ac:dyDescent="0.2">
      <c r="A809" t="s">
        <v>53</v>
      </c>
      <c r="B809" t="s">
        <v>57</v>
      </c>
      <c r="C809" s="2">
        <v>17.835042953491211</v>
      </c>
      <c r="D809" s="2">
        <v>17.845136642456055</v>
      </c>
      <c r="E809" s="2">
        <v>17.904726028442383</v>
      </c>
      <c r="F809" s="2">
        <f t="shared" ref="F809:F814" si="153">AVERAGE(C809:E809)</f>
        <v>17.861635208129883</v>
      </c>
      <c r="G809" s="2">
        <f t="shared" ref="G809:G814" si="154">STDEV(C809:E809)</f>
        <v>3.7657465868442E-2</v>
      </c>
      <c r="I809">
        <f>1000000*0.2</f>
        <v>200000</v>
      </c>
      <c r="J809" s="3">
        <f>LOG10(I809)</f>
        <v>5.3010299956639813</v>
      </c>
      <c r="K809" s="3">
        <v>17.861635208129883</v>
      </c>
    </row>
    <row r="810" spans="1:11" x14ac:dyDescent="0.2">
      <c r="B810" t="s">
        <v>59</v>
      </c>
      <c r="C810" s="2">
        <v>21.17125129699707</v>
      </c>
      <c r="D810" s="2">
        <v>21.238979339599609</v>
      </c>
      <c r="E810" s="2">
        <v>21.153011322021484</v>
      </c>
      <c r="F810" s="2">
        <f t="shared" si="153"/>
        <v>21.187747319539387</v>
      </c>
      <c r="G810" s="2">
        <f t="shared" si="154"/>
        <v>4.5295850597661731E-2</v>
      </c>
      <c r="I810">
        <f>100000*0.2</f>
        <v>20000</v>
      </c>
      <c r="J810" s="3">
        <f t="shared" ref="J810:J813" si="155">LOG10(I810)</f>
        <v>4.3010299956639813</v>
      </c>
      <c r="K810" s="3">
        <v>21.187747319539387</v>
      </c>
    </row>
    <row r="811" spans="1:11" x14ac:dyDescent="0.2">
      <c r="B811" t="s">
        <v>60</v>
      </c>
      <c r="C811" s="2">
        <v>24.763158798217773</v>
      </c>
      <c r="D811" s="2">
        <v>24.895444869995117</v>
      </c>
      <c r="E811" s="2">
        <v>24.591928482055664</v>
      </c>
      <c r="F811" s="2">
        <f t="shared" si="153"/>
        <v>24.750177383422852</v>
      </c>
      <c r="G811" s="2">
        <f t="shared" si="154"/>
        <v>0.15217403617079858</v>
      </c>
      <c r="I811">
        <f>10000*0.2</f>
        <v>2000</v>
      </c>
      <c r="J811" s="3">
        <f t="shared" si="155"/>
        <v>3.3010299956639813</v>
      </c>
      <c r="K811" s="3">
        <v>24.750177383422852</v>
      </c>
    </row>
    <row r="812" spans="1:11" x14ac:dyDescent="0.2">
      <c r="B812" t="s">
        <v>61</v>
      </c>
      <c r="C812" s="2">
        <v>28.060098648071289</v>
      </c>
      <c r="D812" s="2">
        <v>28.411426544189453</v>
      </c>
      <c r="E812" s="2">
        <v>28.190567016601562</v>
      </c>
      <c r="F812" s="2">
        <f t="shared" si="153"/>
        <v>28.220697402954102</v>
      </c>
      <c r="G812" s="2">
        <f t="shared" si="154"/>
        <v>0.17759139276445474</v>
      </c>
      <c r="I812">
        <f>1000*0.2</f>
        <v>200</v>
      </c>
      <c r="J812" s="3">
        <f t="shared" si="155"/>
        <v>2.3010299956639813</v>
      </c>
      <c r="K812" s="3">
        <v>28.220697402954102</v>
      </c>
    </row>
    <row r="813" spans="1:11" x14ac:dyDescent="0.2">
      <c r="B813" t="s">
        <v>62</v>
      </c>
      <c r="C813" s="2">
        <v>33.771091461181641</v>
      </c>
      <c r="D813" s="2">
        <v>31.57322883605957</v>
      </c>
      <c r="E813" s="2">
        <v>31.047391891479492</v>
      </c>
      <c r="F813" s="2">
        <f t="shared" si="153"/>
        <v>32.13057072957357</v>
      </c>
      <c r="G813" s="2">
        <f t="shared" si="154"/>
        <v>1.4448554689650599</v>
      </c>
      <c r="I813">
        <f>100*0.2</f>
        <v>20</v>
      </c>
      <c r="J813" s="3">
        <f t="shared" si="155"/>
        <v>1.3010299956639813</v>
      </c>
      <c r="K813" s="3">
        <v>32.13057072957357</v>
      </c>
    </row>
    <row r="814" spans="1:11" x14ac:dyDescent="0.2">
      <c r="B814" t="s">
        <v>63</v>
      </c>
      <c r="C814" s="2" t="s">
        <v>58</v>
      </c>
      <c r="D814" s="2">
        <v>33.028827667236328</v>
      </c>
      <c r="E814" s="2">
        <v>32.710060119628906</v>
      </c>
      <c r="F814" s="2">
        <f t="shared" si="153"/>
        <v>32.869443893432617</v>
      </c>
      <c r="G814" s="2">
        <f t="shared" si="154"/>
        <v>0.22540269453541362</v>
      </c>
    </row>
    <row r="815" spans="1:11" x14ac:dyDescent="0.2">
      <c r="B815" t="s">
        <v>64</v>
      </c>
      <c r="C815" s="2" t="s">
        <v>58</v>
      </c>
      <c r="D815" s="2" t="s">
        <v>58</v>
      </c>
      <c r="E815" s="2" t="s">
        <v>58</v>
      </c>
    </row>
    <row r="816" spans="1:11" x14ac:dyDescent="0.2">
      <c r="B816" t="s">
        <v>65</v>
      </c>
      <c r="C816" s="2" t="s">
        <v>58</v>
      </c>
      <c r="D816" s="2" t="s">
        <v>58</v>
      </c>
      <c r="E816" s="2" t="s">
        <v>58</v>
      </c>
    </row>
    <row r="817" spans="1:11" x14ac:dyDescent="0.2">
      <c r="C817" s="2"/>
      <c r="D817" s="2"/>
      <c r="E817" s="2"/>
    </row>
    <row r="818" spans="1:11" x14ac:dyDescent="0.2">
      <c r="C818" s="2"/>
      <c r="D818" s="2"/>
      <c r="E818" s="2"/>
    </row>
    <row r="819" spans="1:11" x14ac:dyDescent="0.2">
      <c r="C819" s="2"/>
      <c r="D819" s="2"/>
      <c r="E819" s="2"/>
    </row>
    <row r="820" spans="1:11" x14ac:dyDescent="0.2">
      <c r="C820" s="2"/>
      <c r="D820" s="2"/>
      <c r="E820" s="2"/>
    </row>
    <row r="821" spans="1:11" x14ac:dyDescent="0.2">
      <c r="C821" s="2"/>
      <c r="D821" s="2"/>
      <c r="E821" s="2"/>
    </row>
    <row r="822" spans="1:11" x14ac:dyDescent="0.2">
      <c r="C822" s="2"/>
      <c r="D822" s="2"/>
      <c r="E822" s="2"/>
    </row>
    <row r="823" spans="1:11" x14ac:dyDescent="0.2">
      <c r="C823" s="2"/>
      <c r="D823" s="2"/>
      <c r="E823" s="2"/>
    </row>
    <row r="824" spans="1:11" x14ac:dyDescent="0.2">
      <c r="C824" s="2"/>
      <c r="D824" s="2"/>
      <c r="E824" s="2"/>
    </row>
    <row r="825" spans="1:11" x14ac:dyDescent="0.2">
      <c r="A825" t="s">
        <v>54</v>
      </c>
      <c r="B825" t="s">
        <v>57</v>
      </c>
      <c r="C825" s="2">
        <v>15.499101638793945</v>
      </c>
      <c r="D825" s="2">
        <v>16.182453155517578</v>
      </c>
      <c r="E825" s="2">
        <v>15.855134010314941</v>
      </c>
      <c r="F825" s="2">
        <f t="shared" ref="F825:F830" si="156">AVERAGE(C825:E825)</f>
        <v>15.845562934875488</v>
      </c>
      <c r="G825" s="2">
        <f t="shared" ref="G825:G830" si="157">STDEV(C825:E825)</f>
        <v>0.3417762835041705</v>
      </c>
      <c r="I825">
        <f>1000000*0.2</f>
        <v>200000</v>
      </c>
      <c r="J825" s="3">
        <f>LOG10(I825)</f>
        <v>5.3010299956639813</v>
      </c>
      <c r="K825" s="3">
        <v>15.845562934875488</v>
      </c>
    </row>
    <row r="826" spans="1:11" x14ac:dyDescent="0.2">
      <c r="B826" t="s">
        <v>59</v>
      </c>
      <c r="C826" s="2">
        <v>18.973318099975586</v>
      </c>
      <c r="D826" s="2">
        <v>19.685588836669922</v>
      </c>
      <c r="E826" s="2">
        <v>19.174192428588867</v>
      </c>
      <c r="F826" s="2">
        <f t="shared" si="156"/>
        <v>19.277699788411457</v>
      </c>
      <c r="G826" s="2">
        <f t="shared" si="157"/>
        <v>0.36724342164408547</v>
      </c>
      <c r="I826">
        <f>100000*0.2</f>
        <v>20000</v>
      </c>
      <c r="J826" s="3">
        <f t="shared" ref="J826:J829" si="158">LOG10(I826)</f>
        <v>4.3010299956639813</v>
      </c>
      <c r="K826" s="3">
        <v>19.277699788411457</v>
      </c>
    </row>
    <row r="827" spans="1:11" x14ac:dyDescent="0.2">
      <c r="B827" t="s">
        <v>60</v>
      </c>
      <c r="C827" s="2">
        <v>22.479085922241211</v>
      </c>
      <c r="D827" s="2">
        <v>23.168865203857422</v>
      </c>
      <c r="E827" s="2">
        <v>22.460868835449219</v>
      </c>
      <c r="F827" s="2">
        <f t="shared" si="156"/>
        <v>22.702939987182617</v>
      </c>
      <c r="G827" s="2">
        <f t="shared" si="157"/>
        <v>0.40360586741633786</v>
      </c>
      <c r="I827">
        <f>10000*0.2</f>
        <v>2000</v>
      </c>
      <c r="J827" s="3">
        <f t="shared" si="158"/>
        <v>3.3010299956639813</v>
      </c>
      <c r="K827" s="3">
        <v>22.702939987182617</v>
      </c>
    </row>
    <row r="828" spans="1:11" x14ac:dyDescent="0.2">
      <c r="B828" t="s">
        <v>61</v>
      </c>
      <c r="C828" s="2">
        <v>26.063573837280273</v>
      </c>
      <c r="D828" s="2">
        <v>26.322643280029297</v>
      </c>
      <c r="E828" s="2">
        <v>26.154815673828125</v>
      </c>
      <c r="F828" s="2">
        <f t="shared" si="156"/>
        <v>26.180344263712566</v>
      </c>
      <c r="G828" s="2">
        <f t="shared" si="157"/>
        <v>0.13140786018229023</v>
      </c>
      <c r="I828">
        <f>1000*0.2</f>
        <v>200</v>
      </c>
      <c r="J828" s="3">
        <f t="shared" si="158"/>
        <v>2.3010299956639813</v>
      </c>
      <c r="K828" s="3">
        <v>26.180344263712566</v>
      </c>
    </row>
    <row r="829" spans="1:11" x14ac:dyDescent="0.2">
      <c r="B829" t="s">
        <v>62</v>
      </c>
      <c r="C829" s="2">
        <v>29.858291625976562</v>
      </c>
      <c r="D829" s="2">
        <v>29.744287490844727</v>
      </c>
      <c r="E829" s="2">
        <v>29.713171005249023</v>
      </c>
      <c r="F829" s="2">
        <f t="shared" si="156"/>
        <v>29.77191670735677</v>
      </c>
      <c r="G829" s="2">
        <f t="shared" si="157"/>
        <v>7.64037227096208E-2</v>
      </c>
      <c r="I829">
        <f>100*0.2</f>
        <v>20</v>
      </c>
      <c r="J829" s="3">
        <f t="shared" si="158"/>
        <v>1.3010299956639813</v>
      </c>
      <c r="K829" s="3">
        <v>29.77191670735677</v>
      </c>
    </row>
    <row r="830" spans="1:11" x14ac:dyDescent="0.2">
      <c r="B830" t="s">
        <v>63</v>
      </c>
      <c r="C830" s="2" t="s">
        <v>58</v>
      </c>
      <c r="D830" s="2">
        <v>33.259651184082031</v>
      </c>
      <c r="E830" s="2">
        <v>32.108486175537109</v>
      </c>
      <c r="F830" s="2">
        <f t="shared" si="156"/>
        <v>32.68406867980957</v>
      </c>
      <c r="G830" s="2">
        <f t="shared" si="157"/>
        <v>0.81399658380678419</v>
      </c>
    </row>
    <row r="831" spans="1:11" x14ac:dyDescent="0.2">
      <c r="B831" t="s">
        <v>64</v>
      </c>
      <c r="C831" s="2" t="s">
        <v>58</v>
      </c>
      <c r="D831" s="2" t="s">
        <v>58</v>
      </c>
      <c r="E831" s="2" t="s">
        <v>58</v>
      </c>
    </row>
    <row r="832" spans="1:11" x14ac:dyDescent="0.2">
      <c r="B832" t="s">
        <v>65</v>
      </c>
      <c r="C832" s="2" t="s">
        <v>58</v>
      </c>
      <c r="D832" s="2" t="s">
        <v>58</v>
      </c>
      <c r="E832" s="2" t="s">
        <v>58</v>
      </c>
    </row>
    <row r="833" spans="1:11" x14ac:dyDescent="0.2">
      <c r="C833" s="2"/>
      <c r="D833" s="2"/>
      <c r="E833" s="2"/>
    </row>
    <row r="834" spans="1:11" x14ac:dyDescent="0.2">
      <c r="C834" s="2"/>
      <c r="D834" s="2"/>
      <c r="E834" s="2"/>
    </row>
    <row r="835" spans="1:11" x14ac:dyDescent="0.2">
      <c r="C835" s="2"/>
      <c r="D835" s="2"/>
      <c r="E835" s="2"/>
    </row>
    <row r="836" spans="1:11" x14ac:dyDescent="0.2">
      <c r="C836" s="2"/>
      <c r="D836" s="2"/>
      <c r="E836" s="2"/>
    </row>
    <row r="837" spans="1:11" x14ac:dyDescent="0.2">
      <c r="C837" s="2"/>
      <c r="D837" s="2"/>
      <c r="E837" s="2"/>
    </row>
    <row r="838" spans="1:11" x14ac:dyDescent="0.2">
      <c r="C838" s="2"/>
      <c r="D838" s="2"/>
      <c r="E838" s="2"/>
    </row>
    <row r="839" spans="1:11" x14ac:dyDescent="0.2">
      <c r="C839" s="2"/>
      <c r="D839" s="2"/>
      <c r="E839" s="2"/>
    </row>
    <row r="840" spans="1:11" x14ac:dyDescent="0.2">
      <c r="C840" s="2"/>
      <c r="D840" s="2"/>
      <c r="E840" s="2"/>
    </row>
    <row r="841" spans="1:11" x14ac:dyDescent="0.2">
      <c r="A841" t="s">
        <v>55</v>
      </c>
      <c r="B841" t="s">
        <v>57</v>
      </c>
      <c r="C841" s="2">
        <v>16.804254531860352</v>
      </c>
      <c r="D841" s="2">
        <v>17.319093704223633</v>
      </c>
      <c r="E841" s="2">
        <v>16.8797607421875</v>
      </c>
      <c r="F841" s="2">
        <f t="shared" ref="F841:F846" si="159">AVERAGE(C841:E841)</f>
        <v>17.001036326090496</v>
      </c>
      <c r="G841" s="2">
        <f t="shared" ref="G841:G846" si="160">STDEV(C841:E841)</f>
        <v>0.27802098623698596</v>
      </c>
      <c r="I841">
        <f>1000000*0.2</f>
        <v>200000</v>
      </c>
      <c r="J841" s="3">
        <f>LOG10(I841)</f>
        <v>5.3010299956639813</v>
      </c>
      <c r="K841" s="3">
        <v>17.001036326090496</v>
      </c>
    </row>
    <row r="842" spans="1:11" x14ac:dyDescent="0.2">
      <c r="B842" t="s">
        <v>59</v>
      </c>
      <c r="C842" s="2">
        <v>20.420574188232422</v>
      </c>
      <c r="D842" s="2">
        <v>20.066720962524414</v>
      </c>
      <c r="E842" s="2">
        <v>20.285957336425781</v>
      </c>
      <c r="F842" s="2">
        <f t="shared" si="159"/>
        <v>20.257750829060871</v>
      </c>
      <c r="G842" s="2">
        <f t="shared" si="160"/>
        <v>0.17860495969957155</v>
      </c>
      <c r="I842">
        <f>100000*0.2</f>
        <v>20000</v>
      </c>
      <c r="J842" s="3">
        <f t="shared" ref="J842:J845" si="161">LOG10(I842)</f>
        <v>4.3010299956639813</v>
      </c>
      <c r="K842" s="3">
        <v>20.257750829060871</v>
      </c>
    </row>
    <row r="843" spans="1:11" x14ac:dyDescent="0.2">
      <c r="B843" t="s">
        <v>60</v>
      </c>
      <c r="C843" s="2">
        <v>23.695568084716797</v>
      </c>
      <c r="D843" s="2">
        <v>24.018672943115234</v>
      </c>
      <c r="E843" s="2">
        <v>23.366138458251953</v>
      </c>
      <c r="F843" s="2">
        <f t="shared" si="159"/>
        <v>23.69345982869466</v>
      </c>
      <c r="G843" s="2">
        <f t="shared" si="160"/>
        <v>0.32627235102217611</v>
      </c>
      <c r="I843">
        <f>10000*0.2</f>
        <v>2000</v>
      </c>
      <c r="J843" s="3">
        <f t="shared" si="161"/>
        <v>3.3010299956639813</v>
      </c>
      <c r="K843" s="3">
        <v>23.69345982869466</v>
      </c>
    </row>
    <row r="844" spans="1:11" x14ac:dyDescent="0.2">
      <c r="B844" t="s">
        <v>61</v>
      </c>
      <c r="C844" s="2">
        <v>27.537368774414062</v>
      </c>
      <c r="D844" s="2">
        <v>27.671634674072266</v>
      </c>
      <c r="E844" s="2">
        <v>26.921260833740234</v>
      </c>
      <c r="F844" s="2">
        <f t="shared" si="159"/>
        <v>27.376754760742188</v>
      </c>
      <c r="G844" s="2">
        <f t="shared" si="160"/>
        <v>0.40014106400681015</v>
      </c>
      <c r="I844">
        <f>1000*0.2</f>
        <v>200</v>
      </c>
      <c r="J844" s="3">
        <f t="shared" si="161"/>
        <v>2.3010299956639813</v>
      </c>
      <c r="K844" s="3">
        <v>27.376754760742188</v>
      </c>
    </row>
    <row r="845" spans="1:11" x14ac:dyDescent="0.2">
      <c r="B845" t="s">
        <v>62</v>
      </c>
      <c r="C845" s="2">
        <v>30.343032836914062</v>
      </c>
      <c r="D845" s="2">
        <v>31.118423461914062</v>
      </c>
      <c r="E845" s="2">
        <v>30.919296264648438</v>
      </c>
      <c r="F845" s="2">
        <f t="shared" si="159"/>
        <v>30.79358418782552</v>
      </c>
      <c r="G845" s="2">
        <f t="shared" si="160"/>
        <v>0.40269132102495181</v>
      </c>
      <c r="I845">
        <f>100*0.2</f>
        <v>20</v>
      </c>
      <c r="J845" s="3">
        <f t="shared" si="161"/>
        <v>1.3010299956639813</v>
      </c>
      <c r="K845" s="3">
        <v>30.79358418782552</v>
      </c>
    </row>
    <row r="846" spans="1:11" x14ac:dyDescent="0.2">
      <c r="B846" t="s">
        <v>63</v>
      </c>
      <c r="C846" s="2" t="s">
        <v>58</v>
      </c>
      <c r="D846" s="2">
        <v>33.710830688476562</v>
      </c>
      <c r="E846" s="2">
        <v>34.34307861328125</v>
      </c>
      <c r="F846" s="2">
        <f t="shared" si="159"/>
        <v>34.026954650878906</v>
      </c>
      <c r="G846" s="2">
        <f t="shared" si="160"/>
        <v>0.44706679502051694</v>
      </c>
    </row>
    <row r="847" spans="1:11" x14ac:dyDescent="0.2">
      <c r="B847" t="s">
        <v>64</v>
      </c>
      <c r="C847" s="2" t="s">
        <v>58</v>
      </c>
      <c r="D847" s="2" t="s">
        <v>58</v>
      </c>
      <c r="E847" s="2" t="s">
        <v>58</v>
      </c>
    </row>
    <row r="848" spans="1:11" x14ac:dyDescent="0.2">
      <c r="B848" t="s">
        <v>65</v>
      </c>
      <c r="C848" s="2" t="s">
        <v>58</v>
      </c>
      <c r="D848" s="2" t="s">
        <v>58</v>
      </c>
      <c r="E848" s="2" t="s">
        <v>58</v>
      </c>
    </row>
    <row r="849" spans="1:11" x14ac:dyDescent="0.2">
      <c r="C849" s="2"/>
      <c r="D849" s="2"/>
      <c r="E849" s="2"/>
    </row>
    <row r="850" spans="1:11" x14ac:dyDescent="0.2">
      <c r="C850" s="2"/>
      <c r="D850" s="2"/>
      <c r="E850" s="2"/>
    </row>
    <row r="851" spans="1:11" x14ac:dyDescent="0.2">
      <c r="C851" s="2"/>
      <c r="D851" s="2"/>
      <c r="E851" s="2"/>
    </row>
    <row r="852" spans="1:11" x14ac:dyDescent="0.2">
      <c r="C852" s="2"/>
      <c r="D852" s="2"/>
      <c r="E852" s="2"/>
    </row>
    <row r="853" spans="1:11" x14ac:dyDescent="0.2">
      <c r="C853" s="2"/>
      <c r="D853" s="2"/>
      <c r="E853" s="2"/>
    </row>
    <row r="854" spans="1:11" x14ac:dyDescent="0.2">
      <c r="C854" s="2"/>
      <c r="D854" s="2"/>
      <c r="E854" s="2"/>
    </row>
    <row r="855" spans="1:11" x14ac:dyDescent="0.2">
      <c r="C855" s="2"/>
      <c r="D855" s="2"/>
      <c r="E855" s="2"/>
    </row>
    <row r="856" spans="1:11" x14ac:dyDescent="0.2">
      <c r="C856" s="2"/>
      <c r="D856" s="2"/>
      <c r="E856" s="2"/>
    </row>
    <row r="857" spans="1:11" x14ac:dyDescent="0.2">
      <c r="A857" t="s">
        <v>56</v>
      </c>
      <c r="B857" t="s">
        <v>57</v>
      </c>
      <c r="C857" s="2">
        <v>17.578220367431641</v>
      </c>
      <c r="D857" s="2">
        <v>17.358755111694336</v>
      </c>
      <c r="E857" s="2">
        <v>17.997846603393555</v>
      </c>
      <c r="F857" s="2">
        <f t="shared" ref="F857:F862" si="162">AVERAGE(C857:E857)</f>
        <v>17.644940694173176</v>
      </c>
      <c r="G857" s="2">
        <f t="shared" ref="G857:G862" si="163">STDEV(C857:E857)</f>
        <v>0.32472786328086506</v>
      </c>
      <c r="I857">
        <f>1000000*0.2</f>
        <v>200000</v>
      </c>
      <c r="J857" s="3">
        <f>LOG10(I857)</f>
        <v>5.3010299956639813</v>
      </c>
      <c r="K857" s="3">
        <v>17.644940694173176</v>
      </c>
    </row>
    <row r="858" spans="1:11" x14ac:dyDescent="0.2">
      <c r="B858" t="s">
        <v>59</v>
      </c>
      <c r="C858" s="2">
        <v>20.275894165039062</v>
      </c>
      <c r="D858" s="2">
        <v>20.658485412597656</v>
      </c>
      <c r="E858" s="2">
        <v>21.086702346801758</v>
      </c>
      <c r="F858" s="2">
        <f t="shared" si="162"/>
        <v>20.673693974812824</v>
      </c>
      <c r="G858" s="2">
        <f t="shared" si="163"/>
        <v>0.40561798798478044</v>
      </c>
      <c r="I858">
        <f>100000*0.2</f>
        <v>20000</v>
      </c>
      <c r="J858" s="3">
        <f t="shared" ref="J858:J861" si="164">LOG10(I858)</f>
        <v>4.3010299956639813</v>
      </c>
      <c r="K858" s="3">
        <v>20.673693974812824</v>
      </c>
    </row>
    <row r="859" spans="1:11" x14ac:dyDescent="0.2">
      <c r="B859" t="s">
        <v>60</v>
      </c>
      <c r="C859" s="2">
        <v>24.333276748657227</v>
      </c>
      <c r="D859" s="2">
        <v>24.462104797363281</v>
      </c>
      <c r="E859" s="2">
        <v>23.90789794921875</v>
      </c>
      <c r="F859" s="2">
        <f t="shared" si="162"/>
        <v>24.234426498413086</v>
      </c>
      <c r="G859" s="2">
        <f t="shared" si="163"/>
        <v>0.29002557923840233</v>
      </c>
      <c r="I859">
        <f>10000*0.2</f>
        <v>2000</v>
      </c>
      <c r="J859" s="3">
        <f t="shared" si="164"/>
        <v>3.3010299956639813</v>
      </c>
      <c r="K859" s="3">
        <v>24.234426498413086</v>
      </c>
    </row>
    <row r="860" spans="1:11" x14ac:dyDescent="0.2">
      <c r="B860" t="s">
        <v>61</v>
      </c>
      <c r="C860" s="2">
        <v>27.780803680419922</v>
      </c>
      <c r="D860" s="2">
        <v>27.902477264404297</v>
      </c>
      <c r="E860" s="2">
        <v>27.78272819519043</v>
      </c>
      <c r="F860" s="2">
        <f t="shared" si="162"/>
        <v>27.822003046671551</v>
      </c>
      <c r="G860" s="2">
        <f t="shared" si="163"/>
        <v>6.9699359602859348E-2</v>
      </c>
      <c r="I860">
        <f>1000*0.2</f>
        <v>200</v>
      </c>
      <c r="J860" s="3">
        <f t="shared" si="164"/>
        <v>2.3010299956639813</v>
      </c>
      <c r="K860" s="3">
        <v>27.822003046671551</v>
      </c>
    </row>
    <row r="861" spans="1:11" x14ac:dyDescent="0.2">
      <c r="B861" t="s">
        <v>62</v>
      </c>
      <c r="C861" s="2">
        <v>31.681379318237305</v>
      </c>
      <c r="D861" s="2">
        <v>31.189325332641602</v>
      </c>
      <c r="E861" s="2">
        <v>31.36097526550293</v>
      </c>
      <c r="F861" s="2">
        <f t="shared" si="162"/>
        <v>31.410559972127277</v>
      </c>
      <c r="G861" s="2">
        <f t="shared" si="163"/>
        <v>0.24974639843933918</v>
      </c>
      <c r="I861">
        <f>100*0.2</f>
        <v>20</v>
      </c>
      <c r="J861" s="3">
        <f t="shared" si="164"/>
        <v>1.3010299956639813</v>
      </c>
      <c r="K861" s="3">
        <v>31.410559972127277</v>
      </c>
    </row>
    <row r="862" spans="1:11" x14ac:dyDescent="0.2">
      <c r="B862" t="s">
        <v>63</v>
      </c>
      <c r="C862" s="2">
        <v>36.579723358154297</v>
      </c>
      <c r="D862" s="2">
        <v>34.162235260009766</v>
      </c>
      <c r="E862" s="2" t="s">
        <v>58</v>
      </c>
      <c r="F862" s="2">
        <f t="shared" si="162"/>
        <v>35.370979309082031</v>
      </c>
      <c r="G862" s="2">
        <f t="shared" si="163"/>
        <v>1.709422227635768</v>
      </c>
    </row>
    <row r="863" spans="1:11" x14ac:dyDescent="0.2">
      <c r="B863" t="s">
        <v>64</v>
      </c>
      <c r="C863" s="2" t="s">
        <v>58</v>
      </c>
      <c r="D863" s="2">
        <v>36.260074615478516</v>
      </c>
      <c r="E863" s="2" t="s">
        <v>58</v>
      </c>
    </row>
    <row r="864" spans="1:11" x14ac:dyDescent="0.2">
      <c r="B864" t="s">
        <v>65</v>
      </c>
      <c r="C864" s="2" t="s">
        <v>58</v>
      </c>
      <c r="D864" s="2" t="s">
        <v>58</v>
      </c>
      <c r="E864" s="2" t="s">
        <v>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Std curve</vt:lpstr>
    </vt:vector>
  </TitlesOfParts>
  <Company>University of Virginia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Pholwat, Suporn (sp4vs)</dc:creator>
  <cp:lastModifiedBy>Jillian Gauld</cp:lastModifiedBy>
  <dcterms:created xsi:type="dcterms:W3CDTF">2023-06-09T20:02:27Z</dcterms:created>
  <dcterms:modified xsi:type="dcterms:W3CDTF">2023-06-20T08:27:15Z</dcterms:modified>
</cp:coreProperties>
</file>