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heme/themeOverride1.xml" ContentType="application/vnd.openxmlformats-officedocument.themeOverrid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heme/themeOverride2.xml" ContentType="application/vnd.openxmlformats-officedocument.themeOverrid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theme/themeOverride3.xml" ContentType="application/vnd.openxmlformats-officedocument.themeOverrid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theme/themeOverride4.xml" ContentType="application/vnd.openxmlformats-officedocument.themeOverride+xml"/>
  <Override PartName="/xl/drawings/drawing3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theme/themeOverride5.xml" ContentType="application/vnd.openxmlformats-officedocument.themeOverrid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theme/themeOverride6.xml" ContentType="application/vnd.openxmlformats-officedocument.themeOverride+xml"/>
  <Override PartName="/xl/drawings/drawing4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theme/themeOverride7.xml" ContentType="application/vnd.openxmlformats-officedocument.themeOverrid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theme/themeOverride8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6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utilisateur/Documents/these/studies/cpx/studies/peitek-2021-program-comprehension-and-cc-metrics-fmri/data/"/>
    </mc:Choice>
  </mc:AlternateContent>
  <xr:revisionPtr revIDLastSave="0" documentId="13_ncr:9_{A9B52F1A-45AB-1C41-A495-6BB8A82CB990}" xr6:coauthVersionLast="47" xr6:coauthVersionMax="47" xr10:uidLastSave="{00000000-0000-0000-0000-000000000000}"/>
  <bookViews>
    <workbookView xWindow="35840" yWindow="0" windowWidth="38400" windowHeight="21600" activeTab="3" xr2:uid="{00000000-000D-0000-FFFF-FFFF00000000}"/>
  </bookViews>
  <sheets>
    <sheet name="dataset-peitek-2021" sheetId="1" r:id="rId1"/>
    <sheet name="BA activation" sheetId="3" r:id="rId2"/>
    <sheet name="BA6" sheetId="4" r:id="rId3"/>
    <sheet name="BA21" sheetId="5" r:id="rId4"/>
    <sheet name="BA39" sheetId="6" r:id="rId5"/>
    <sheet name="BA44" sheetId="7" r:id="rId6"/>
    <sheet name="SnippetComplexityMetricsValues" sheetId="2" r:id="rId7"/>
  </sheets>
  <definedNames>
    <definedName name="_xlchart.v1.4" hidden="1">'BA6'!$C$4</definedName>
    <definedName name="_xlchart.v1.5" hidden="1">'BA6'!$C$5:$C$20</definedName>
    <definedName name="_xlchart.v1.6" hidden="1">'BA6'!$G$4</definedName>
    <definedName name="_xlchart.v1.7" hidden="1">'BA6'!$G$5:$G$20</definedName>
    <definedName name="_xlchart.v2.0" hidden="1">'BA6'!$C$4</definedName>
    <definedName name="_xlchart.v2.1" hidden="1">'BA6'!$C$5:$C$20</definedName>
    <definedName name="_xlchart.v2.2" hidden="1">'BA6'!$G$4</definedName>
    <definedName name="_xlchart.v2.3" hidden="1">'BA6'!$G$5:$G$20</definedName>
  </definedNames>
  <calcPr calcId="191029" concurrentCalc="0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C6" i="7" l="1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5" i="7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5" i="6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5" i="5"/>
  <c r="C5" i="3"/>
  <c r="H5" i="3"/>
  <c r="C6" i="3"/>
  <c r="H6" i="3"/>
  <c r="C7" i="3"/>
  <c r="H7" i="3"/>
  <c r="C8" i="3"/>
  <c r="H8" i="3"/>
  <c r="C9" i="3"/>
  <c r="H9" i="3"/>
  <c r="C10" i="3"/>
  <c r="H10" i="3"/>
  <c r="C11" i="3"/>
  <c r="H11" i="3"/>
  <c r="C12" i="3"/>
  <c r="H12" i="3"/>
  <c r="C13" i="3"/>
  <c r="H13" i="3"/>
  <c r="C14" i="3"/>
  <c r="H14" i="3"/>
  <c r="C15" i="3"/>
  <c r="H15" i="3"/>
  <c r="H16" i="3"/>
  <c r="C17" i="3"/>
  <c r="H17" i="3"/>
  <c r="C18" i="3"/>
  <c r="H18" i="3"/>
  <c r="C19" i="3"/>
  <c r="H19" i="3"/>
  <c r="C20" i="3"/>
  <c r="H20" i="3"/>
  <c r="C21" i="3"/>
  <c r="H21" i="3"/>
  <c r="C22" i="3"/>
  <c r="H22" i="3"/>
  <c r="C23" i="3"/>
  <c r="H23" i="3"/>
  <c r="I5" i="3"/>
  <c r="U5" i="3"/>
  <c r="C24" i="3"/>
  <c r="H24" i="3"/>
  <c r="C25" i="3"/>
  <c r="H25" i="3"/>
  <c r="C26" i="3"/>
  <c r="H26" i="3"/>
  <c r="C27" i="3"/>
  <c r="H27" i="3"/>
  <c r="C28" i="3"/>
  <c r="H28" i="3"/>
  <c r="C29" i="3"/>
  <c r="H29" i="3"/>
  <c r="C30" i="3"/>
  <c r="H30" i="3"/>
  <c r="C31" i="3"/>
  <c r="H31" i="3"/>
  <c r="C32" i="3"/>
  <c r="H32" i="3"/>
  <c r="C33" i="3"/>
  <c r="H33" i="3"/>
  <c r="C34" i="3"/>
  <c r="H34" i="3"/>
  <c r="H35" i="3"/>
  <c r="C36" i="3"/>
  <c r="H36" i="3"/>
  <c r="C37" i="3"/>
  <c r="H37" i="3"/>
  <c r="C38" i="3"/>
  <c r="H38" i="3"/>
  <c r="C39" i="3"/>
  <c r="H39" i="3"/>
  <c r="C40" i="3"/>
  <c r="H40" i="3"/>
  <c r="C41" i="3"/>
  <c r="H41" i="3"/>
  <c r="C42" i="3"/>
  <c r="H42" i="3"/>
  <c r="I24" i="3"/>
  <c r="U6" i="3"/>
  <c r="C43" i="3"/>
  <c r="H43" i="3"/>
  <c r="C44" i="3"/>
  <c r="H44" i="3"/>
  <c r="C45" i="3"/>
  <c r="H45" i="3"/>
  <c r="C46" i="3"/>
  <c r="H46" i="3"/>
  <c r="C47" i="3"/>
  <c r="H47" i="3"/>
  <c r="C48" i="3"/>
  <c r="H48" i="3"/>
  <c r="C49" i="3"/>
  <c r="H49" i="3"/>
  <c r="C50" i="3"/>
  <c r="H50" i="3"/>
  <c r="C51" i="3"/>
  <c r="H51" i="3"/>
  <c r="C52" i="3"/>
  <c r="H52" i="3"/>
  <c r="C53" i="3"/>
  <c r="H53" i="3"/>
  <c r="H54" i="3"/>
  <c r="C55" i="3"/>
  <c r="H55" i="3"/>
  <c r="C56" i="3"/>
  <c r="H56" i="3"/>
  <c r="C57" i="3"/>
  <c r="H57" i="3"/>
  <c r="C58" i="3"/>
  <c r="H58" i="3"/>
  <c r="C59" i="3"/>
  <c r="H59" i="3"/>
  <c r="C60" i="3"/>
  <c r="H60" i="3"/>
  <c r="C61" i="3"/>
  <c r="H61" i="3"/>
  <c r="I43" i="3"/>
  <c r="U7" i="3"/>
  <c r="C62" i="3"/>
  <c r="H62" i="3"/>
  <c r="C63" i="3"/>
  <c r="H63" i="3"/>
  <c r="C64" i="3"/>
  <c r="H64" i="3"/>
  <c r="C65" i="3"/>
  <c r="H65" i="3"/>
  <c r="C66" i="3"/>
  <c r="H66" i="3"/>
  <c r="C67" i="3"/>
  <c r="H67" i="3"/>
  <c r="C68" i="3"/>
  <c r="H68" i="3"/>
  <c r="C69" i="3"/>
  <c r="H69" i="3"/>
  <c r="C70" i="3"/>
  <c r="H70" i="3"/>
  <c r="C71" i="3"/>
  <c r="H71" i="3"/>
  <c r="C72" i="3"/>
  <c r="H72" i="3"/>
  <c r="H73" i="3"/>
  <c r="C74" i="3"/>
  <c r="H74" i="3"/>
  <c r="C75" i="3"/>
  <c r="H75" i="3"/>
  <c r="C76" i="3"/>
  <c r="H76" i="3"/>
  <c r="C77" i="3"/>
  <c r="H77" i="3"/>
  <c r="C78" i="3"/>
  <c r="H78" i="3"/>
  <c r="C79" i="3"/>
  <c r="H79" i="3"/>
  <c r="C80" i="3"/>
  <c r="H80" i="3"/>
  <c r="I62" i="3"/>
  <c r="U8" i="3"/>
  <c r="C81" i="3"/>
  <c r="H81" i="3"/>
  <c r="C82" i="3"/>
  <c r="H82" i="3"/>
  <c r="C83" i="3"/>
  <c r="H83" i="3"/>
  <c r="C84" i="3"/>
  <c r="H84" i="3"/>
  <c r="C85" i="3"/>
  <c r="H85" i="3"/>
  <c r="C86" i="3"/>
  <c r="H86" i="3"/>
  <c r="C87" i="3"/>
  <c r="H87" i="3"/>
  <c r="C88" i="3"/>
  <c r="H88" i="3"/>
  <c r="C89" i="3"/>
  <c r="H89" i="3"/>
  <c r="C90" i="3"/>
  <c r="H90" i="3"/>
  <c r="C91" i="3"/>
  <c r="H91" i="3"/>
  <c r="H92" i="3"/>
  <c r="C93" i="3"/>
  <c r="H93" i="3"/>
  <c r="C94" i="3"/>
  <c r="H94" i="3"/>
  <c r="C95" i="3"/>
  <c r="H95" i="3"/>
  <c r="C96" i="3"/>
  <c r="H96" i="3"/>
  <c r="C97" i="3"/>
  <c r="H97" i="3"/>
  <c r="C98" i="3"/>
  <c r="H98" i="3"/>
  <c r="C99" i="3"/>
  <c r="H99" i="3"/>
  <c r="I81" i="3"/>
  <c r="U9" i="3"/>
  <c r="C100" i="3"/>
  <c r="H100" i="3"/>
  <c r="C101" i="3"/>
  <c r="H101" i="3"/>
  <c r="C102" i="3"/>
  <c r="H102" i="3"/>
  <c r="C103" i="3"/>
  <c r="H103" i="3"/>
  <c r="C104" i="3"/>
  <c r="H104" i="3"/>
  <c r="C105" i="3"/>
  <c r="H105" i="3"/>
  <c r="C106" i="3"/>
  <c r="H106" i="3"/>
  <c r="C107" i="3"/>
  <c r="H107" i="3"/>
  <c r="C108" i="3"/>
  <c r="H108" i="3"/>
  <c r="C109" i="3"/>
  <c r="H109" i="3"/>
  <c r="C110" i="3"/>
  <c r="H110" i="3"/>
  <c r="H111" i="3"/>
  <c r="C112" i="3"/>
  <c r="H112" i="3"/>
  <c r="C113" i="3"/>
  <c r="H113" i="3"/>
  <c r="C114" i="3"/>
  <c r="H114" i="3"/>
  <c r="C115" i="3"/>
  <c r="H115" i="3"/>
  <c r="C116" i="3"/>
  <c r="H116" i="3"/>
  <c r="C117" i="3"/>
  <c r="H117" i="3"/>
  <c r="C118" i="3"/>
  <c r="H118" i="3"/>
  <c r="I100" i="3"/>
  <c r="U10" i="3"/>
  <c r="C119" i="3"/>
  <c r="H119" i="3"/>
  <c r="C120" i="3"/>
  <c r="H120" i="3"/>
  <c r="C121" i="3"/>
  <c r="H121" i="3"/>
  <c r="C122" i="3"/>
  <c r="H122" i="3"/>
  <c r="C123" i="3"/>
  <c r="H123" i="3"/>
  <c r="C124" i="3"/>
  <c r="H124" i="3"/>
  <c r="C125" i="3"/>
  <c r="H125" i="3"/>
  <c r="C126" i="3"/>
  <c r="H126" i="3"/>
  <c r="C127" i="3"/>
  <c r="H127" i="3"/>
  <c r="C128" i="3"/>
  <c r="H128" i="3"/>
  <c r="C129" i="3"/>
  <c r="H129" i="3"/>
  <c r="H130" i="3"/>
  <c r="C131" i="3"/>
  <c r="H131" i="3"/>
  <c r="C132" i="3"/>
  <c r="H132" i="3"/>
  <c r="C133" i="3"/>
  <c r="H133" i="3"/>
  <c r="C134" i="3"/>
  <c r="H134" i="3"/>
  <c r="C135" i="3"/>
  <c r="H135" i="3"/>
  <c r="C136" i="3"/>
  <c r="H136" i="3"/>
  <c r="C137" i="3"/>
  <c r="H137" i="3"/>
  <c r="I119" i="3"/>
  <c r="U11" i="3"/>
  <c r="C138" i="3"/>
  <c r="H138" i="3"/>
  <c r="C139" i="3"/>
  <c r="H139" i="3"/>
  <c r="C140" i="3"/>
  <c r="H140" i="3"/>
  <c r="C141" i="3"/>
  <c r="H141" i="3"/>
  <c r="C142" i="3"/>
  <c r="H142" i="3"/>
  <c r="C143" i="3"/>
  <c r="H143" i="3"/>
  <c r="C144" i="3"/>
  <c r="H144" i="3"/>
  <c r="C145" i="3"/>
  <c r="H145" i="3"/>
  <c r="C146" i="3"/>
  <c r="H146" i="3"/>
  <c r="C147" i="3"/>
  <c r="H147" i="3"/>
  <c r="C148" i="3"/>
  <c r="H148" i="3"/>
  <c r="H149" i="3"/>
  <c r="C150" i="3"/>
  <c r="H150" i="3"/>
  <c r="C151" i="3"/>
  <c r="H151" i="3"/>
  <c r="C152" i="3"/>
  <c r="H152" i="3"/>
  <c r="C153" i="3"/>
  <c r="H153" i="3"/>
  <c r="C154" i="3"/>
  <c r="H154" i="3"/>
  <c r="C155" i="3"/>
  <c r="H155" i="3"/>
  <c r="C156" i="3"/>
  <c r="H156" i="3"/>
  <c r="I138" i="3"/>
  <c r="U12" i="3"/>
  <c r="C157" i="3"/>
  <c r="H157" i="3"/>
  <c r="C158" i="3"/>
  <c r="H158" i="3"/>
  <c r="C159" i="3"/>
  <c r="H159" i="3"/>
  <c r="C160" i="3"/>
  <c r="H160" i="3"/>
  <c r="C161" i="3"/>
  <c r="H161" i="3"/>
  <c r="C162" i="3"/>
  <c r="H162" i="3"/>
  <c r="C163" i="3"/>
  <c r="H163" i="3"/>
  <c r="C164" i="3"/>
  <c r="H164" i="3"/>
  <c r="C165" i="3"/>
  <c r="H165" i="3"/>
  <c r="C166" i="3"/>
  <c r="H166" i="3"/>
  <c r="C167" i="3"/>
  <c r="H167" i="3"/>
  <c r="H168" i="3"/>
  <c r="C169" i="3"/>
  <c r="H169" i="3"/>
  <c r="C170" i="3"/>
  <c r="H170" i="3"/>
  <c r="C171" i="3"/>
  <c r="H171" i="3"/>
  <c r="C172" i="3"/>
  <c r="H172" i="3"/>
  <c r="C173" i="3"/>
  <c r="H173" i="3"/>
  <c r="C174" i="3"/>
  <c r="H174" i="3"/>
  <c r="C175" i="3"/>
  <c r="H175" i="3"/>
  <c r="I157" i="3"/>
  <c r="U13" i="3"/>
  <c r="C176" i="3"/>
  <c r="H176" i="3"/>
  <c r="C177" i="3"/>
  <c r="H177" i="3"/>
  <c r="C178" i="3"/>
  <c r="H178" i="3"/>
  <c r="C179" i="3"/>
  <c r="H179" i="3"/>
  <c r="C180" i="3"/>
  <c r="H180" i="3"/>
  <c r="C181" i="3"/>
  <c r="H181" i="3"/>
  <c r="C182" i="3"/>
  <c r="H182" i="3"/>
  <c r="C183" i="3"/>
  <c r="H183" i="3"/>
  <c r="C184" i="3"/>
  <c r="H184" i="3"/>
  <c r="C185" i="3"/>
  <c r="H185" i="3"/>
  <c r="C186" i="3"/>
  <c r="H186" i="3"/>
  <c r="H187" i="3"/>
  <c r="C188" i="3"/>
  <c r="H188" i="3"/>
  <c r="C189" i="3"/>
  <c r="H189" i="3"/>
  <c r="C190" i="3"/>
  <c r="H190" i="3"/>
  <c r="C191" i="3"/>
  <c r="H191" i="3"/>
  <c r="C192" i="3"/>
  <c r="H192" i="3"/>
  <c r="C193" i="3"/>
  <c r="H193" i="3"/>
  <c r="C194" i="3"/>
  <c r="H194" i="3"/>
  <c r="I176" i="3"/>
  <c r="U14" i="3"/>
  <c r="C195" i="3"/>
  <c r="H195" i="3"/>
  <c r="C196" i="3"/>
  <c r="H196" i="3"/>
  <c r="C197" i="3"/>
  <c r="H197" i="3"/>
  <c r="C198" i="3"/>
  <c r="H198" i="3"/>
  <c r="C199" i="3"/>
  <c r="H199" i="3"/>
  <c r="C200" i="3"/>
  <c r="H200" i="3"/>
  <c r="C201" i="3"/>
  <c r="H201" i="3"/>
  <c r="C202" i="3"/>
  <c r="H202" i="3"/>
  <c r="C203" i="3"/>
  <c r="H203" i="3"/>
  <c r="C204" i="3"/>
  <c r="H204" i="3"/>
  <c r="C205" i="3"/>
  <c r="H205" i="3"/>
  <c r="H206" i="3"/>
  <c r="C207" i="3"/>
  <c r="H207" i="3"/>
  <c r="C208" i="3"/>
  <c r="H208" i="3"/>
  <c r="C209" i="3"/>
  <c r="H209" i="3"/>
  <c r="C210" i="3"/>
  <c r="H210" i="3"/>
  <c r="C211" i="3"/>
  <c r="H211" i="3"/>
  <c r="C212" i="3"/>
  <c r="H212" i="3"/>
  <c r="C213" i="3"/>
  <c r="H213" i="3"/>
  <c r="I195" i="3"/>
  <c r="U15" i="3"/>
  <c r="C214" i="3"/>
  <c r="H214" i="3"/>
  <c r="C215" i="3"/>
  <c r="H215" i="3"/>
  <c r="C216" i="3"/>
  <c r="H216" i="3"/>
  <c r="C217" i="3"/>
  <c r="H217" i="3"/>
  <c r="C218" i="3"/>
  <c r="H218" i="3"/>
  <c r="C219" i="3"/>
  <c r="H219" i="3"/>
  <c r="C220" i="3"/>
  <c r="H220" i="3"/>
  <c r="C221" i="3"/>
  <c r="H221" i="3"/>
  <c r="C222" i="3"/>
  <c r="H222" i="3"/>
  <c r="C223" i="3"/>
  <c r="H223" i="3"/>
  <c r="C224" i="3"/>
  <c r="H224" i="3"/>
  <c r="H225" i="3"/>
  <c r="C226" i="3"/>
  <c r="H226" i="3"/>
  <c r="C227" i="3"/>
  <c r="H227" i="3"/>
  <c r="C228" i="3"/>
  <c r="H228" i="3"/>
  <c r="C229" i="3"/>
  <c r="H229" i="3"/>
  <c r="C230" i="3"/>
  <c r="H230" i="3"/>
  <c r="C231" i="3"/>
  <c r="H231" i="3"/>
  <c r="C232" i="3"/>
  <c r="H232" i="3"/>
  <c r="I214" i="3"/>
  <c r="U16" i="3"/>
  <c r="C233" i="3"/>
  <c r="H233" i="3"/>
  <c r="C234" i="3"/>
  <c r="H234" i="3"/>
  <c r="C235" i="3"/>
  <c r="H235" i="3"/>
  <c r="C236" i="3"/>
  <c r="H236" i="3"/>
  <c r="C237" i="3"/>
  <c r="H237" i="3"/>
  <c r="C238" i="3"/>
  <c r="H238" i="3"/>
  <c r="C239" i="3"/>
  <c r="H239" i="3"/>
  <c r="C240" i="3"/>
  <c r="H240" i="3"/>
  <c r="C241" i="3"/>
  <c r="H241" i="3"/>
  <c r="C242" i="3"/>
  <c r="H242" i="3"/>
  <c r="C243" i="3"/>
  <c r="H243" i="3"/>
  <c r="H244" i="3"/>
  <c r="C245" i="3"/>
  <c r="H245" i="3"/>
  <c r="C246" i="3"/>
  <c r="H246" i="3"/>
  <c r="C247" i="3"/>
  <c r="H247" i="3"/>
  <c r="C248" i="3"/>
  <c r="H248" i="3"/>
  <c r="C249" i="3"/>
  <c r="H249" i="3"/>
  <c r="C250" i="3"/>
  <c r="H250" i="3"/>
  <c r="C251" i="3"/>
  <c r="H251" i="3"/>
  <c r="I233" i="3"/>
  <c r="U17" i="3"/>
  <c r="C252" i="3"/>
  <c r="H252" i="3"/>
  <c r="C253" i="3"/>
  <c r="H253" i="3"/>
  <c r="C254" i="3"/>
  <c r="H254" i="3"/>
  <c r="C255" i="3"/>
  <c r="H255" i="3"/>
  <c r="C256" i="3"/>
  <c r="H256" i="3"/>
  <c r="C257" i="3"/>
  <c r="H257" i="3"/>
  <c r="C258" i="3"/>
  <c r="H258" i="3"/>
  <c r="C259" i="3"/>
  <c r="H259" i="3"/>
  <c r="C260" i="3"/>
  <c r="H260" i="3"/>
  <c r="C261" i="3"/>
  <c r="H261" i="3"/>
  <c r="C262" i="3"/>
  <c r="H262" i="3"/>
  <c r="H263" i="3"/>
  <c r="C264" i="3"/>
  <c r="H264" i="3"/>
  <c r="C265" i="3"/>
  <c r="H265" i="3"/>
  <c r="C266" i="3"/>
  <c r="H266" i="3"/>
  <c r="C267" i="3"/>
  <c r="H267" i="3"/>
  <c r="C268" i="3"/>
  <c r="H268" i="3"/>
  <c r="C269" i="3"/>
  <c r="H269" i="3"/>
  <c r="C270" i="3"/>
  <c r="H270" i="3"/>
  <c r="I252" i="3"/>
  <c r="U18" i="3"/>
  <c r="C271" i="3"/>
  <c r="H271" i="3"/>
  <c r="C272" i="3"/>
  <c r="H272" i="3"/>
  <c r="C273" i="3"/>
  <c r="H273" i="3"/>
  <c r="C274" i="3"/>
  <c r="H274" i="3"/>
  <c r="C275" i="3"/>
  <c r="H275" i="3"/>
  <c r="C276" i="3"/>
  <c r="H276" i="3"/>
  <c r="C277" i="3"/>
  <c r="H277" i="3"/>
  <c r="C278" i="3"/>
  <c r="H278" i="3"/>
  <c r="C279" i="3"/>
  <c r="H279" i="3"/>
  <c r="C280" i="3"/>
  <c r="H280" i="3"/>
  <c r="C281" i="3"/>
  <c r="H281" i="3"/>
  <c r="H282" i="3"/>
  <c r="C283" i="3"/>
  <c r="H283" i="3"/>
  <c r="C284" i="3"/>
  <c r="H284" i="3"/>
  <c r="C285" i="3"/>
  <c r="H285" i="3"/>
  <c r="C286" i="3"/>
  <c r="H286" i="3"/>
  <c r="C287" i="3"/>
  <c r="H287" i="3"/>
  <c r="C288" i="3"/>
  <c r="H288" i="3"/>
  <c r="C289" i="3"/>
  <c r="H289" i="3"/>
  <c r="I271" i="3"/>
  <c r="U19" i="3"/>
  <c r="C290" i="3"/>
  <c r="H290" i="3"/>
  <c r="C291" i="3"/>
  <c r="H291" i="3"/>
  <c r="C292" i="3"/>
  <c r="H292" i="3"/>
  <c r="C293" i="3"/>
  <c r="H293" i="3"/>
  <c r="C294" i="3"/>
  <c r="H294" i="3"/>
  <c r="C295" i="3"/>
  <c r="H295" i="3"/>
  <c r="C296" i="3"/>
  <c r="H296" i="3"/>
  <c r="C297" i="3"/>
  <c r="H297" i="3"/>
  <c r="C298" i="3"/>
  <c r="H298" i="3"/>
  <c r="C299" i="3"/>
  <c r="H299" i="3"/>
  <c r="C300" i="3"/>
  <c r="H300" i="3"/>
  <c r="H301" i="3"/>
  <c r="C302" i="3"/>
  <c r="H302" i="3"/>
  <c r="C303" i="3"/>
  <c r="H303" i="3"/>
  <c r="C304" i="3"/>
  <c r="H304" i="3"/>
  <c r="C305" i="3"/>
  <c r="H305" i="3"/>
  <c r="C306" i="3"/>
  <c r="H306" i="3"/>
  <c r="C307" i="3"/>
  <c r="H307" i="3"/>
  <c r="C308" i="3"/>
  <c r="H308" i="3"/>
  <c r="I290" i="3"/>
  <c r="U20" i="3"/>
  <c r="U21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L5" i="3"/>
  <c r="V5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L24" i="3"/>
  <c r="V6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L43" i="3"/>
  <c r="V7" i="3"/>
  <c r="K62" i="3"/>
  <c r="K63" i="3"/>
  <c r="K64" i="3"/>
  <c r="K65" i="3"/>
  <c r="K66" i="3"/>
  <c r="K67" i="3"/>
  <c r="K68" i="3"/>
  <c r="K69" i="3"/>
  <c r="K70" i="3"/>
  <c r="K71" i="3"/>
  <c r="K72" i="3"/>
  <c r="K73" i="3"/>
  <c r="K74" i="3"/>
  <c r="K75" i="3"/>
  <c r="K76" i="3"/>
  <c r="K77" i="3"/>
  <c r="K78" i="3"/>
  <c r="K79" i="3"/>
  <c r="K80" i="3"/>
  <c r="L62" i="3"/>
  <c r="V8" i="3"/>
  <c r="K81" i="3"/>
  <c r="K82" i="3"/>
  <c r="K83" i="3"/>
  <c r="K84" i="3"/>
  <c r="K85" i="3"/>
  <c r="K86" i="3"/>
  <c r="K87" i="3"/>
  <c r="K88" i="3"/>
  <c r="K89" i="3"/>
  <c r="K90" i="3"/>
  <c r="K91" i="3"/>
  <c r="K92" i="3"/>
  <c r="K93" i="3"/>
  <c r="K94" i="3"/>
  <c r="K95" i="3"/>
  <c r="K96" i="3"/>
  <c r="K97" i="3"/>
  <c r="K98" i="3"/>
  <c r="K99" i="3"/>
  <c r="L81" i="3"/>
  <c r="V9" i="3"/>
  <c r="K100" i="3"/>
  <c r="K101" i="3"/>
  <c r="K102" i="3"/>
  <c r="K103" i="3"/>
  <c r="K104" i="3"/>
  <c r="K105" i="3"/>
  <c r="K106" i="3"/>
  <c r="K107" i="3"/>
  <c r="K108" i="3"/>
  <c r="K109" i="3"/>
  <c r="K110" i="3"/>
  <c r="K111" i="3"/>
  <c r="K112" i="3"/>
  <c r="K113" i="3"/>
  <c r="K114" i="3"/>
  <c r="K115" i="3"/>
  <c r="K116" i="3"/>
  <c r="K117" i="3"/>
  <c r="K118" i="3"/>
  <c r="L100" i="3"/>
  <c r="V10" i="3"/>
  <c r="K119" i="3"/>
  <c r="K120" i="3"/>
  <c r="K121" i="3"/>
  <c r="K122" i="3"/>
  <c r="K123" i="3"/>
  <c r="K124" i="3"/>
  <c r="K125" i="3"/>
  <c r="K126" i="3"/>
  <c r="K127" i="3"/>
  <c r="K128" i="3"/>
  <c r="K129" i="3"/>
  <c r="K130" i="3"/>
  <c r="K131" i="3"/>
  <c r="K132" i="3"/>
  <c r="K133" i="3"/>
  <c r="K134" i="3"/>
  <c r="K135" i="3"/>
  <c r="K136" i="3"/>
  <c r="K137" i="3"/>
  <c r="L119" i="3"/>
  <c r="V11" i="3"/>
  <c r="K138" i="3"/>
  <c r="K139" i="3"/>
  <c r="K140" i="3"/>
  <c r="K141" i="3"/>
  <c r="K142" i="3"/>
  <c r="K143" i="3"/>
  <c r="K144" i="3"/>
  <c r="K145" i="3"/>
  <c r="K146" i="3"/>
  <c r="K147" i="3"/>
  <c r="K148" i="3"/>
  <c r="K149" i="3"/>
  <c r="K150" i="3"/>
  <c r="K151" i="3"/>
  <c r="K152" i="3"/>
  <c r="K153" i="3"/>
  <c r="K154" i="3"/>
  <c r="K155" i="3"/>
  <c r="K156" i="3"/>
  <c r="L138" i="3"/>
  <c r="V12" i="3"/>
  <c r="K157" i="3"/>
  <c r="K158" i="3"/>
  <c r="K159" i="3"/>
  <c r="K160" i="3"/>
  <c r="K161" i="3"/>
  <c r="K162" i="3"/>
  <c r="K163" i="3"/>
  <c r="K164" i="3"/>
  <c r="K165" i="3"/>
  <c r="K166" i="3"/>
  <c r="K167" i="3"/>
  <c r="K168" i="3"/>
  <c r="K169" i="3"/>
  <c r="K170" i="3"/>
  <c r="K171" i="3"/>
  <c r="K172" i="3"/>
  <c r="K173" i="3"/>
  <c r="K174" i="3"/>
  <c r="K175" i="3"/>
  <c r="L157" i="3"/>
  <c r="V13" i="3"/>
  <c r="K176" i="3"/>
  <c r="K177" i="3"/>
  <c r="K178" i="3"/>
  <c r="K179" i="3"/>
  <c r="K180" i="3"/>
  <c r="K181" i="3"/>
  <c r="K182" i="3"/>
  <c r="K183" i="3"/>
  <c r="K184" i="3"/>
  <c r="K185" i="3"/>
  <c r="K186" i="3"/>
  <c r="K187" i="3"/>
  <c r="K188" i="3"/>
  <c r="K189" i="3"/>
  <c r="K190" i="3"/>
  <c r="K191" i="3"/>
  <c r="K192" i="3"/>
  <c r="K193" i="3"/>
  <c r="K194" i="3"/>
  <c r="L176" i="3"/>
  <c r="V14" i="3"/>
  <c r="K195" i="3"/>
  <c r="K196" i="3"/>
  <c r="K197" i="3"/>
  <c r="K198" i="3"/>
  <c r="K199" i="3"/>
  <c r="K200" i="3"/>
  <c r="K201" i="3"/>
  <c r="K202" i="3"/>
  <c r="K203" i="3"/>
  <c r="K204" i="3"/>
  <c r="K205" i="3"/>
  <c r="K206" i="3"/>
  <c r="K207" i="3"/>
  <c r="K208" i="3"/>
  <c r="K209" i="3"/>
  <c r="K210" i="3"/>
  <c r="K211" i="3"/>
  <c r="K212" i="3"/>
  <c r="K213" i="3"/>
  <c r="L195" i="3"/>
  <c r="V15" i="3"/>
  <c r="K214" i="3"/>
  <c r="K215" i="3"/>
  <c r="K216" i="3"/>
  <c r="K217" i="3"/>
  <c r="K218" i="3"/>
  <c r="K219" i="3"/>
  <c r="K220" i="3"/>
  <c r="K221" i="3"/>
  <c r="K222" i="3"/>
  <c r="K223" i="3"/>
  <c r="K224" i="3"/>
  <c r="K225" i="3"/>
  <c r="K226" i="3"/>
  <c r="K227" i="3"/>
  <c r="K228" i="3"/>
  <c r="K229" i="3"/>
  <c r="K230" i="3"/>
  <c r="K231" i="3"/>
  <c r="K232" i="3"/>
  <c r="L214" i="3"/>
  <c r="V16" i="3"/>
  <c r="K233" i="3"/>
  <c r="K234" i="3"/>
  <c r="K235" i="3"/>
  <c r="K236" i="3"/>
  <c r="K237" i="3"/>
  <c r="K238" i="3"/>
  <c r="K239" i="3"/>
  <c r="K240" i="3"/>
  <c r="K241" i="3"/>
  <c r="K242" i="3"/>
  <c r="K243" i="3"/>
  <c r="K244" i="3"/>
  <c r="K245" i="3"/>
  <c r="K246" i="3"/>
  <c r="K247" i="3"/>
  <c r="K248" i="3"/>
  <c r="K249" i="3"/>
  <c r="K250" i="3"/>
  <c r="K251" i="3"/>
  <c r="L233" i="3"/>
  <c r="V17" i="3"/>
  <c r="K252" i="3"/>
  <c r="K253" i="3"/>
  <c r="K254" i="3"/>
  <c r="K255" i="3"/>
  <c r="K256" i="3"/>
  <c r="K257" i="3"/>
  <c r="K258" i="3"/>
  <c r="K259" i="3"/>
  <c r="K260" i="3"/>
  <c r="K261" i="3"/>
  <c r="K262" i="3"/>
  <c r="K263" i="3"/>
  <c r="K264" i="3"/>
  <c r="K265" i="3"/>
  <c r="K266" i="3"/>
  <c r="K267" i="3"/>
  <c r="K268" i="3"/>
  <c r="K269" i="3"/>
  <c r="K270" i="3"/>
  <c r="L252" i="3"/>
  <c r="V18" i="3"/>
  <c r="K271" i="3"/>
  <c r="K272" i="3"/>
  <c r="K273" i="3"/>
  <c r="K274" i="3"/>
  <c r="K275" i="3"/>
  <c r="K276" i="3"/>
  <c r="K277" i="3"/>
  <c r="K278" i="3"/>
  <c r="K279" i="3"/>
  <c r="K280" i="3"/>
  <c r="K281" i="3"/>
  <c r="K282" i="3"/>
  <c r="K283" i="3"/>
  <c r="K284" i="3"/>
  <c r="K285" i="3"/>
  <c r="K286" i="3"/>
  <c r="K287" i="3"/>
  <c r="K288" i="3"/>
  <c r="K289" i="3"/>
  <c r="L271" i="3"/>
  <c r="V19" i="3"/>
  <c r="K290" i="3"/>
  <c r="K291" i="3"/>
  <c r="K292" i="3"/>
  <c r="K293" i="3"/>
  <c r="K294" i="3"/>
  <c r="K295" i="3"/>
  <c r="K296" i="3"/>
  <c r="K297" i="3"/>
  <c r="K298" i="3"/>
  <c r="K299" i="3"/>
  <c r="K300" i="3"/>
  <c r="K301" i="3"/>
  <c r="K302" i="3"/>
  <c r="K303" i="3"/>
  <c r="K304" i="3"/>
  <c r="K305" i="3"/>
  <c r="K306" i="3"/>
  <c r="K307" i="3"/>
  <c r="K308" i="3"/>
  <c r="L290" i="3"/>
  <c r="V20" i="3"/>
  <c r="V21" i="3"/>
  <c r="N5" i="3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O5" i="3"/>
  <c r="W5" i="3"/>
  <c r="N24" i="3"/>
  <c r="N25" i="3"/>
  <c r="N26" i="3"/>
  <c r="N27" i="3"/>
  <c r="N28" i="3"/>
  <c r="N29" i="3"/>
  <c r="N30" i="3"/>
  <c r="N31" i="3"/>
  <c r="N32" i="3"/>
  <c r="N33" i="3"/>
  <c r="N34" i="3"/>
  <c r="N35" i="3"/>
  <c r="N36" i="3"/>
  <c r="N37" i="3"/>
  <c r="N38" i="3"/>
  <c r="N39" i="3"/>
  <c r="N40" i="3"/>
  <c r="N41" i="3"/>
  <c r="N42" i="3"/>
  <c r="O24" i="3"/>
  <c r="W6" i="3"/>
  <c r="N43" i="3"/>
  <c r="N44" i="3"/>
  <c r="N45" i="3"/>
  <c r="N46" i="3"/>
  <c r="N47" i="3"/>
  <c r="N48" i="3"/>
  <c r="N49" i="3"/>
  <c r="N50" i="3"/>
  <c r="N51" i="3"/>
  <c r="N52" i="3"/>
  <c r="N53" i="3"/>
  <c r="N54" i="3"/>
  <c r="N55" i="3"/>
  <c r="N56" i="3"/>
  <c r="N57" i="3"/>
  <c r="N58" i="3"/>
  <c r="N59" i="3"/>
  <c r="N60" i="3"/>
  <c r="N61" i="3"/>
  <c r="O43" i="3"/>
  <c r="W7" i="3"/>
  <c r="N62" i="3"/>
  <c r="N63" i="3"/>
  <c r="N64" i="3"/>
  <c r="N65" i="3"/>
  <c r="N66" i="3"/>
  <c r="N67" i="3"/>
  <c r="N68" i="3"/>
  <c r="N69" i="3"/>
  <c r="N70" i="3"/>
  <c r="N71" i="3"/>
  <c r="N72" i="3"/>
  <c r="N73" i="3"/>
  <c r="N74" i="3"/>
  <c r="N75" i="3"/>
  <c r="N76" i="3"/>
  <c r="N77" i="3"/>
  <c r="N78" i="3"/>
  <c r="N79" i="3"/>
  <c r="N80" i="3"/>
  <c r="O62" i="3"/>
  <c r="W8" i="3"/>
  <c r="N81" i="3"/>
  <c r="N82" i="3"/>
  <c r="N83" i="3"/>
  <c r="N84" i="3"/>
  <c r="N85" i="3"/>
  <c r="N86" i="3"/>
  <c r="N87" i="3"/>
  <c r="N88" i="3"/>
  <c r="N89" i="3"/>
  <c r="N90" i="3"/>
  <c r="N91" i="3"/>
  <c r="N92" i="3"/>
  <c r="N93" i="3"/>
  <c r="N94" i="3"/>
  <c r="N95" i="3"/>
  <c r="N96" i="3"/>
  <c r="N97" i="3"/>
  <c r="N98" i="3"/>
  <c r="N99" i="3"/>
  <c r="O81" i="3"/>
  <c r="W9" i="3"/>
  <c r="N100" i="3"/>
  <c r="N101" i="3"/>
  <c r="N102" i="3"/>
  <c r="N103" i="3"/>
  <c r="N104" i="3"/>
  <c r="N105" i="3"/>
  <c r="N106" i="3"/>
  <c r="N107" i="3"/>
  <c r="N108" i="3"/>
  <c r="N109" i="3"/>
  <c r="N110" i="3"/>
  <c r="N111" i="3"/>
  <c r="N112" i="3"/>
  <c r="N113" i="3"/>
  <c r="N114" i="3"/>
  <c r="N115" i="3"/>
  <c r="N116" i="3"/>
  <c r="N117" i="3"/>
  <c r="N118" i="3"/>
  <c r="O100" i="3"/>
  <c r="W10" i="3"/>
  <c r="N119" i="3"/>
  <c r="N120" i="3"/>
  <c r="N121" i="3"/>
  <c r="N122" i="3"/>
  <c r="N123" i="3"/>
  <c r="N124" i="3"/>
  <c r="N125" i="3"/>
  <c r="N126" i="3"/>
  <c r="N127" i="3"/>
  <c r="N128" i="3"/>
  <c r="N129" i="3"/>
  <c r="N130" i="3"/>
  <c r="N131" i="3"/>
  <c r="N132" i="3"/>
  <c r="N133" i="3"/>
  <c r="N134" i="3"/>
  <c r="N135" i="3"/>
  <c r="N136" i="3"/>
  <c r="N137" i="3"/>
  <c r="O119" i="3"/>
  <c r="W11" i="3"/>
  <c r="N138" i="3"/>
  <c r="N139" i="3"/>
  <c r="N140" i="3"/>
  <c r="N141" i="3"/>
  <c r="N142" i="3"/>
  <c r="N143" i="3"/>
  <c r="N144" i="3"/>
  <c r="N145" i="3"/>
  <c r="N146" i="3"/>
  <c r="N147" i="3"/>
  <c r="N148" i="3"/>
  <c r="N149" i="3"/>
  <c r="N150" i="3"/>
  <c r="N151" i="3"/>
  <c r="N152" i="3"/>
  <c r="N153" i="3"/>
  <c r="N154" i="3"/>
  <c r="N155" i="3"/>
  <c r="N156" i="3"/>
  <c r="O138" i="3"/>
  <c r="W12" i="3"/>
  <c r="N157" i="3"/>
  <c r="N158" i="3"/>
  <c r="N159" i="3"/>
  <c r="N160" i="3"/>
  <c r="N161" i="3"/>
  <c r="N162" i="3"/>
  <c r="N163" i="3"/>
  <c r="N164" i="3"/>
  <c r="N165" i="3"/>
  <c r="N166" i="3"/>
  <c r="N167" i="3"/>
  <c r="N168" i="3"/>
  <c r="N169" i="3"/>
  <c r="N170" i="3"/>
  <c r="N171" i="3"/>
  <c r="N172" i="3"/>
  <c r="N173" i="3"/>
  <c r="N174" i="3"/>
  <c r="N175" i="3"/>
  <c r="O157" i="3"/>
  <c r="W13" i="3"/>
  <c r="N176" i="3"/>
  <c r="N177" i="3"/>
  <c r="N178" i="3"/>
  <c r="N179" i="3"/>
  <c r="N180" i="3"/>
  <c r="N181" i="3"/>
  <c r="N182" i="3"/>
  <c r="N183" i="3"/>
  <c r="N184" i="3"/>
  <c r="N185" i="3"/>
  <c r="N186" i="3"/>
  <c r="N187" i="3"/>
  <c r="N188" i="3"/>
  <c r="N189" i="3"/>
  <c r="N190" i="3"/>
  <c r="N191" i="3"/>
  <c r="N192" i="3"/>
  <c r="N193" i="3"/>
  <c r="N194" i="3"/>
  <c r="O176" i="3"/>
  <c r="W14" i="3"/>
  <c r="N195" i="3"/>
  <c r="N196" i="3"/>
  <c r="N197" i="3"/>
  <c r="N198" i="3"/>
  <c r="N199" i="3"/>
  <c r="N200" i="3"/>
  <c r="N201" i="3"/>
  <c r="N202" i="3"/>
  <c r="N203" i="3"/>
  <c r="N204" i="3"/>
  <c r="N205" i="3"/>
  <c r="N206" i="3"/>
  <c r="N207" i="3"/>
  <c r="N208" i="3"/>
  <c r="N209" i="3"/>
  <c r="N210" i="3"/>
  <c r="N211" i="3"/>
  <c r="N212" i="3"/>
  <c r="N213" i="3"/>
  <c r="O195" i="3"/>
  <c r="W15" i="3"/>
  <c r="N214" i="3"/>
  <c r="N215" i="3"/>
  <c r="N216" i="3"/>
  <c r="N217" i="3"/>
  <c r="N218" i="3"/>
  <c r="N219" i="3"/>
  <c r="N220" i="3"/>
  <c r="N221" i="3"/>
  <c r="N222" i="3"/>
  <c r="N223" i="3"/>
  <c r="N224" i="3"/>
  <c r="N225" i="3"/>
  <c r="N226" i="3"/>
  <c r="N227" i="3"/>
  <c r="N228" i="3"/>
  <c r="N229" i="3"/>
  <c r="N230" i="3"/>
  <c r="N231" i="3"/>
  <c r="N232" i="3"/>
  <c r="O214" i="3"/>
  <c r="W16" i="3"/>
  <c r="N233" i="3"/>
  <c r="N234" i="3"/>
  <c r="N235" i="3"/>
  <c r="N236" i="3"/>
  <c r="N237" i="3"/>
  <c r="N238" i="3"/>
  <c r="N239" i="3"/>
  <c r="N240" i="3"/>
  <c r="N241" i="3"/>
  <c r="N242" i="3"/>
  <c r="N243" i="3"/>
  <c r="N244" i="3"/>
  <c r="N245" i="3"/>
  <c r="N246" i="3"/>
  <c r="N247" i="3"/>
  <c r="N248" i="3"/>
  <c r="N249" i="3"/>
  <c r="N250" i="3"/>
  <c r="N251" i="3"/>
  <c r="O233" i="3"/>
  <c r="W17" i="3"/>
  <c r="N252" i="3"/>
  <c r="N253" i="3"/>
  <c r="N254" i="3"/>
  <c r="N255" i="3"/>
  <c r="N256" i="3"/>
  <c r="N257" i="3"/>
  <c r="N258" i="3"/>
  <c r="N259" i="3"/>
  <c r="N260" i="3"/>
  <c r="N261" i="3"/>
  <c r="N262" i="3"/>
  <c r="N263" i="3"/>
  <c r="N264" i="3"/>
  <c r="N265" i="3"/>
  <c r="N266" i="3"/>
  <c r="N267" i="3"/>
  <c r="N268" i="3"/>
  <c r="N269" i="3"/>
  <c r="N270" i="3"/>
  <c r="O252" i="3"/>
  <c r="W18" i="3"/>
  <c r="N271" i="3"/>
  <c r="N272" i="3"/>
  <c r="N273" i="3"/>
  <c r="N274" i="3"/>
  <c r="N275" i="3"/>
  <c r="N276" i="3"/>
  <c r="N277" i="3"/>
  <c r="N278" i="3"/>
  <c r="N279" i="3"/>
  <c r="N280" i="3"/>
  <c r="N281" i="3"/>
  <c r="N282" i="3"/>
  <c r="N283" i="3"/>
  <c r="N284" i="3"/>
  <c r="N285" i="3"/>
  <c r="N286" i="3"/>
  <c r="N287" i="3"/>
  <c r="N288" i="3"/>
  <c r="N289" i="3"/>
  <c r="O271" i="3"/>
  <c r="W19" i="3"/>
  <c r="N290" i="3"/>
  <c r="N291" i="3"/>
  <c r="N292" i="3"/>
  <c r="N293" i="3"/>
  <c r="N294" i="3"/>
  <c r="N295" i="3"/>
  <c r="N296" i="3"/>
  <c r="N297" i="3"/>
  <c r="N298" i="3"/>
  <c r="N299" i="3"/>
  <c r="N300" i="3"/>
  <c r="N301" i="3"/>
  <c r="N302" i="3"/>
  <c r="N303" i="3"/>
  <c r="N304" i="3"/>
  <c r="N305" i="3"/>
  <c r="N306" i="3"/>
  <c r="N307" i="3"/>
  <c r="N308" i="3"/>
  <c r="O290" i="3"/>
  <c r="W20" i="3"/>
  <c r="W21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F5" i="3"/>
  <c r="E290" i="3"/>
  <c r="E291" i="3"/>
  <c r="E292" i="3"/>
  <c r="E293" i="3"/>
  <c r="E294" i="3"/>
  <c r="E295" i="3"/>
  <c r="E296" i="3"/>
  <c r="E297" i="3"/>
  <c r="E298" i="3"/>
  <c r="E299" i="3"/>
  <c r="E300" i="3"/>
  <c r="E301" i="3"/>
  <c r="E302" i="3"/>
  <c r="E303" i="3"/>
  <c r="E304" i="3"/>
  <c r="E305" i="3"/>
  <c r="E306" i="3"/>
  <c r="E307" i="3"/>
  <c r="E308" i="3"/>
  <c r="F290" i="3"/>
  <c r="T20" i="3"/>
  <c r="E271" i="3"/>
  <c r="E272" i="3"/>
  <c r="E273" i="3"/>
  <c r="E274" i="3"/>
  <c r="E275" i="3"/>
  <c r="E276" i="3"/>
  <c r="E277" i="3"/>
  <c r="E278" i="3"/>
  <c r="E279" i="3"/>
  <c r="E280" i="3"/>
  <c r="E281" i="3"/>
  <c r="E282" i="3"/>
  <c r="E283" i="3"/>
  <c r="E284" i="3"/>
  <c r="E285" i="3"/>
  <c r="E286" i="3"/>
  <c r="E287" i="3"/>
  <c r="E288" i="3"/>
  <c r="E289" i="3"/>
  <c r="F271" i="3"/>
  <c r="T19" i="3"/>
  <c r="E252" i="3"/>
  <c r="E253" i="3"/>
  <c r="E254" i="3"/>
  <c r="E255" i="3"/>
  <c r="E256" i="3"/>
  <c r="E257" i="3"/>
  <c r="E258" i="3"/>
  <c r="E259" i="3"/>
  <c r="E260" i="3"/>
  <c r="E261" i="3"/>
  <c r="E262" i="3"/>
  <c r="E263" i="3"/>
  <c r="E264" i="3"/>
  <c r="E265" i="3"/>
  <c r="E266" i="3"/>
  <c r="E267" i="3"/>
  <c r="E268" i="3"/>
  <c r="E269" i="3"/>
  <c r="E270" i="3"/>
  <c r="F252" i="3"/>
  <c r="T18" i="3"/>
  <c r="E233" i="3"/>
  <c r="E234" i="3"/>
  <c r="E235" i="3"/>
  <c r="E236" i="3"/>
  <c r="E237" i="3"/>
  <c r="E238" i="3"/>
  <c r="E239" i="3"/>
  <c r="E240" i="3"/>
  <c r="E241" i="3"/>
  <c r="E242" i="3"/>
  <c r="E243" i="3"/>
  <c r="E244" i="3"/>
  <c r="E245" i="3"/>
  <c r="E246" i="3"/>
  <c r="E247" i="3"/>
  <c r="E248" i="3"/>
  <c r="E249" i="3"/>
  <c r="E250" i="3"/>
  <c r="E251" i="3"/>
  <c r="F233" i="3"/>
  <c r="T17" i="3"/>
  <c r="E214" i="3"/>
  <c r="E215" i="3"/>
  <c r="E216" i="3"/>
  <c r="E217" i="3"/>
  <c r="E218" i="3"/>
  <c r="E219" i="3"/>
  <c r="E220" i="3"/>
  <c r="E221" i="3"/>
  <c r="E222" i="3"/>
  <c r="E223" i="3"/>
  <c r="E224" i="3"/>
  <c r="E225" i="3"/>
  <c r="E226" i="3"/>
  <c r="E227" i="3"/>
  <c r="E228" i="3"/>
  <c r="E229" i="3"/>
  <c r="E230" i="3"/>
  <c r="E231" i="3"/>
  <c r="E232" i="3"/>
  <c r="F214" i="3"/>
  <c r="T16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E207" i="3"/>
  <c r="E208" i="3"/>
  <c r="E209" i="3"/>
  <c r="E210" i="3"/>
  <c r="E211" i="3"/>
  <c r="E212" i="3"/>
  <c r="E213" i="3"/>
  <c r="F195" i="3"/>
  <c r="T1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F176" i="3"/>
  <c r="T14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F157" i="3"/>
  <c r="T13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F138" i="3"/>
  <c r="T12" i="3"/>
  <c r="E119" i="3"/>
  <c r="E120" i="3"/>
  <c r="E121" i="3"/>
  <c r="E122" i="3"/>
  <c r="E123" i="3"/>
  <c r="E124" i="3"/>
  <c r="E125" i="3"/>
  <c r="E126" i="3"/>
  <c r="E127" i="3"/>
  <c r="E128" i="3"/>
  <c r="E129" i="3"/>
  <c r="E131" i="3"/>
  <c r="E132" i="3"/>
  <c r="E133" i="3"/>
  <c r="E134" i="3"/>
  <c r="E135" i="3"/>
  <c r="E136" i="3"/>
  <c r="E137" i="3"/>
  <c r="F119" i="3"/>
  <c r="T11" i="3"/>
  <c r="E100" i="3"/>
  <c r="E101" i="3"/>
  <c r="E102" i="3"/>
  <c r="E103" i="3"/>
  <c r="E104" i="3"/>
  <c r="E105" i="3"/>
  <c r="E106" i="3"/>
  <c r="E107" i="3"/>
  <c r="E108" i="3"/>
  <c r="E109" i="3"/>
  <c r="E110" i="3"/>
  <c r="E112" i="3"/>
  <c r="E113" i="3"/>
  <c r="E114" i="3"/>
  <c r="E115" i="3"/>
  <c r="E116" i="3"/>
  <c r="E117" i="3"/>
  <c r="E118" i="3"/>
  <c r="F100" i="3"/>
  <c r="T1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F81" i="3"/>
  <c r="T9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F62" i="3"/>
  <c r="T8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F43" i="3"/>
  <c r="T7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F24" i="3"/>
  <c r="T6" i="3"/>
  <c r="T5" i="3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5" i="4"/>
  <c r="E21" i="4"/>
  <c r="D21" i="4"/>
  <c r="V20" i="1"/>
  <c r="U20" i="1"/>
  <c r="T20" i="1"/>
  <c r="S20" i="1"/>
  <c r="R20" i="3"/>
  <c r="R19" i="3"/>
  <c r="R18" i="3"/>
  <c r="R17" i="3"/>
  <c r="R16" i="3"/>
  <c r="R15" i="3"/>
  <c r="R14" i="3"/>
  <c r="R13" i="3"/>
  <c r="R12" i="3"/>
  <c r="R11" i="3"/>
  <c r="R10" i="3"/>
  <c r="R9" i="3"/>
  <c r="R8" i="3"/>
  <c r="R7" i="3"/>
  <c r="R6" i="3"/>
  <c r="R5" i="3"/>
  <c r="T21" i="3"/>
  <c r="S5" i="3"/>
  <c r="S6" i="3"/>
  <c r="S7" i="3"/>
  <c r="S8" i="3"/>
  <c r="S9" i="3"/>
  <c r="S10" i="3"/>
  <c r="S11" i="3"/>
  <c r="S12" i="3"/>
  <c r="S13" i="3"/>
  <c r="S14" i="3"/>
  <c r="S15" i="3"/>
  <c r="S16" i="3"/>
  <c r="S17" i="3"/>
  <c r="S18" i="3"/>
  <c r="S19" i="3"/>
  <c r="S20" i="3"/>
  <c r="S21" i="3"/>
  <c r="R21" i="3"/>
  <c r="U19" i="1"/>
  <c r="V19" i="1"/>
  <c r="T19" i="1"/>
  <c r="S19" i="1"/>
  <c r="R19" i="1"/>
  <c r="Q20" i="3"/>
  <c r="Q6" i="3"/>
  <c r="Q7" i="3"/>
  <c r="Q8" i="3"/>
  <c r="Q9" i="3"/>
  <c r="Q10" i="3"/>
  <c r="Q11" i="3"/>
  <c r="Q12" i="3"/>
  <c r="Q13" i="3"/>
  <c r="Q14" i="3"/>
  <c r="Q15" i="3"/>
  <c r="Q16" i="3"/>
  <c r="Q17" i="3"/>
  <c r="Q18" i="3"/>
  <c r="Q19" i="3"/>
  <c r="Q5" i="3"/>
  <c r="C3" i="3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22" i="2"/>
  <c r="A36" i="2"/>
  <c r="A37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22" i="2"/>
  <c r="S18" i="1"/>
  <c r="T18" i="1"/>
  <c r="R18" i="1"/>
  <c r="S17" i="1"/>
  <c r="R17" i="1"/>
  <c r="S16" i="1"/>
  <c r="R16" i="1"/>
  <c r="S15" i="1"/>
  <c r="R15" i="1"/>
  <c r="S14" i="1"/>
  <c r="R14" i="1"/>
  <c r="S13" i="1"/>
  <c r="T13" i="1"/>
  <c r="R13" i="1"/>
  <c r="S12" i="1"/>
  <c r="T12" i="1"/>
  <c r="R12" i="1"/>
  <c r="S11" i="1"/>
  <c r="T11" i="1"/>
  <c r="R11" i="1"/>
  <c r="S10" i="1"/>
  <c r="T10" i="1"/>
  <c r="R10" i="1"/>
  <c r="S9" i="1"/>
  <c r="R9" i="1"/>
  <c r="S8" i="1"/>
  <c r="R8" i="1"/>
  <c r="S7" i="1"/>
  <c r="T7" i="1"/>
  <c r="R7" i="1"/>
  <c r="T8" i="1"/>
  <c r="T9" i="1"/>
  <c r="T14" i="1"/>
  <c r="T15" i="1"/>
  <c r="T16" i="1"/>
  <c r="T17" i="1"/>
  <c r="S6" i="1"/>
  <c r="T6" i="1"/>
  <c r="R6" i="1"/>
  <c r="S5" i="1"/>
  <c r="T5" i="1"/>
  <c r="R5" i="1"/>
  <c r="S4" i="1"/>
  <c r="T4" i="1"/>
  <c r="R4" i="1"/>
  <c r="O13" i="1"/>
  <c r="O15" i="1"/>
  <c r="O16" i="1"/>
  <c r="O20" i="1"/>
  <c r="O21" i="1"/>
  <c r="O22" i="1"/>
  <c r="O23" i="1"/>
  <c r="O25" i="1"/>
  <c r="O26" i="1"/>
  <c r="O27" i="1"/>
  <c r="O29" i="1"/>
  <c r="O31" i="1"/>
  <c r="O32" i="1"/>
  <c r="O33" i="1"/>
  <c r="O36" i="1"/>
  <c r="O38" i="1"/>
  <c r="O39" i="1"/>
  <c r="O40" i="1"/>
  <c r="O41" i="1"/>
  <c r="O24" i="1"/>
  <c r="O28" i="1"/>
  <c r="O30" i="1"/>
  <c r="O34" i="1"/>
  <c r="O35" i="1"/>
  <c r="O37" i="1"/>
  <c r="O42" i="1"/>
  <c r="O52" i="1"/>
  <c r="O43" i="1"/>
  <c r="O44" i="1"/>
  <c r="O45" i="1"/>
  <c r="O46" i="1"/>
  <c r="O47" i="1"/>
  <c r="O48" i="1"/>
  <c r="O49" i="1"/>
  <c r="O50" i="1"/>
  <c r="O51" i="1"/>
  <c r="O53" i="1"/>
  <c r="O54" i="1"/>
  <c r="O55" i="1"/>
  <c r="O56" i="1"/>
  <c r="O57" i="1"/>
  <c r="O58" i="1"/>
  <c r="O59" i="1"/>
  <c r="O60" i="1"/>
  <c r="O61" i="1"/>
  <c r="O68" i="1"/>
  <c r="O69" i="1"/>
  <c r="O75" i="1"/>
  <c r="O62" i="1"/>
  <c r="O63" i="1"/>
  <c r="O64" i="1"/>
  <c r="O65" i="1"/>
  <c r="O66" i="1"/>
  <c r="O67" i="1"/>
  <c r="O70" i="1"/>
  <c r="O71" i="1"/>
  <c r="O72" i="1"/>
  <c r="O73" i="1"/>
  <c r="O74" i="1"/>
  <c r="O76" i="1"/>
  <c r="O77" i="1"/>
  <c r="O78" i="1"/>
  <c r="O79" i="1"/>
  <c r="O81" i="1"/>
  <c r="O80" i="1"/>
  <c r="O82" i="1"/>
  <c r="O83" i="1"/>
  <c r="O84" i="1"/>
  <c r="O85" i="1"/>
  <c r="O86" i="1"/>
  <c r="O88" i="1"/>
  <c r="O94" i="1"/>
  <c r="O97" i="1"/>
  <c r="O87" i="1"/>
  <c r="O89" i="1"/>
  <c r="O90" i="1"/>
  <c r="O91" i="1"/>
  <c r="O92" i="1"/>
  <c r="O93" i="1"/>
  <c r="O95" i="1"/>
  <c r="O96" i="1"/>
  <c r="O98" i="1"/>
  <c r="O100" i="1"/>
  <c r="O99" i="1"/>
  <c r="O101" i="1"/>
  <c r="O103" i="1"/>
  <c r="O105" i="1"/>
  <c r="O109" i="1"/>
  <c r="O112" i="1"/>
  <c r="O115" i="1"/>
  <c r="O116" i="1"/>
  <c r="O102" i="1"/>
  <c r="O104" i="1"/>
  <c r="O106" i="1"/>
  <c r="O107" i="1"/>
  <c r="O108" i="1"/>
  <c r="O110" i="1"/>
  <c r="O111" i="1"/>
  <c r="O113" i="1"/>
  <c r="O114" i="1"/>
  <c r="O117" i="1"/>
  <c r="O119" i="1"/>
  <c r="O118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40" i="1"/>
  <c r="O145" i="1"/>
  <c r="O147" i="1"/>
  <c r="O138" i="1"/>
  <c r="O139" i="1"/>
  <c r="O141" i="1"/>
  <c r="O142" i="1"/>
  <c r="O143" i="1"/>
  <c r="O144" i="1"/>
  <c r="O146" i="1"/>
  <c r="O148" i="1"/>
  <c r="O149" i="1"/>
  <c r="O150" i="1"/>
  <c r="O151" i="1"/>
  <c r="O152" i="1"/>
  <c r="O153" i="1"/>
  <c r="O154" i="1"/>
  <c r="O155" i="1"/>
  <c r="O156" i="1"/>
  <c r="O159" i="1"/>
  <c r="O160" i="1"/>
  <c r="O162" i="1"/>
  <c r="O166" i="1"/>
  <c r="O170" i="1"/>
  <c r="O172" i="1"/>
  <c r="O173" i="1"/>
  <c r="O157" i="1"/>
  <c r="O158" i="1"/>
  <c r="O161" i="1"/>
  <c r="O163" i="1"/>
  <c r="O164" i="1"/>
  <c r="O165" i="1"/>
  <c r="O167" i="1"/>
  <c r="O168" i="1"/>
  <c r="O169" i="1"/>
  <c r="O171" i="1"/>
  <c r="O174" i="1"/>
  <c r="O175" i="1"/>
  <c r="O177" i="1"/>
  <c r="O181" i="1"/>
  <c r="O183" i="1"/>
  <c r="O192" i="1"/>
  <c r="O193" i="1"/>
  <c r="O176" i="1"/>
  <c r="O178" i="1"/>
  <c r="O179" i="1"/>
  <c r="O180" i="1"/>
  <c r="O182" i="1"/>
  <c r="O184" i="1"/>
  <c r="O185" i="1"/>
  <c r="O186" i="1"/>
  <c r="O187" i="1"/>
  <c r="O188" i="1"/>
  <c r="O189" i="1"/>
  <c r="O190" i="1"/>
  <c r="O191" i="1"/>
  <c r="O194" i="1"/>
  <c r="O197" i="1"/>
  <c r="O211" i="1"/>
  <c r="O195" i="1"/>
  <c r="O196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4" i="1"/>
  <c r="O245" i="1"/>
  <c r="O233" i="1"/>
  <c r="O235" i="1"/>
  <c r="O236" i="1"/>
  <c r="O237" i="1"/>
  <c r="O238" i="1"/>
  <c r="O239" i="1"/>
  <c r="O240" i="1"/>
  <c r="O241" i="1"/>
  <c r="O242" i="1"/>
  <c r="O243" i="1"/>
  <c r="O244" i="1"/>
  <c r="O246" i="1"/>
  <c r="O247" i="1"/>
  <c r="O248" i="1"/>
  <c r="O249" i="1"/>
  <c r="O250" i="1"/>
  <c r="O251" i="1"/>
  <c r="O255" i="1"/>
  <c r="O259" i="1"/>
  <c r="O264" i="1"/>
  <c r="O252" i="1"/>
  <c r="O253" i="1"/>
  <c r="O254" i="1"/>
  <c r="O256" i="1"/>
  <c r="O257" i="1"/>
  <c r="O258" i="1"/>
  <c r="O260" i="1"/>
  <c r="O261" i="1"/>
  <c r="O262" i="1"/>
  <c r="O263" i="1"/>
  <c r="O265" i="1"/>
  <c r="O266" i="1"/>
  <c r="O267" i="1"/>
  <c r="O268" i="1"/>
  <c r="O269" i="1"/>
  <c r="O271" i="1"/>
  <c r="O270" i="1"/>
  <c r="O273" i="1"/>
  <c r="O277" i="1"/>
  <c r="O284" i="1"/>
  <c r="O285" i="1"/>
  <c r="O272" i="1"/>
  <c r="O274" i="1"/>
  <c r="O275" i="1"/>
  <c r="O276" i="1"/>
  <c r="O278" i="1"/>
  <c r="O279" i="1"/>
  <c r="O280" i="1"/>
  <c r="O281" i="1"/>
  <c r="O282" i="1"/>
  <c r="O283" i="1"/>
  <c r="O286" i="1"/>
  <c r="O287" i="1"/>
  <c r="O288" i="1"/>
  <c r="O296" i="1"/>
  <c r="O300" i="1"/>
  <c r="O301" i="1"/>
  <c r="O304" i="1"/>
  <c r="O306" i="1"/>
  <c r="O290" i="1"/>
  <c r="O289" i="1"/>
  <c r="O291" i="1"/>
  <c r="O292" i="1"/>
  <c r="O293" i="1"/>
  <c r="O294" i="1"/>
  <c r="O295" i="1"/>
  <c r="O297" i="1"/>
  <c r="O298" i="1"/>
  <c r="O299" i="1"/>
  <c r="O302" i="1"/>
  <c r="O303" i="1"/>
  <c r="O305" i="1"/>
  <c r="O307" i="1"/>
  <c r="P289" i="1"/>
  <c r="O315" i="1"/>
  <c r="O320" i="1"/>
  <c r="O323" i="1"/>
  <c r="O309" i="1"/>
  <c r="O308" i="1"/>
  <c r="O310" i="1"/>
  <c r="O311" i="1"/>
  <c r="O312" i="1"/>
  <c r="O313" i="1"/>
  <c r="O314" i="1"/>
  <c r="O316" i="1"/>
  <c r="O317" i="1"/>
  <c r="O318" i="1"/>
  <c r="O319" i="1"/>
  <c r="O321" i="1"/>
  <c r="O322" i="1"/>
  <c r="O324" i="1"/>
  <c r="O325" i="1"/>
  <c r="O326" i="1"/>
  <c r="P308" i="1"/>
  <c r="O329" i="1"/>
  <c r="O328" i="1"/>
  <c r="O327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P327" i="1"/>
  <c r="O347" i="1"/>
  <c r="O346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P346" i="1"/>
  <c r="O370" i="1"/>
  <c r="O378" i="1"/>
  <c r="O366" i="1"/>
  <c r="O365" i="1"/>
  <c r="O367" i="1"/>
  <c r="O368" i="1"/>
  <c r="O369" i="1"/>
  <c r="O371" i="1"/>
  <c r="O372" i="1"/>
  <c r="O373" i="1"/>
  <c r="O374" i="1"/>
  <c r="O375" i="1"/>
  <c r="O376" i="1"/>
  <c r="O377" i="1"/>
  <c r="O379" i="1"/>
  <c r="O380" i="1"/>
  <c r="O381" i="1"/>
  <c r="O382" i="1"/>
  <c r="O383" i="1"/>
  <c r="P365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P384" i="1"/>
  <c r="O7" i="1"/>
  <c r="O8" i="1"/>
  <c r="O9" i="1"/>
  <c r="O11" i="1"/>
  <c r="O12" i="1"/>
  <c r="O14" i="1"/>
  <c r="O17" i="1"/>
  <c r="O18" i="1"/>
  <c r="O19" i="1"/>
  <c r="O5" i="1"/>
  <c r="O6" i="1"/>
  <c r="O10" i="1"/>
  <c r="O4" i="1"/>
  <c r="P4" i="1"/>
  <c r="V4" i="1"/>
  <c r="U4" i="1"/>
  <c r="P213" i="1"/>
  <c r="V15" i="1"/>
  <c r="U15" i="1"/>
  <c r="P99" i="1"/>
  <c r="V9" i="1"/>
  <c r="U9" i="1"/>
  <c r="P80" i="1"/>
  <c r="V8" i="1"/>
  <c r="U8" i="1"/>
  <c r="P118" i="1"/>
  <c r="V10" i="1"/>
  <c r="U10" i="1"/>
  <c r="P270" i="1"/>
  <c r="V18" i="1"/>
  <c r="U18" i="1"/>
  <c r="P156" i="1"/>
  <c r="V12" i="1"/>
  <c r="U12" i="1"/>
  <c r="P137" i="1"/>
  <c r="V11" i="1"/>
  <c r="U11" i="1"/>
  <c r="P61" i="1"/>
  <c r="V7" i="1"/>
  <c r="U7" i="1"/>
  <c r="P232" i="1"/>
  <c r="V16" i="1"/>
  <c r="U16" i="1"/>
  <c r="P194" i="1"/>
  <c r="V14" i="1"/>
  <c r="U14" i="1"/>
  <c r="P251" i="1"/>
  <c r="V17" i="1"/>
  <c r="U17" i="1"/>
  <c r="P175" i="1"/>
  <c r="V13" i="1"/>
  <c r="U13" i="1"/>
  <c r="P42" i="1"/>
  <c r="V6" i="1"/>
  <c r="U6" i="1"/>
  <c r="P23" i="1"/>
  <c r="V5" i="1"/>
  <c r="U5" i="1"/>
  <c r="F21" i="4"/>
  <c r="G21" i="4"/>
  <c r="D21" i="5"/>
  <c r="E21" i="5"/>
  <c r="F21" i="5"/>
  <c r="G21" i="5"/>
  <c r="D21" i="6"/>
  <c r="E21" i="6"/>
  <c r="F21" i="6"/>
  <c r="G21" i="6"/>
  <c r="D21" i="7"/>
  <c r="E21" i="7"/>
  <c r="F21" i="7"/>
  <c r="G21" i="7"/>
</calcChain>
</file>

<file path=xl/sharedStrings.xml><?xml version="1.0" encoding="utf-8"?>
<sst xmlns="http://purl.oclc.org/ooxml/spreadsheetml/main" count="2365" uniqueCount="161">
  <si>
    <t>Participant</t>
  </si>
  <si>
    <t>Condition</t>
  </si>
  <si>
    <t>Algorithm</t>
  </si>
  <si>
    <t>Snippet</t>
  </si>
  <si>
    <t>Count</t>
  </si>
  <si>
    <t>Responded</t>
  </si>
  <si>
    <t>Not Responded</t>
  </si>
  <si>
    <t>Correct</t>
  </si>
  <si>
    <t>Incorrect</t>
  </si>
  <si>
    <t>Late Responded</t>
  </si>
  <si>
    <t>MultiClicks</t>
  </si>
  <si>
    <t>OverallClicks</t>
  </si>
  <si>
    <t>ResponseTime</t>
  </si>
  <si>
    <t>ClickTime</t>
  </si>
  <si>
    <t>p02</t>
  </si>
  <si>
    <t>Comprehension</t>
  </si>
  <si>
    <t>Loop</t>
  </si>
  <si>
    <t>hIndex</t>
  </si>
  <si>
    <t>GreatestCommonDivisor</t>
  </si>
  <si>
    <t>Recursion</t>
  </si>
  <si>
    <t>RecursiveBinaryToDecimal</t>
  </si>
  <si>
    <t>IfElse</t>
  </si>
  <si>
    <t>DumbSort</t>
  </si>
  <si>
    <t>isHurricane</t>
  </si>
  <si>
    <t>RecursiveCrossSum</t>
  </si>
  <si>
    <t>CountVowels</t>
  </si>
  <si>
    <t>YesNo</t>
  </si>
  <si>
    <t>RecursiveFibonacciVariant</t>
  </si>
  <si>
    <t>lengthOfLastWord</t>
  </si>
  <si>
    <t>ArrayAverage</t>
  </si>
  <si>
    <t>RecursivePower</t>
  </si>
  <si>
    <t>isPalindrome</t>
  </si>
  <si>
    <t>SquareRoot</t>
  </si>
  <si>
    <t>ContainsSubstring</t>
  </si>
  <si>
    <t>RecursiveFactorial</t>
  </si>
  <si>
    <t>Syntax</t>
  </si>
  <si>
    <t>Syn_BubbleSort</t>
  </si>
  <si>
    <t>Syn_DecimalToBinary</t>
  </si>
  <si>
    <t>Syn_CountSameCharsAtSamePosition</t>
  </si>
  <si>
    <t>Syn_StringPermutation</t>
  </si>
  <si>
    <t>Syn_IntertwineTwoWords</t>
  </si>
  <si>
    <t>p01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</si>
  <si>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</si>
  <si>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</si>
  <si>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</si>
  <si>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</si>
  <si>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</si>
  <si>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</si>
  <si>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</si>
  <si>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</si>
  <si>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</si>
  <si>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</si>
  <si>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</si>
  <si>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</si>
  <si>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</si>
  <si>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</si>
  <si>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</si>
  <si>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</si>
  <si>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</si>
  <si>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response_time</t>
  </si>
  <si>
    <t>without_incorrect</t>
  </si>
  <si>
    <t>snippet</t>
  </si>
  <si>
    <t>correct</t>
  </si>
  <si>
    <t>incorrect</t>
  </si>
  <si>
    <t>response_time (ms)</t>
  </si>
  <si>
    <t>response_time (s)</t>
  </si>
  <si>
    <t>DepDegree</t>
  </si>
  <si>
    <t>LOC</t>
  </si>
  <si>
    <t>LOCR</t>
  </si>
  <si>
    <t>McCabe</t>
  </si>
  <si>
    <t>Halstead</t>
  </si>
  <si>
    <t>CognitiveComplexity</t>
  </si>
  <si>
    <t>Gn</t>
  </si>
  <si>
    <t>GnCdt00Nest00</t>
  </si>
  <si>
    <t>GnCdt00</t>
  </si>
  <si>
    <t>GnPartCdt00</t>
  </si>
  <si>
    <t>GnPartCdt00Total</t>
  </si>
  <si>
    <t>BRANCH</t>
  </si>
  <si>
    <t>CALL</t>
  </si>
  <si>
    <t>CALLED</t>
  </si>
  <si>
    <t>CALLEDp</t>
  </si>
  <si>
    <t>CAST</t>
  </si>
  <si>
    <t>CDENS</t>
  </si>
  <si>
    <t>CONTROL</t>
  </si>
  <si>
    <t>D</t>
  </si>
  <si>
    <t>E</t>
  </si>
  <si>
    <t>evG</t>
  </si>
  <si>
    <t>EXEC</t>
  </si>
  <si>
    <t>EXP</t>
  </si>
  <si>
    <t>IF_NEST</t>
  </si>
  <si>
    <t>ivG</t>
  </si>
  <si>
    <t>LOOP</t>
  </si>
  <si>
    <t>LOOP_NEST</t>
  </si>
  <si>
    <t>N</t>
  </si>
  <si>
    <t>n</t>
  </si>
  <si>
    <t>NBD</t>
  </si>
  <si>
    <t>NCLOC</t>
  </si>
  <si>
    <t>NP</t>
  </si>
  <si>
    <t>QCP_CRCT</t>
  </si>
  <si>
    <t>QCP_MAINT</t>
  </si>
  <si>
    <t>QCP_RLBTY</t>
  </si>
  <si>
    <t>RETURN</t>
  </si>
  <si>
    <t>RLOC</t>
  </si>
  <si>
    <t>STAT</t>
  </si>
  <si>
    <t>V</t>
  </si>
  <si>
    <t>vG</t>
  </si>
  <si>
    <t>Loops</t>
  </si>
  <si>
    <t>12.64</t>
  </si>
  <si>
    <t>0.1429</t>
  </si>
  <si>
    <t>0.625</t>
  </si>
  <si>
    <t>25.50</t>
  </si>
  <si>
    <t>0.5333</t>
  </si>
  <si>
    <t>0.72</t>
  </si>
  <si>
    <t>13.00</t>
  </si>
  <si>
    <t>0.2727</t>
  </si>
  <si>
    <t>0.6667</t>
  </si>
  <si>
    <t>30.30</t>
  </si>
  <si>
    <t>0.2381</t>
  </si>
  <si>
    <t>0.7568</t>
  </si>
  <si>
    <t>26.63</t>
  </si>
  <si>
    <t>0.6957</t>
  </si>
  <si>
    <t>16.75</t>
  </si>
  <si>
    <t>0.4</t>
  </si>
  <si>
    <t>0.5625</t>
  </si>
  <si>
    <t>14.66</t>
  </si>
  <si>
    <t>0.3333</t>
  </si>
  <si>
    <t>0.5</t>
  </si>
  <si>
    <t>16.50</t>
  </si>
  <si>
    <t>10.88</t>
  </si>
  <si>
    <t>15.38</t>
  </si>
  <si>
    <t>39.83</t>
  </si>
  <si>
    <t>0.3636</t>
  </si>
  <si>
    <t>0.7143</t>
  </si>
  <si>
    <t>6.13</t>
  </si>
  <si>
    <t>0.7</t>
  </si>
  <si>
    <t>16.25</t>
  </si>
  <si>
    <t>9.00</t>
  </si>
  <si>
    <t>0.3846</t>
  </si>
  <si>
    <t>16.72</t>
  </si>
  <si>
    <t>0.375</t>
  </si>
  <si>
    <t>18.58</t>
  </si>
  <si>
    <t>sonarqube</t>
  </si>
  <si>
    <t>genese_cpx</t>
  </si>
  <si>
    <t>BA21</t>
  </si>
  <si>
    <t>BA39</t>
  </si>
  <si>
    <t>BA44</t>
  </si>
  <si>
    <t>BA6</t>
  </si>
  <si>
    <t>BA activation</t>
  </si>
  <si>
    <t>Peitek 2021 response time</t>
  </si>
  <si>
    <t>all</t>
  </si>
  <si>
    <t>average</t>
  </si>
  <si>
    <t>corrects</t>
  </si>
  <si>
    <t>Average</t>
  </si>
  <si>
    <t>snippet id</t>
  </si>
  <si>
    <t>dyn 1</t>
  </si>
  <si>
    <t>dyn 2</t>
  </si>
  <si>
    <t>Pearson</t>
  </si>
  <si>
    <t>Correlation with BA6</t>
  </si>
  <si>
    <t>Correlation with BA21</t>
  </si>
  <si>
    <t>Correlation with BA39</t>
  </si>
  <si>
    <t>Correlation with BA44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</si>
</sst>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6">
    <xf numFmtId="0" fontId="0" fillId="0" borderId="0" xfId="0"/>
    <xf numFmtId="0" fontId="0" fillId="0" borderId="0" xfId="0" applyAlignment="1">
      <alignment vertical="center"/>
    </xf>
    <xf numFmtId="1" fontId="0" fillId="0" borderId="0" xfId="0" applyNumberFormat="1" applyAlignment="1">
      <alignment vertical="center"/>
    </xf>
    <xf numFmtId="2" fontId="0" fillId="0" borderId="0" xfId="0" applyNumberFormat="1" applyAlignment="1">
      <alignment vertical="center"/>
    </xf>
    <xf numFmtId="0" fontId="0" fillId="33" borderId="0" xfId="0" applyFill="1" applyAlignment="1">
      <alignment vertical="center"/>
    </xf>
    <xf numFmtId="0" fontId="0" fillId="34" borderId="10" xfId="0" applyFill="1" applyBorder="1"/>
    <xf numFmtId="0" fontId="0" fillId="33" borderId="10" xfId="0" applyFill="1" applyBorder="1"/>
    <xf numFmtId="0" fontId="0" fillId="0" borderId="10" xfId="0" applyBorder="1"/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10" xfId="0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0" fontId="0" fillId="36" borderId="10" xfId="0" applyFill="1" applyBorder="1" applyAlignment="1">
      <alignment vertical="center"/>
    </xf>
    <xf numFmtId="0" fontId="0" fillId="36" borderId="10" xfId="0" applyFill="1" applyBorder="1" applyAlignment="1">
      <alignment horizontal="center" vertical="center"/>
    </xf>
    <xf numFmtId="164" fontId="0" fillId="36" borderId="10" xfId="0" applyNumberForma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33" borderId="10" xfId="0" applyFill="1" applyBorder="1" applyAlignment="1">
      <alignment vertical="center"/>
    </xf>
    <xf numFmtId="0" fontId="0" fillId="33" borderId="10" xfId="0" applyFill="1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2" fontId="0" fillId="34" borderId="10" xfId="0" applyNumberFormat="1" applyFill="1" applyBorder="1" applyAlignment="1">
      <alignment horizontal="center" vertical="center"/>
    </xf>
    <xf numFmtId="1" fontId="0" fillId="34" borderId="10" xfId="0" applyNumberFormat="1" applyFill="1" applyBorder="1" applyAlignment="1">
      <alignment horizontal="center" vertical="center"/>
    </xf>
    <xf numFmtId="2" fontId="0" fillId="0" borderId="10" xfId="0" applyNumberFormat="1" applyBorder="1" applyAlignment="1">
      <alignment vertical="center"/>
    </xf>
    <xf numFmtId="1" fontId="0" fillId="0" borderId="10" xfId="0" applyNumberFormat="1" applyBorder="1" applyAlignment="1">
      <alignment vertical="center"/>
    </xf>
    <xf numFmtId="1" fontId="0" fillId="0" borderId="10" xfId="0" applyNumberFormat="1" applyBorder="1" applyAlignment="1">
      <alignment horizontal="center" vertical="center"/>
    </xf>
    <xf numFmtId="1" fontId="0" fillId="33" borderId="10" xfId="0" applyNumberFormat="1" applyFill="1" applyBorder="1" applyAlignment="1">
      <alignment horizontal="center" vertical="center"/>
    </xf>
    <xf numFmtId="0" fontId="0" fillId="35" borderId="10" xfId="0" applyFill="1" applyBorder="1" applyAlignment="1">
      <alignment vertical="center"/>
    </xf>
    <xf numFmtId="0" fontId="0" fillId="0" borderId="10" xfId="0" applyBorder="1" applyAlignment="1">
      <alignment horizontal="left" vertical="center"/>
    </xf>
    <xf numFmtId="2" fontId="0" fillId="0" borderId="10" xfId="0" applyNumberForma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37" borderId="10" xfId="0" applyFill="1" applyBorder="1" applyAlignment="1">
      <alignment vertical="center"/>
    </xf>
    <xf numFmtId="0" fontId="18" fillId="0" borderId="0" xfId="0" applyFont="1" applyAlignment="1">
      <alignment horizont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theme" Target="theme/theme1.xml"/><Relationship Id="rId3" Type="http://purl.oclc.org/ooxml/officeDocument/relationships/worksheet" Target="worksheets/sheet3.xml"/><Relationship Id="rId7" Type="http://purl.oclc.org/ooxml/officeDocument/relationships/worksheet" Target="worksheets/sheet7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calcChain" Target="calcChain.xml"/><Relationship Id="rId5" Type="http://purl.oclc.org/ooxml/officeDocument/relationships/worksheet" Target="worksheets/sheet5.xml"/><Relationship Id="rId10" Type="http://purl.oclc.org/ooxml/officeDocument/relationships/sharedStrings" Target="sharedStrings.xml"/><Relationship Id="rId4" Type="http://purl.oclc.org/ooxml/officeDocument/relationships/worksheet" Target="worksheets/sheet4.xml"/><Relationship Id="rId9" Type="http://purl.oclc.org/ooxml/officeDocument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purl.oclc.org/ooxml/officeDocument/relationships/themeOverride" Target="../theme/themeOverride1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purl.oclc.org/ooxml/officeDocument/relationships/themeOverride" Target="../theme/themeOverride2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3" Type="http://purl.oclc.org/ooxml/officeDocument/relationships/themeOverride" Target="../theme/themeOverride3.xml"/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3" Type="http://purl.oclc.org/ooxml/officeDocument/relationships/themeOverride" Target="../theme/themeOverride4.xml"/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3" Type="http://purl.oclc.org/ooxml/officeDocument/relationships/themeOverride" Target="../theme/themeOverride5.xml"/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3" Type="http://purl.oclc.org/ooxml/officeDocument/relationships/themeOverride" Target="../theme/themeOverride6.xml"/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3" Type="http://purl.oclc.org/ooxml/officeDocument/relationships/themeOverride" Target="../theme/themeOverride7.xml"/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3" Type="http://purl.oclc.org/ooxml/officeDocument/relationships/themeOverride" Target="../theme/themeOverride8.xml"/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'BA6'!$D$4</c:f>
              <c:strCache>
                <c:ptCount val="1"/>
                <c:pt idx="0">
                  <c:v>sonarqube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'BA6'!$C$5:$C$20</c:f>
              <c:numCache>
                <c:formatCode>0.00</c:formatCode>
                <c:ptCount val="16"/>
                <c:pt idx="0">
                  <c:v>1.3537193882611875</c:v>
                </c:pt>
                <c:pt idx="1">
                  <c:v>1.8020285803170939</c:v>
                </c:pt>
                <c:pt idx="2">
                  <c:v>1.3374030349801458</c:v>
                </c:pt>
                <c:pt idx="3">
                  <c:v>1.5687779657181375</c:v>
                </c:pt>
                <c:pt idx="4">
                  <c:v>1.5600017515813118</c:v>
                </c:pt>
                <c:pt idx="5">
                  <c:v>1.5995615015131088</c:v>
                </c:pt>
                <c:pt idx="6">
                  <c:v>1.3721676081015082</c:v>
                </c:pt>
                <c:pt idx="7">
                  <c:v>1.7025904516287755</c:v>
                </c:pt>
                <c:pt idx="8">
                  <c:v>1.6871394913395641</c:v>
                </c:pt>
                <c:pt idx="9">
                  <c:v>1.7266327936626304</c:v>
                </c:pt>
                <c:pt idx="10">
                  <c:v>1.4982320466035957</c:v>
                </c:pt>
                <c:pt idx="11">
                  <c:v>1.0084710494206826</c:v>
                </c:pt>
                <c:pt idx="12">
                  <c:v>1.1745412800201065</c:v>
                </c:pt>
                <c:pt idx="13">
                  <c:v>1.3306785970985187</c:v>
                </c:pt>
                <c:pt idx="14">
                  <c:v>1.551705420308563</c:v>
                </c:pt>
                <c:pt idx="15">
                  <c:v>1.2695579533836368</c:v>
                </c:pt>
              </c:numCache>
            </c:numRef>
          </c:xVal>
          <c:yVal>
            <c:numRef>
              <c:f>'BA6'!$D$5:$D$20</c:f>
              <c:numCache>
                <c:formatCode>General</c:formatCode>
                <c:ptCount val="16"/>
                <c:pt idx="0">
                  <c:v>1</c:v>
                </c:pt>
                <c:pt idx="1">
                  <c:v>14</c:v>
                </c:pt>
                <c:pt idx="2">
                  <c:v>6</c:v>
                </c:pt>
                <c:pt idx="3">
                  <c:v>5</c:v>
                </c:pt>
                <c:pt idx="4">
                  <c:v>5</c:v>
                </c:pt>
                <c:pt idx="5">
                  <c:v>4</c:v>
                </c:pt>
                <c:pt idx="6">
                  <c:v>6</c:v>
                </c:pt>
                <c:pt idx="7">
                  <c:v>3</c:v>
                </c:pt>
                <c:pt idx="8">
                  <c:v>10</c:v>
                </c:pt>
                <c:pt idx="9">
                  <c:v>2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4">
                  <c:v>6</c:v>
                </c:pt>
                <c:pt idx="15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D00-514A-9F7E-A2C2FEF1AE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0178623"/>
        <c:axId val="2059738511"/>
      </c:scatterChart>
      <c:valAx>
        <c:axId val="2060178623"/>
        <c:scaling>
          <c:orientation val="minMax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59738511"/>
        <c:crosses val="autoZero"/>
        <c:crossBetween val="midCat"/>
      </c:valAx>
      <c:valAx>
        <c:axId val="2059738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601786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'BA6'!$E$4</c:f>
              <c:strCache>
                <c:ptCount val="1"/>
                <c:pt idx="0">
                  <c:v>genese_cpx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'BA6'!$C$5:$C$20</c:f>
              <c:numCache>
                <c:formatCode>0.00</c:formatCode>
                <c:ptCount val="16"/>
                <c:pt idx="0">
                  <c:v>1.3537193882611875</c:v>
                </c:pt>
                <c:pt idx="1">
                  <c:v>1.8020285803170939</c:v>
                </c:pt>
                <c:pt idx="2">
                  <c:v>1.3374030349801458</c:v>
                </c:pt>
                <c:pt idx="3">
                  <c:v>1.5687779657181375</c:v>
                </c:pt>
                <c:pt idx="4">
                  <c:v>1.5600017515813118</c:v>
                </c:pt>
                <c:pt idx="5">
                  <c:v>1.5995615015131088</c:v>
                </c:pt>
                <c:pt idx="6">
                  <c:v>1.3721676081015082</c:v>
                </c:pt>
                <c:pt idx="7">
                  <c:v>1.7025904516287755</c:v>
                </c:pt>
                <c:pt idx="8">
                  <c:v>1.6871394913395641</c:v>
                </c:pt>
                <c:pt idx="9">
                  <c:v>1.7266327936626304</c:v>
                </c:pt>
                <c:pt idx="10">
                  <c:v>1.4982320466035957</c:v>
                </c:pt>
                <c:pt idx="11">
                  <c:v>1.0084710494206826</c:v>
                </c:pt>
                <c:pt idx="12">
                  <c:v>1.1745412800201065</c:v>
                </c:pt>
                <c:pt idx="13">
                  <c:v>1.3306785970985187</c:v>
                </c:pt>
                <c:pt idx="14">
                  <c:v>1.551705420308563</c:v>
                </c:pt>
                <c:pt idx="15">
                  <c:v>1.2695579533836368</c:v>
                </c:pt>
              </c:numCache>
            </c:numRef>
          </c:xVal>
          <c:yVal>
            <c:numRef>
              <c:f>'BA6'!$E$5:$E$20</c:f>
              <c:numCache>
                <c:formatCode>General</c:formatCode>
                <c:ptCount val="16"/>
                <c:pt idx="0">
                  <c:v>6.9</c:v>
                </c:pt>
                <c:pt idx="1">
                  <c:v>24.9</c:v>
                </c:pt>
                <c:pt idx="2">
                  <c:v>13.1</c:v>
                </c:pt>
                <c:pt idx="3">
                  <c:v>20.3</c:v>
                </c:pt>
                <c:pt idx="4">
                  <c:v>11.9</c:v>
                </c:pt>
                <c:pt idx="5">
                  <c:v>11</c:v>
                </c:pt>
                <c:pt idx="6">
                  <c:v>11.9</c:v>
                </c:pt>
                <c:pt idx="7">
                  <c:v>12.3</c:v>
                </c:pt>
                <c:pt idx="8">
                  <c:v>18.3</c:v>
                </c:pt>
                <c:pt idx="9">
                  <c:v>11.9</c:v>
                </c:pt>
                <c:pt idx="10">
                  <c:v>6.2</c:v>
                </c:pt>
                <c:pt idx="11">
                  <c:v>5.9</c:v>
                </c:pt>
                <c:pt idx="12">
                  <c:v>7.2</c:v>
                </c:pt>
                <c:pt idx="13">
                  <c:v>9.1</c:v>
                </c:pt>
                <c:pt idx="14">
                  <c:v>15.6</c:v>
                </c:pt>
                <c:pt idx="15">
                  <c:v>14.5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2CD-5241-A85C-4FD114D62F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8947583"/>
        <c:axId val="1518830015"/>
      </c:scatterChart>
      <c:valAx>
        <c:axId val="1828947583"/>
        <c:scaling>
          <c:orientation val="minMax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18830015"/>
        <c:crosses val="autoZero"/>
        <c:crossBetween val="midCat"/>
      </c:valAx>
      <c:valAx>
        <c:axId val="1518830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289475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dyn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'BA6'!$F$4</c:f>
              <c:strCache>
                <c:ptCount val="1"/>
                <c:pt idx="0">
                  <c:v>dyn 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'BA6'!$C$5:$C$20</c:f>
              <c:numCache>
                <c:formatCode>0.00</c:formatCode>
                <c:ptCount val="16"/>
                <c:pt idx="0">
                  <c:v>1.3537193882611875</c:v>
                </c:pt>
                <c:pt idx="1">
                  <c:v>1.8020285803170939</c:v>
                </c:pt>
                <c:pt idx="2">
                  <c:v>1.3374030349801458</c:v>
                </c:pt>
                <c:pt idx="3">
                  <c:v>1.5687779657181375</c:v>
                </c:pt>
                <c:pt idx="4">
                  <c:v>1.5600017515813118</c:v>
                </c:pt>
                <c:pt idx="5">
                  <c:v>1.5995615015131088</c:v>
                </c:pt>
                <c:pt idx="6">
                  <c:v>1.3721676081015082</c:v>
                </c:pt>
                <c:pt idx="7">
                  <c:v>1.7025904516287755</c:v>
                </c:pt>
                <c:pt idx="8">
                  <c:v>1.6871394913395641</c:v>
                </c:pt>
                <c:pt idx="9">
                  <c:v>1.7266327936626304</c:v>
                </c:pt>
                <c:pt idx="10">
                  <c:v>1.4982320466035957</c:v>
                </c:pt>
                <c:pt idx="11">
                  <c:v>1.0084710494206826</c:v>
                </c:pt>
                <c:pt idx="12">
                  <c:v>1.1745412800201065</c:v>
                </c:pt>
                <c:pt idx="13">
                  <c:v>1.3306785970985187</c:v>
                </c:pt>
                <c:pt idx="14">
                  <c:v>1.551705420308563</c:v>
                </c:pt>
                <c:pt idx="15">
                  <c:v>1.2695579533836368</c:v>
                </c:pt>
              </c:numCache>
            </c:numRef>
          </c:xVal>
          <c:yVal>
            <c:numRef>
              <c:f>'BA6'!$F$5:$F$20</c:f>
              <c:numCache>
                <c:formatCode>General</c:formatCode>
                <c:ptCount val="16"/>
                <c:pt idx="0">
                  <c:v>11.744000000000002</c:v>
                </c:pt>
                <c:pt idx="1">
                  <c:v>18.183487999999997</c:v>
                </c:pt>
                <c:pt idx="2">
                  <c:v>11.699563093333332</c:v>
                </c:pt>
                <c:pt idx="3">
                  <c:v>19</c:v>
                </c:pt>
                <c:pt idx="4">
                  <c:v>14.360000000000001</c:v>
                </c:pt>
                <c:pt idx="5">
                  <c:v>14.160000000000004</c:v>
                </c:pt>
                <c:pt idx="6">
                  <c:v>4</c:v>
                </c:pt>
                <c:pt idx="7">
                  <c:v>7.8000000000000007</c:v>
                </c:pt>
                <c:pt idx="8">
                  <c:v>9.2889600000000012</c:v>
                </c:pt>
                <c:pt idx="9">
                  <c:v>9.36</c:v>
                </c:pt>
                <c:pt idx="10">
                  <c:v>6.3591999999999995</c:v>
                </c:pt>
                <c:pt idx="11">
                  <c:v>3.9640000000000004</c:v>
                </c:pt>
                <c:pt idx="12">
                  <c:v>4.4496000000000002</c:v>
                </c:pt>
                <c:pt idx="13">
                  <c:v>6.4600000000000009</c:v>
                </c:pt>
                <c:pt idx="14">
                  <c:v>12.368000000000004</c:v>
                </c:pt>
                <c:pt idx="15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2CD-5241-A85C-4FD114D62F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8947583"/>
        <c:axId val="1518830015"/>
      </c:scatterChart>
      <c:valAx>
        <c:axId val="1828947583"/>
        <c:scaling>
          <c:orientation val="minMax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18830015"/>
        <c:crosses val="autoZero"/>
        <c:crossBetween val="midCat"/>
      </c:valAx>
      <c:valAx>
        <c:axId val="1518830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289475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dyn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'BA6'!$G$4</c:f>
              <c:strCache>
                <c:ptCount val="1"/>
                <c:pt idx="0">
                  <c:v>dyn 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'BA6'!$C$5:$C$20</c:f>
              <c:numCache>
                <c:formatCode>0.00</c:formatCode>
                <c:ptCount val="16"/>
                <c:pt idx="0">
                  <c:v>1.3537193882611875</c:v>
                </c:pt>
                <c:pt idx="1">
                  <c:v>1.8020285803170939</c:v>
                </c:pt>
                <c:pt idx="2">
                  <c:v>1.3374030349801458</c:v>
                </c:pt>
                <c:pt idx="3">
                  <c:v>1.5687779657181375</c:v>
                </c:pt>
                <c:pt idx="4">
                  <c:v>1.5600017515813118</c:v>
                </c:pt>
                <c:pt idx="5">
                  <c:v>1.5995615015131088</c:v>
                </c:pt>
                <c:pt idx="6">
                  <c:v>1.3721676081015082</c:v>
                </c:pt>
                <c:pt idx="7">
                  <c:v>1.7025904516287755</c:v>
                </c:pt>
                <c:pt idx="8">
                  <c:v>1.6871394913395641</c:v>
                </c:pt>
                <c:pt idx="9">
                  <c:v>1.7266327936626304</c:v>
                </c:pt>
                <c:pt idx="10">
                  <c:v>1.4982320466035957</c:v>
                </c:pt>
                <c:pt idx="11">
                  <c:v>1.0084710494206826</c:v>
                </c:pt>
                <c:pt idx="12">
                  <c:v>1.1745412800201065</c:v>
                </c:pt>
                <c:pt idx="13">
                  <c:v>1.3306785970985187</c:v>
                </c:pt>
                <c:pt idx="14">
                  <c:v>1.551705420308563</c:v>
                </c:pt>
                <c:pt idx="15">
                  <c:v>1.2695579533836368</c:v>
                </c:pt>
              </c:numCache>
            </c:numRef>
          </c:xVal>
          <c:yVal>
            <c:numRef>
              <c:f>'BA6'!$G$5:$G$20</c:f>
              <c:numCache>
                <c:formatCode>General</c:formatCode>
                <c:ptCount val="16"/>
                <c:pt idx="0">
                  <c:v>9.2853393034880014</c:v>
                </c:pt>
                <c:pt idx="1">
                  <c:v>11.530927025310637</c:v>
                </c:pt>
                <c:pt idx="2">
                  <c:v>9.3711639868234222</c:v>
                </c:pt>
                <c:pt idx="3">
                  <c:v>14.16</c:v>
                </c:pt>
                <c:pt idx="4">
                  <c:v>9.9460000000000015</c:v>
                </c:pt>
                <c:pt idx="5">
                  <c:v>8.9761231999999982</c:v>
                </c:pt>
                <c:pt idx="6">
                  <c:v>2.5329999999999999</c:v>
                </c:pt>
                <c:pt idx="7">
                  <c:v>5.9126238298449598</c:v>
                </c:pt>
                <c:pt idx="8">
                  <c:v>10.90676270550866</c:v>
                </c:pt>
                <c:pt idx="9">
                  <c:v>6.7590000000000003</c:v>
                </c:pt>
                <c:pt idx="10">
                  <c:v>6.6677599999999995</c:v>
                </c:pt>
                <c:pt idx="11">
                  <c:v>4.2604000000000006</c:v>
                </c:pt>
                <c:pt idx="12">
                  <c:v>4.7540000000000004</c:v>
                </c:pt>
                <c:pt idx="13">
                  <c:v>5.8592400000000007</c:v>
                </c:pt>
                <c:pt idx="14">
                  <c:v>7.9318737209704704</c:v>
                </c:pt>
                <c:pt idx="15">
                  <c:v>2.7730999999999999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2CD-5241-A85C-4FD114D62F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8947583"/>
        <c:axId val="1518830015"/>
      </c:scatterChart>
      <c:valAx>
        <c:axId val="1828947583"/>
        <c:scaling>
          <c:orientation val="minMax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18830015"/>
        <c:crosses val="autoZero"/>
        <c:crossBetween val="midCat"/>
      </c:valAx>
      <c:valAx>
        <c:axId val="1518830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289475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'BA21'!$D$4</c:f>
              <c:strCache>
                <c:ptCount val="1"/>
                <c:pt idx="0">
                  <c:v>sonarqube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'BA21'!$C$5:$C$20</c:f>
              <c:numCache>
                <c:formatCode>0.00</c:formatCode>
                <c:ptCount val="16"/>
                <c:pt idx="0">
                  <c:v>1.3736929914676261</c:v>
                </c:pt>
                <c:pt idx="1">
                  <c:v>1.806600955661039</c:v>
                </c:pt>
                <c:pt idx="2">
                  <c:v>1.2656870345990141</c:v>
                </c:pt>
                <c:pt idx="3">
                  <c:v>1.4810454894987206</c:v>
                </c:pt>
                <c:pt idx="4">
                  <c:v>1.6346144298440122</c:v>
                </c:pt>
                <c:pt idx="5">
                  <c:v>1.4915380288862734</c:v>
                </c:pt>
                <c:pt idx="6">
                  <c:v>1.0960963849131804</c:v>
                </c:pt>
                <c:pt idx="7">
                  <c:v>1.5671245364521658</c:v>
                </c:pt>
                <c:pt idx="8">
                  <c:v>1.4840238521236739</c:v>
                </c:pt>
                <c:pt idx="9">
                  <c:v>1.5875598621218747</c:v>
                </c:pt>
                <c:pt idx="10">
                  <c:v>1.2378991212911217</c:v>
                </c:pt>
                <c:pt idx="11">
                  <c:v>1.0696468520726676</c:v>
                </c:pt>
                <c:pt idx="12">
                  <c:v>1.0851720827605271</c:v>
                </c:pt>
                <c:pt idx="13">
                  <c:v>1.1316511805710452</c:v>
                </c:pt>
                <c:pt idx="14">
                  <c:v>1.447881305909626</c:v>
                </c:pt>
                <c:pt idx="15">
                  <c:v>1.3082893683703498</c:v>
                </c:pt>
              </c:numCache>
            </c:numRef>
          </c:xVal>
          <c:yVal>
            <c:numRef>
              <c:f>'BA21'!$D$5:$D$20</c:f>
              <c:numCache>
                <c:formatCode>General</c:formatCode>
                <c:ptCount val="16"/>
                <c:pt idx="0">
                  <c:v>1</c:v>
                </c:pt>
                <c:pt idx="1">
                  <c:v>14</c:v>
                </c:pt>
                <c:pt idx="2">
                  <c:v>6</c:v>
                </c:pt>
                <c:pt idx="3">
                  <c:v>5</c:v>
                </c:pt>
                <c:pt idx="4">
                  <c:v>5</c:v>
                </c:pt>
                <c:pt idx="5">
                  <c:v>4</c:v>
                </c:pt>
                <c:pt idx="6">
                  <c:v>6</c:v>
                </c:pt>
                <c:pt idx="7">
                  <c:v>3</c:v>
                </c:pt>
                <c:pt idx="8">
                  <c:v>10</c:v>
                </c:pt>
                <c:pt idx="9">
                  <c:v>2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4">
                  <c:v>6</c:v>
                </c:pt>
                <c:pt idx="15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BEF-CF49-BE28-3BBF608E92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0178623"/>
        <c:axId val="2059738511"/>
      </c:scatterChart>
      <c:valAx>
        <c:axId val="2060178623"/>
        <c:scaling>
          <c:orientation val="minMax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59738511"/>
        <c:crosses val="autoZero"/>
        <c:crossBetween val="midCat"/>
      </c:valAx>
      <c:valAx>
        <c:axId val="2059738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601786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'BA21'!$E$4</c:f>
              <c:strCache>
                <c:ptCount val="1"/>
                <c:pt idx="0">
                  <c:v>genese_cpx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'BA21'!$C$5:$C$20</c:f>
              <c:numCache>
                <c:formatCode>0.00</c:formatCode>
                <c:ptCount val="16"/>
                <c:pt idx="0">
                  <c:v>1.3736929914676261</c:v>
                </c:pt>
                <c:pt idx="1">
                  <c:v>1.806600955661039</c:v>
                </c:pt>
                <c:pt idx="2">
                  <c:v>1.2656870345990141</c:v>
                </c:pt>
                <c:pt idx="3">
                  <c:v>1.4810454894987206</c:v>
                </c:pt>
                <c:pt idx="4">
                  <c:v>1.6346144298440122</c:v>
                </c:pt>
                <c:pt idx="5">
                  <c:v>1.4915380288862734</c:v>
                </c:pt>
                <c:pt idx="6">
                  <c:v>1.0960963849131804</c:v>
                </c:pt>
                <c:pt idx="7">
                  <c:v>1.5671245364521658</c:v>
                </c:pt>
                <c:pt idx="8">
                  <c:v>1.4840238521236739</c:v>
                </c:pt>
                <c:pt idx="9">
                  <c:v>1.5875598621218747</c:v>
                </c:pt>
                <c:pt idx="10">
                  <c:v>1.2378991212911217</c:v>
                </c:pt>
                <c:pt idx="11">
                  <c:v>1.0696468520726676</c:v>
                </c:pt>
                <c:pt idx="12">
                  <c:v>1.0851720827605271</c:v>
                </c:pt>
                <c:pt idx="13">
                  <c:v>1.1316511805710452</c:v>
                </c:pt>
                <c:pt idx="14">
                  <c:v>1.447881305909626</c:v>
                </c:pt>
                <c:pt idx="15">
                  <c:v>1.3082893683703498</c:v>
                </c:pt>
              </c:numCache>
            </c:numRef>
          </c:xVal>
          <c:yVal>
            <c:numRef>
              <c:f>'BA21'!$E$5:$E$20</c:f>
              <c:numCache>
                <c:formatCode>General</c:formatCode>
                <c:ptCount val="16"/>
                <c:pt idx="0">
                  <c:v>6.9</c:v>
                </c:pt>
                <c:pt idx="1">
                  <c:v>24.9</c:v>
                </c:pt>
                <c:pt idx="2">
                  <c:v>13.1</c:v>
                </c:pt>
                <c:pt idx="3">
                  <c:v>20.3</c:v>
                </c:pt>
                <c:pt idx="4">
                  <c:v>11.9</c:v>
                </c:pt>
                <c:pt idx="5">
                  <c:v>11</c:v>
                </c:pt>
                <c:pt idx="6">
                  <c:v>11.9</c:v>
                </c:pt>
                <c:pt idx="7">
                  <c:v>12.3</c:v>
                </c:pt>
                <c:pt idx="8">
                  <c:v>18.3</c:v>
                </c:pt>
                <c:pt idx="9">
                  <c:v>11.9</c:v>
                </c:pt>
                <c:pt idx="10">
                  <c:v>6.2</c:v>
                </c:pt>
                <c:pt idx="11">
                  <c:v>5.9</c:v>
                </c:pt>
                <c:pt idx="12">
                  <c:v>7.2</c:v>
                </c:pt>
                <c:pt idx="13">
                  <c:v>9.1</c:v>
                </c:pt>
                <c:pt idx="14">
                  <c:v>15.6</c:v>
                </c:pt>
                <c:pt idx="15">
                  <c:v>14.5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B79-AC4E-8D0A-710FAF752D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8947583"/>
        <c:axId val="1518830015"/>
      </c:scatterChart>
      <c:valAx>
        <c:axId val="1828947583"/>
        <c:scaling>
          <c:orientation val="minMax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18830015"/>
        <c:crosses val="autoZero"/>
        <c:crossBetween val="midCat"/>
      </c:valAx>
      <c:valAx>
        <c:axId val="1518830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289475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dyn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'BA21'!$F$4</c:f>
              <c:strCache>
                <c:ptCount val="1"/>
                <c:pt idx="0">
                  <c:v>dyn 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'BA21'!$C$5:$C$20</c:f>
              <c:numCache>
                <c:formatCode>0.00</c:formatCode>
                <c:ptCount val="16"/>
                <c:pt idx="0">
                  <c:v>1.3736929914676261</c:v>
                </c:pt>
                <c:pt idx="1">
                  <c:v>1.806600955661039</c:v>
                </c:pt>
                <c:pt idx="2">
                  <c:v>1.2656870345990141</c:v>
                </c:pt>
                <c:pt idx="3">
                  <c:v>1.4810454894987206</c:v>
                </c:pt>
                <c:pt idx="4">
                  <c:v>1.6346144298440122</c:v>
                </c:pt>
                <c:pt idx="5">
                  <c:v>1.4915380288862734</c:v>
                </c:pt>
                <c:pt idx="6">
                  <c:v>1.0960963849131804</c:v>
                </c:pt>
                <c:pt idx="7">
                  <c:v>1.5671245364521658</c:v>
                </c:pt>
                <c:pt idx="8">
                  <c:v>1.4840238521236739</c:v>
                </c:pt>
                <c:pt idx="9">
                  <c:v>1.5875598621218747</c:v>
                </c:pt>
                <c:pt idx="10">
                  <c:v>1.2378991212911217</c:v>
                </c:pt>
                <c:pt idx="11">
                  <c:v>1.0696468520726676</c:v>
                </c:pt>
                <c:pt idx="12">
                  <c:v>1.0851720827605271</c:v>
                </c:pt>
                <c:pt idx="13">
                  <c:v>1.1316511805710452</c:v>
                </c:pt>
                <c:pt idx="14">
                  <c:v>1.447881305909626</c:v>
                </c:pt>
                <c:pt idx="15">
                  <c:v>1.3082893683703498</c:v>
                </c:pt>
              </c:numCache>
            </c:numRef>
          </c:xVal>
          <c:yVal>
            <c:numRef>
              <c:f>'BA21'!$F$5:$F$20</c:f>
              <c:numCache>
                <c:formatCode>General</c:formatCode>
                <c:ptCount val="16"/>
                <c:pt idx="0">
                  <c:v>11.744000000000002</c:v>
                </c:pt>
                <c:pt idx="1">
                  <c:v>18.183487999999997</c:v>
                </c:pt>
                <c:pt idx="2">
                  <c:v>11.699563093333332</c:v>
                </c:pt>
                <c:pt idx="3">
                  <c:v>19</c:v>
                </c:pt>
                <c:pt idx="4">
                  <c:v>14.360000000000001</c:v>
                </c:pt>
                <c:pt idx="5">
                  <c:v>14.160000000000004</c:v>
                </c:pt>
                <c:pt idx="6">
                  <c:v>4</c:v>
                </c:pt>
                <c:pt idx="7">
                  <c:v>7.8000000000000007</c:v>
                </c:pt>
                <c:pt idx="8">
                  <c:v>9.2889600000000012</c:v>
                </c:pt>
                <c:pt idx="9">
                  <c:v>9.36</c:v>
                </c:pt>
                <c:pt idx="10">
                  <c:v>6.3591999999999995</c:v>
                </c:pt>
                <c:pt idx="11">
                  <c:v>3.9640000000000004</c:v>
                </c:pt>
                <c:pt idx="12">
                  <c:v>4.4496000000000002</c:v>
                </c:pt>
                <c:pt idx="13">
                  <c:v>6.4600000000000009</c:v>
                </c:pt>
                <c:pt idx="14">
                  <c:v>12.368000000000004</c:v>
                </c:pt>
                <c:pt idx="15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692-1A4F-AF1D-C5662FAE39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8947583"/>
        <c:axId val="1518830015"/>
      </c:scatterChart>
      <c:valAx>
        <c:axId val="1828947583"/>
        <c:scaling>
          <c:orientation val="minMax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18830015"/>
        <c:crosses val="autoZero"/>
        <c:crossBetween val="midCat"/>
      </c:valAx>
      <c:valAx>
        <c:axId val="1518830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289475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dyn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'BA21'!$G$4</c:f>
              <c:strCache>
                <c:ptCount val="1"/>
                <c:pt idx="0">
                  <c:v>dyn 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'BA21'!$C$5:$C$20</c:f>
              <c:numCache>
                <c:formatCode>0.00</c:formatCode>
                <c:ptCount val="16"/>
                <c:pt idx="0">
                  <c:v>1.3736929914676261</c:v>
                </c:pt>
                <c:pt idx="1">
                  <c:v>1.806600955661039</c:v>
                </c:pt>
                <c:pt idx="2">
                  <c:v>1.2656870345990141</c:v>
                </c:pt>
                <c:pt idx="3">
                  <c:v>1.4810454894987206</c:v>
                </c:pt>
                <c:pt idx="4">
                  <c:v>1.6346144298440122</c:v>
                </c:pt>
                <c:pt idx="5">
                  <c:v>1.4915380288862734</c:v>
                </c:pt>
                <c:pt idx="6">
                  <c:v>1.0960963849131804</c:v>
                </c:pt>
                <c:pt idx="7">
                  <c:v>1.5671245364521658</c:v>
                </c:pt>
                <c:pt idx="8">
                  <c:v>1.4840238521236739</c:v>
                </c:pt>
                <c:pt idx="9">
                  <c:v>1.5875598621218747</c:v>
                </c:pt>
                <c:pt idx="10">
                  <c:v>1.2378991212911217</c:v>
                </c:pt>
                <c:pt idx="11">
                  <c:v>1.0696468520726676</c:v>
                </c:pt>
                <c:pt idx="12">
                  <c:v>1.0851720827605271</c:v>
                </c:pt>
                <c:pt idx="13">
                  <c:v>1.1316511805710452</c:v>
                </c:pt>
                <c:pt idx="14">
                  <c:v>1.447881305909626</c:v>
                </c:pt>
                <c:pt idx="15">
                  <c:v>1.3082893683703498</c:v>
                </c:pt>
              </c:numCache>
            </c:numRef>
          </c:xVal>
          <c:yVal>
            <c:numRef>
              <c:f>'BA21'!$G$5:$G$20</c:f>
              <c:numCache>
                <c:formatCode>General</c:formatCode>
                <c:ptCount val="16"/>
                <c:pt idx="0">
                  <c:v>9.2853393034880014</c:v>
                </c:pt>
                <c:pt idx="1">
                  <c:v>11.530927025310637</c:v>
                </c:pt>
                <c:pt idx="2">
                  <c:v>9.3711639868234222</c:v>
                </c:pt>
                <c:pt idx="3">
                  <c:v>14.16</c:v>
                </c:pt>
                <c:pt idx="4">
                  <c:v>9.9460000000000015</c:v>
                </c:pt>
                <c:pt idx="5">
                  <c:v>8.9761231999999982</c:v>
                </c:pt>
                <c:pt idx="6">
                  <c:v>2.5329999999999999</c:v>
                </c:pt>
                <c:pt idx="7">
                  <c:v>5.9126238298449598</c:v>
                </c:pt>
                <c:pt idx="8">
                  <c:v>10.90676270550866</c:v>
                </c:pt>
                <c:pt idx="9">
                  <c:v>6.7590000000000003</c:v>
                </c:pt>
                <c:pt idx="10">
                  <c:v>6.6677599999999995</c:v>
                </c:pt>
                <c:pt idx="11">
                  <c:v>4.2604000000000006</c:v>
                </c:pt>
                <c:pt idx="12">
                  <c:v>4.7540000000000004</c:v>
                </c:pt>
                <c:pt idx="13">
                  <c:v>5.8592400000000007</c:v>
                </c:pt>
                <c:pt idx="14">
                  <c:v>7.9318737209704704</c:v>
                </c:pt>
                <c:pt idx="15">
                  <c:v>2.7730999999999999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D44-824B-B7FA-73FC346569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8947583"/>
        <c:axId val="1518830015"/>
      </c:scatterChart>
      <c:valAx>
        <c:axId val="1828947583"/>
        <c:scaling>
          <c:orientation val="minMax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18830015"/>
        <c:crosses val="autoZero"/>
        <c:crossBetween val="midCat"/>
      </c:valAx>
      <c:valAx>
        <c:axId val="1518830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289475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'BA39'!$D$4</c:f>
              <c:strCache>
                <c:ptCount val="1"/>
                <c:pt idx="0">
                  <c:v>sonarqube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'BA39'!$C$5:$C$20</c:f>
              <c:numCache>
                <c:formatCode>0.00</c:formatCode>
                <c:ptCount val="16"/>
                <c:pt idx="0">
                  <c:v>2.0014555459894638</c:v>
                </c:pt>
                <c:pt idx="1">
                  <c:v>1.974498620334898</c:v>
                </c:pt>
                <c:pt idx="2">
                  <c:v>1.6860706472723774</c:v>
                </c:pt>
                <c:pt idx="3">
                  <c:v>2.2148304146327717</c:v>
                </c:pt>
                <c:pt idx="4">
                  <c:v>1.9983700662190764</c:v>
                </c:pt>
                <c:pt idx="5">
                  <c:v>1.6794319234294481</c:v>
                </c:pt>
                <c:pt idx="6">
                  <c:v>1.3375688090502784</c:v>
                </c:pt>
                <c:pt idx="7">
                  <c:v>2.1061088578712139</c:v>
                </c:pt>
                <c:pt idx="8">
                  <c:v>1.9264002622702858</c:v>
                </c:pt>
                <c:pt idx="9">
                  <c:v>2.2596628133762882</c:v>
                </c:pt>
                <c:pt idx="10">
                  <c:v>1.6614941739331088</c:v>
                </c:pt>
                <c:pt idx="11">
                  <c:v>1.3501967535262305</c:v>
                </c:pt>
                <c:pt idx="12">
                  <c:v>1.8125407053308709</c:v>
                </c:pt>
                <c:pt idx="13">
                  <c:v>1.7042465902696937</c:v>
                </c:pt>
                <c:pt idx="14">
                  <c:v>1.7197592567873003</c:v>
                </c:pt>
                <c:pt idx="15">
                  <c:v>1.652299401458615</c:v>
                </c:pt>
              </c:numCache>
            </c:numRef>
          </c:xVal>
          <c:yVal>
            <c:numRef>
              <c:f>'BA39'!$D$5:$D$20</c:f>
              <c:numCache>
                <c:formatCode>General</c:formatCode>
                <c:ptCount val="16"/>
                <c:pt idx="0">
                  <c:v>1</c:v>
                </c:pt>
                <c:pt idx="1">
                  <c:v>14</c:v>
                </c:pt>
                <c:pt idx="2">
                  <c:v>6</c:v>
                </c:pt>
                <c:pt idx="3">
                  <c:v>5</c:v>
                </c:pt>
                <c:pt idx="4">
                  <c:v>5</c:v>
                </c:pt>
                <c:pt idx="5">
                  <c:v>4</c:v>
                </c:pt>
                <c:pt idx="6">
                  <c:v>6</c:v>
                </c:pt>
                <c:pt idx="7">
                  <c:v>3</c:v>
                </c:pt>
                <c:pt idx="8">
                  <c:v>10</c:v>
                </c:pt>
                <c:pt idx="9">
                  <c:v>2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4">
                  <c:v>6</c:v>
                </c:pt>
                <c:pt idx="15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A95-9543-9942-924AA262C7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0178623"/>
        <c:axId val="2059738511"/>
      </c:scatterChart>
      <c:valAx>
        <c:axId val="2060178623"/>
        <c:scaling>
          <c:orientation val="minMax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59738511"/>
        <c:crosses val="autoZero"/>
        <c:crossBetween val="midCat"/>
      </c:valAx>
      <c:valAx>
        <c:axId val="2059738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601786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'BA39'!$E$4</c:f>
              <c:strCache>
                <c:ptCount val="1"/>
                <c:pt idx="0">
                  <c:v>genese_cpx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'BA39'!$C$5:$C$20</c:f>
              <c:numCache>
                <c:formatCode>0.00</c:formatCode>
                <c:ptCount val="16"/>
                <c:pt idx="0">
                  <c:v>2.0014555459894638</c:v>
                </c:pt>
                <c:pt idx="1">
                  <c:v>1.974498620334898</c:v>
                </c:pt>
                <c:pt idx="2">
                  <c:v>1.6860706472723774</c:v>
                </c:pt>
                <c:pt idx="3">
                  <c:v>2.2148304146327717</c:v>
                </c:pt>
                <c:pt idx="4">
                  <c:v>1.9983700662190764</c:v>
                </c:pt>
                <c:pt idx="5">
                  <c:v>1.6794319234294481</c:v>
                </c:pt>
                <c:pt idx="6">
                  <c:v>1.3375688090502784</c:v>
                </c:pt>
                <c:pt idx="7">
                  <c:v>2.1061088578712139</c:v>
                </c:pt>
                <c:pt idx="8">
                  <c:v>1.9264002622702858</c:v>
                </c:pt>
                <c:pt idx="9">
                  <c:v>2.2596628133762882</c:v>
                </c:pt>
                <c:pt idx="10">
                  <c:v>1.6614941739331088</c:v>
                </c:pt>
                <c:pt idx="11">
                  <c:v>1.3501967535262305</c:v>
                </c:pt>
                <c:pt idx="12">
                  <c:v>1.8125407053308709</c:v>
                </c:pt>
                <c:pt idx="13">
                  <c:v>1.7042465902696937</c:v>
                </c:pt>
                <c:pt idx="14">
                  <c:v>1.7197592567873003</c:v>
                </c:pt>
                <c:pt idx="15">
                  <c:v>1.652299401458615</c:v>
                </c:pt>
              </c:numCache>
            </c:numRef>
          </c:xVal>
          <c:yVal>
            <c:numRef>
              <c:f>'BA39'!$E$5:$E$20</c:f>
              <c:numCache>
                <c:formatCode>General</c:formatCode>
                <c:ptCount val="16"/>
                <c:pt idx="0">
                  <c:v>6.9</c:v>
                </c:pt>
                <c:pt idx="1">
                  <c:v>24.9</c:v>
                </c:pt>
                <c:pt idx="2">
                  <c:v>13.1</c:v>
                </c:pt>
                <c:pt idx="3">
                  <c:v>20.3</c:v>
                </c:pt>
                <c:pt idx="4">
                  <c:v>11.9</c:v>
                </c:pt>
                <c:pt idx="5">
                  <c:v>11</c:v>
                </c:pt>
                <c:pt idx="6">
                  <c:v>11.9</c:v>
                </c:pt>
                <c:pt idx="7">
                  <c:v>12.3</c:v>
                </c:pt>
                <c:pt idx="8">
                  <c:v>18.3</c:v>
                </c:pt>
                <c:pt idx="9">
                  <c:v>11.9</c:v>
                </c:pt>
                <c:pt idx="10">
                  <c:v>6.2</c:v>
                </c:pt>
                <c:pt idx="11">
                  <c:v>5.9</c:v>
                </c:pt>
                <c:pt idx="12">
                  <c:v>7.2</c:v>
                </c:pt>
                <c:pt idx="13">
                  <c:v>9.1</c:v>
                </c:pt>
                <c:pt idx="14">
                  <c:v>15.6</c:v>
                </c:pt>
                <c:pt idx="15">
                  <c:v>14.5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D66-4245-BEB4-847B7B9D75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8947583"/>
        <c:axId val="1518830015"/>
      </c:scatterChart>
      <c:valAx>
        <c:axId val="1828947583"/>
        <c:scaling>
          <c:orientation val="minMax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18830015"/>
        <c:crosses val="autoZero"/>
        <c:crossBetween val="midCat"/>
      </c:valAx>
      <c:valAx>
        <c:axId val="1518830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289475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dyn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'BA39'!$F$4</c:f>
              <c:strCache>
                <c:ptCount val="1"/>
                <c:pt idx="0">
                  <c:v>dyn 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'BA39'!$C$5:$C$20</c:f>
              <c:numCache>
                <c:formatCode>0.00</c:formatCode>
                <c:ptCount val="16"/>
                <c:pt idx="0">
                  <c:v>2.0014555459894638</c:v>
                </c:pt>
                <c:pt idx="1">
                  <c:v>1.974498620334898</c:v>
                </c:pt>
                <c:pt idx="2">
                  <c:v>1.6860706472723774</c:v>
                </c:pt>
                <c:pt idx="3">
                  <c:v>2.2148304146327717</c:v>
                </c:pt>
                <c:pt idx="4">
                  <c:v>1.9983700662190764</c:v>
                </c:pt>
                <c:pt idx="5">
                  <c:v>1.6794319234294481</c:v>
                </c:pt>
                <c:pt idx="6">
                  <c:v>1.3375688090502784</c:v>
                </c:pt>
                <c:pt idx="7">
                  <c:v>2.1061088578712139</c:v>
                </c:pt>
                <c:pt idx="8">
                  <c:v>1.9264002622702858</c:v>
                </c:pt>
                <c:pt idx="9">
                  <c:v>2.2596628133762882</c:v>
                </c:pt>
                <c:pt idx="10">
                  <c:v>1.6614941739331088</c:v>
                </c:pt>
                <c:pt idx="11">
                  <c:v>1.3501967535262305</c:v>
                </c:pt>
                <c:pt idx="12">
                  <c:v>1.8125407053308709</c:v>
                </c:pt>
                <c:pt idx="13">
                  <c:v>1.7042465902696937</c:v>
                </c:pt>
                <c:pt idx="14">
                  <c:v>1.7197592567873003</c:v>
                </c:pt>
                <c:pt idx="15">
                  <c:v>1.652299401458615</c:v>
                </c:pt>
              </c:numCache>
            </c:numRef>
          </c:xVal>
          <c:yVal>
            <c:numRef>
              <c:f>'BA39'!$F$5:$F$20</c:f>
              <c:numCache>
                <c:formatCode>General</c:formatCode>
                <c:ptCount val="16"/>
                <c:pt idx="0">
                  <c:v>11.744000000000002</c:v>
                </c:pt>
                <c:pt idx="1">
                  <c:v>18.183487999999997</c:v>
                </c:pt>
                <c:pt idx="2">
                  <c:v>11.699563093333332</c:v>
                </c:pt>
                <c:pt idx="3">
                  <c:v>19</c:v>
                </c:pt>
                <c:pt idx="4">
                  <c:v>14.360000000000001</c:v>
                </c:pt>
                <c:pt idx="5">
                  <c:v>14.160000000000004</c:v>
                </c:pt>
                <c:pt idx="6">
                  <c:v>4</c:v>
                </c:pt>
                <c:pt idx="7">
                  <c:v>7.8000000000000007</c:v>
                </c:pt>
                <c:pt idx="8">
                  <c:v>9.2889600000000012</c:v>
                </c:pt>
                <c:pt idx="9">
                  <c:v>9.36</c:v>
                </c:pt>
                <c:pt idx="10">
                  <c:v>6.3591999999999995</c:v>
                </c:pt>
                <c:pt idx="11">
                  <c:v>3.9640000000000004</c:v>
                </c:pt>
                <c:pt idx="12">
                  <c:v>4.4496000000000002</c:v>
                </c:pt>
                <c:pt idx="13">
                  <c:v>6.4600000000000009</c:v>
                </c:pt>
                <c:pt idx="14">
                  <c:v>12.368000000000004</c:v>
                </c:pt>
                <c:pt idx="15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114-7646-97B6-F10DBF75F3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8947583"/>
        <c:axId val="1518830015"/>
      </c:scatterChart>
      <c:valAx>
        <c:axId val="1828947583"/>
        <c:scaling>
          <c:orientation val="minMax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18830015"/>
        <c:crosses val="autoZero"/>
        <c:crossBetween val="midCat"/>
      </c:valAx>
      <c:valAx>
        <c:axId val="1518830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289475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dyn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'BA39'!$G$4</c:f>
              <c:strCache>
                <c:ptCount val="1"/>
                <c:pt idx="0">
                  <c:v>dyn 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'BA39'!$C$5:$C$20</c:f>
              <c:numCache>
                <c:formatCode>0.00</c:formatCode>
                <c:ptCount val="16"/>
                <c:pt idx="0">
                  <c:v>2.0014555459894638</c:v>
                </c:pt>
                <c:pt idx="1">
                  <c:v>1.974498620334898</c:v>
                </c:pt>
                <c:pt idx="2">
                  <c:v>1.6860706472723774</c:v>
                </c:pt>
                <c:pt idx="3">
                  <c:v>2.2148304146327717</c:v>
                </c:pt>
                <c:pt idx="4">
                  <c:v>1.9983700662190764</c:v>
                </c:pt>
                <c:pt idx="5">
                  <c:v>1.6794319234294481</c:v>
                </c:pt>
                <c:pt idx="6">
                  <c:v>1.3375688090502784</c:v>
                </c:pt>
                <c:pt idx="7">
                  <c:v>2.1061088578712139</c:v>
                </c:pt>
                <c:pt idx="8">
                  <c:v>1.9264002622702858</c:v>
                </c:pt>
                <c:pt idx="9">
                  <c:v>2.2596628133762882</c:v>
                </c:pt>
                <c:pt idx="10">
                  <c:v>1.6614941739331088</c:v>
                </c:pt>
                <c:pt idx="11">
                  <c:v>1.3501967535262305</c:v>
                </c:pt>
                <c:pt idx="12">
                  <c:v>1.8125407053308709</c:v>
                </c:pt>
                <c:pt idx="13">
                  <c:v>1.7042465902696937</c:v>
                </c:pt>
                <c:pt idx="14">
                  <c:v>1.7197592567873003</c:v>
                </c:pt>
                <c:pt idx="15">
                  <c:v>1.652299401458615</c:v>
                </c:pt>
              </c:numCache>
            </c:numRef>
          </c:xVal>
          <c:yVal>
            <c:numRef>
              <c:f>'BA39'!$G$5:$G$20</c:f>
              <c:numCache>
                <c:formatCode>General</c:formatCode>
                <c:ptCount val="16"/>
                <c:pt idx="0">
                  <c:v>9.2853393034880014</c:v>
                </c:pt>
                <c:pt idx="1">
                  <c:v>11.530927025310637</c:v>
                </c:pt>
                <c:pt idx="2">
                  <c:v>9.3711639868234222</c:v>
                </c:pt>
                <c:pt idx="3">
                  <c:v>14.16</c:v>
                </c:pt>
                <c:pt idx="4">
                  <c:v>9.9460000000000015</c:v>
                </c:pt>
                <c:pt idx="5">
                  <c:v>8.9761231999999982</c:v>
                </c:pt>
                <c:pt idx="6">
                  <c:v>2.5329999999999999</c:v>
                </c:pt>
                <c:pt idx="7">
                  <c:v>5.9126238298449598</c:v>
                </c:pt>
                <c:pt idx="8">
                  <c:v>10.90676270550866</c:v>
                </c:pt>
                <c:pt idx="9">
                  <c:v>6.7590000000000003</c:v>
                </c:pt>
                <c:pt idx="10">
                  <c:v>6.6677599999999995</c:v>
                </c:pt>
                <c:pt idx="11">
                  <c:v>4.2604000000000006</c:v>
                </c:pt>
                <c:pt idx="12">
                  <c:v>4.7540000000000004</c:v>
                </c:pt>
                <c:pt idx="13">
                  <c:v>5.8592400000000007</c:v>
                </c:pt>
                <c:pt idx="14">
                  <c:v>7.9318737209704704</c:v>
                </c:pt>
                <c:pt idx="15">
                  <c:v>2.7730999999999999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7C7-064C-9C93-C5F08A1B4E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8947583"/>
        <c:axId val="1518830015"/>
      </c:scatterChart>
      <c:valAx>
        <c:axId val="1828947583"/>
        <c:scaling>
          <c:orientation val="minMax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18830015"/>
        <c:crosses val="autoZero"/>
        <c:crossBetween val="midCat"/>
      </c:valAx>
      <c:valAx>
        <c:axId val="1518830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289475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'BA44'!$D$4</c:f>
              <c:strCache>
                <c:ptCount val="1"/>
                <c:pt idx="0">
                  <c:v>sonarqube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'BA44'!$C$5:$C$20</c:f>
              <c:numCache>
                <c:formatCode>0.00</c:formatCode>
                <c:ptCount val="16"/>
                <c:pt idx="0">
                  <c:v>1.7085513167480761</c:v>
                </c:pt>
                <c:pt idx="1">
                  <c:v>1.62631635552725</c:v>
                </c:pt>
                <c:pt idx="2">
                  <c:v>1.4543296624650659</c:v>
                </c:pt>
                <c:pt idx="3">
                  <c:v>1.7475342278576027</c:v>
                </c:pt>
                <c:pt idx="4">
                  <c:v>1.695588500799085</c:v>
                </c:pt>
                <c:pt idx="5">
                  <c:v>1.4956592695668114</c:v>
                </c:pt>
                <c:pt idx="6">
                  <c:v>1.2675556408819117</c:v>
                </c:pt>
                <c:pt idx="7">
                  <c:v>1.8150401452164802</c:v>
                </c:pt>
                <c:pt idx="8">
                  <c:v>1.5942196695079798</c:v>
                </c:pt>
                <c:pt idx="9">
                  <c:v>1.73724350346085</c:v>
                </c:pt>
                <c:pt idx="10">
                  <c:v>1.5960900811770502</c:v>
                </c:pt>
                <c:pt idx="11">
                  <c:v>1.3502741843198498</c:v>
                </c:pt>
                <c:pt idx="12">
                  <c:v>1.6926581818189923</c:v>
                </c:pt>
                <c:pt idx="13">
                  <c:v>1.4666448209042113</c:v>
                </c:pt>
                <c:pt idx="14">
                  <c:v>1.5544846580604272</c:v>
                </c:pt>
                <c:pt idx="15">
                  <c:v>1.4412684681828116</c:v>
                </c:pt>
              </c:numCache>
            </c:numRef>
          </c:xVal>
          <c:yVal>
            <c:numRef>
              <c:f>'BA44'!$D$5:$D$20</c:f>
              <c:numCache>
                <c:formatCode>General</c:formatCode>
                <c:ptCount val="16"/>
                <c:pt idx="0">
                  <c:v>1</c:v>
                </c:pt>
                <c:pt idx="1">
                  <c:v>14</c:v>
                </c:pt>
                <c:pt idx="2">
                  <c:v>6</c:v>
                </c:pt>
                <c:pt idx="3">
                  <c:v>5</c:v>
                </c:pt>
                <c:pt idx="4">
                  <c:v>5</c:v>
                </c:pt>
                <c:pt idx="5">
                  <c:v>4</c:v>
                </c:pt>
                <c:pt idx="6">
                  <c:v>6</c:v>
                </c:pt>
                <c:pt idx="7">
                  <c:v>3</c:v>
                </c:pt>
                <c:pt idx="8">
                  <c:v>10</c:v>
                </c:pt>
                <c:pt idx="9">
                  <c:v>2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4">
                  <c:v>6</c:v>
                </c:pt>
                <c:pt idx="15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34B-BD4E-AB4C-E1F21A8FE5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0178623"/>
        <c:axId val="2059738511"/>
      </c:scatterChart>
      <c:valAx>
        <c:axId val="2060178623"/>
        <c:scaling>
          <c:orientation val="minMax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59738511"/>
        <c:crosses val="autoZero"/>
        <c:crossBetween val="midCat"/>
      </c:valAx>
      <c:valAx>
        <c:axId val="2059738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601786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'BA44'!$E$4</c:f>
              <c:strCache>
                <c:ptCount val="1"/>
                <c:pt idx="0">
                  <c:v>genese_cpx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'BA44'!$C$5:$C$20</c:f>
              <c:numCache>
                <c:formatCode>0.00</c:formatCode>
                <c:ptCount val="16"/>
                <c:pt idx="0">
                  <c:v>1.7085513167480761</c:v>
                </c:pt>
                <c:pt idx="1">
                  <c:v>1.62631635552725</c:v>
                </c:pt>
                <c:pt idx="2">
                  <c:v>1.4543296624650659</c:v>
                </c:pt>
                <c:pt idx="3">
                  <c:v>1.7475342278576027</c:v>
                </c:pt>
                <c:pt idx="4">
                  <c:v>1.695588500799085</c:v>
                </c:pt>
                <c:pt idx="5">
                  <c:v>1.4956592695668114</c:v>
                </c:pt>
                <c:pt idx="6">
                  <c:v>1.2675556408819117</c:v>
                </c:pt>
                <c:pt idx="7">
                  <c:v>1.8150401452164802</c:v>
                </c:pt>
                <c:pt idx="8">
                  <c:v>1.5942196695079798</c:v>
                </c:pt>
                <c:pt idx="9">
                  <c:v>1.73724350346085</c:v>
                </c:pt>
                <c:pt idx="10">
                  <c:v>1.5960900811770502</c:v>
                </c:pt>
                <c:pt idx="11">
                  <c:v>1.3502741843198498</c:v>
                </c:pt>
                <c:pt idx="12">
                  <c:v>1.6926581818189923</c:v>
                </c:pt>
                <c:pt idx="13">
                  <c:v>1.4666448209042113</c:v>
                </c:pt>
                <c:pt idx="14">
                  <c:v>1.5544846580604272</c:v>
                </c:pt>
                <c:pt idx="15">
                  <c:v>1.4412684681828116</c:v>
                </c:pt>
              </c:numCache>
            </c:numRef>
          </c:xVal>
          <c:yVal>
            <c:numRef>
              <c:f>'BA44'!$E$5:$E$20</c:f>
              <c:numCache>
                <c:formatCode>General</c:formatCode>
                <c:ptCount val="16"/>
                <c:pt idx="0">
                  <c:v>6.9</c:v>
                </c:pt>
                <c:pt idx="1">
                  <c:v>24.9</c:v>
                </c:pt>
                <c:pt idx="2">
                  <c:v>13.1</c:v>
                </c:pt>
                <c:pt idx="3">
                  <c:v>20.3</c:v>
                </c:pt>
                <c:pt idx="4">
                  <c:v>11.9</c:v>
                </c:pt>
                <c:pt idx="5">
                  <c:v>11</c:v>
                </c:pt>
                <c:pt idx="6">
                  <c:v>11.9</c:v>
                </c:pt>
                <c:pt idx="7">
                  <c:v>12.3</c:v>
                </c:pt>
                <c:pt idx="8">
                  <c:v>18.3</c:v>
                </c:pt>
                <c:pt idx="9">
                  <c:v>11.9</c:v>
                </c:pt>
                <c:pt idx="10">
                  <c:v>6.2</c:v>
                </c:pt>
                <c:pt idx="11">
                  <c:v>5.9</c:v>
                </c:pt>
                <c:pt idx="12">
                  <c:v>7.2</c:v>
                </c:pt>
                <c:pt idx="13">
                  <c:v>9.1</c:v>
                </c:pt>
                <c:pt idx="14">
                  <c:v>15.6</c:v>
                </c:pt>
                <c:pt idx="15">
                  <c:v>14.5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536-E247-A48D-9763B7BF26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8947583"/>
        <c:axId val="1518830015"/>
      </c:scatterChart>
      <c:valAx>
        <c:axId val="1828947583"/>
        <c:scaling>
          <c:orientation val="minMax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18830015"/>
        <c:crosses val="autoZero"/>
        <c:crossBetween val="midCat"/>
      </c:valAx>
      <c:valAx>
        <c:axId val="1518830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289475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dyn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'BA44'!$F$4</c:f>
              <c:strCache>
                <c:ptCount val="1"/>
                <c:pt idx="0">
                  <c:v>dyn 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'BA44'!$C$5:$C$20</c:f>
              <c:numCache>
                <c:formatCode>0.00</c:formatCode>
                <c:ptCount val="16"/>
                <c:pt idx="0">
                  <c:v>1.7085513167480761</c:v>
                </c:pt>
                <c:pt idx="1">
                  <c:v>1.62631635552725</c:v>
                </c:pt>
                <c:pt idx="2">
                  <c:v>1.4543296624650659</c:v>
                </c:pt>
                <c:pt idx="3">
                  <c:v>1.7475342278576027</c:v>
                </c:pt>
                <c:pt idx="4">
                  <c:v>1.695588500799085</c:v>
                </c:pt>
                <c:pt idx="5">
                  <c:v>1.4956592695668114</c:v>
                </c:pt>
                <c:pt idx="6">
                  <c:v>1.2675556408819117</c:v>
                </c:pt>
                <c:pt idx="7">
                  <c:v>1.8150401452164802</c:v>
                </c:pt>
                <c:pt idx="8">
                  <c:v>1.5942196695079798</c:v>
                </c:pt>
                <c:pt idx="9">
                  <c:v>1.73724350346085</c:v>
                </c:pt>
                <c:pt idx="10">
                  <c:v>1.5960900811770502</c:v>
                </c:pt>
                <c:pt idx="11">
                  <c:v>1.3502741843198498</c:v>
                </c:pt>
                <c:pt idx="12">
                  <c:v>1.6926581818189923</c:v>
                </c:pt>
                <c:pt idx="13">
                  <c:v>1.4666448209042113</c:v>
                </c:pt>
                <c:pt idx="14">
                  <c:v>1.5544846580604272</c:v>
                </c:pt>
                <c:pt idx="15">
                  <c:v>1.4412684681828116</c:v>
                </c:pt>
              </c:numCache>
            </c:numRef>
          </c:xVal>
          <c:yVal>
            <c:numRef>
              <c:f>'BA44'!$F$5:$F$20</c:f>
              <c:numCache>
                <c:formatCode>General</c:formatCode>
                <c:ptCount val="16"/>
                <c:pt idx="0">
                  <c:v>11.744000000000002</c:v>
                </c:pt>
                <c:pt idx="1">
                  <c:v>18.183487999999997</c:v>
                </c:pt>
                <c:pt idx="2">
                  <c:v>11.699563093333332</c:v>
                </c:pt>
                <c:pt idx="3">
                  <c:v>19</c:v>
                </c:pt>
                <c:pt idx="4">
                  <c:v>14.360000000000001</c:v>
                </c:pt>
                <c:pt idx="5">
                  <c:v>14.160000000000004</c:v>
                </c:pt>
                <c:pt idx="6">
                  <c:v>4</c:v>
                </c:pt>
                <c:pt idx="7">
                  <c:v>7.8000000000000007</c:v>
                </c:pt>
                <c:pt idx="8">
                  <c:v>9.2889600000000012</c:v>
                </c:pt>
                <c:pt idx="9">
                  <c:v>9.36</c:v>
                </c:pt>
                <c:pt idx="10">
                  <c:v>6.3591999999999995</c:v>
                </c:pt>
                <c:pt idx="11">
                  <c:v>3.9640000000000004</c:v>
                </c:pt>
                <c:pt idx="12">
                  <c:v>4.4496000000000002</c:v>
                </c:pt>
                <c:pt idx="13">
                  <c:v>6.4600000000000009</c:v>
                </c:pt>
                <c:pt idx="14">
                  <c:v>12.368000000000004</c:v>
                </c:pt>
                <c:pt idx="15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486-3C41-99C9-9D7961CFB9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8947583"/>
        <c:axId val="1518830015"/>
      </c:scatterChart>
      <c:valAx>
        <c:axId val="1828947583"/>
        <c:scaling>
          <c:orientation val="minMax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18830015"/>
        <c:crosses val="autoZero"/>
        <c:crossBetween val="midCat"/>
      </c:valAx>
      <c:valAx>
        <c:axId val="1518830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289475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dyn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'BA44'!$G$4</c:f>
              <c:strCache>
                <c:ptCount val="1"/>
                <c:pt idx="0">
                  <c:v>dyn 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'BA44'!$C$5:$C$20</c:f>
              <c:numCache>
                <c:formatCode>0.00</c:formatCode>
                <c:ptCount val="16"/>
                <c:pt idx="0">
                  <c:v>1.7085513167480761</c:v>
                </c:pt>
                <c:pt idx="1">
                  <c:v>1.62631635552725</c:v>
                </c:pt>
                <c:pt idx="2">
                  <c:v>1.4543296624650659</c:v>
                </c:pt>
                <c:pt idx="3">
                  <c:v>1.7475342278576027</c:v>
                </c:pt>
                <c:pt idx="4">
                  <c:v>1.695588500799085</c:v>
                </c:pt>
                <c:pt idx="5">
                  <c:v>1.4956592695668114</c:v>
                </c:pt>
                <c:pt idx="6">
                  <c:v>1.2675556408819117</c:v>
                </c:pt>
                <c:pt idx="7">
                  <c:v>1.8150401452164802</c:v>
                </c:pt>
                <c:pt idx="8">
                  <c:v>1.5942196695079798</c:v>
                </c:pt>
                <c:pt idx="9">
                  <c:v>1.73724350346085</c:v>
                </c:pt>
                <c:pt idx="10">
                  <c:v>1.5960900811770502</c:v>
                </c:pt>
                <c:pt idx="11">
                  <c:v>1.3502741843198498</c:v>
                </c:pt>
                <c:pt idx="12">
                  <c:v>1.6926581818189923</c:v>
                </c:pt>
                <c:pt idx="13">
                  <c:v>1.4666448209042113</c:v>
                </c:pt>
                <c:pt idx="14">
                  <c:v>1.5544846580604272</c:v>
                </c:pt>
                <c:pt idx="15">
                  <c:v>1.4412684681828116</c:v>
                </c:pt>
              </c:numCache>
            </c:numRef>
          </c:xVal>
          <c:yVal>
            <c:numRef>
              <c:f>'BA44'!$G$5:$G$20</c:f>
              <c:numCache>
                <c:formatCode>General</c:formatCode>
                <c:ptCount val="16"/>
                <c:pt idx="0">
                  <c:v>9.2853393034880014</c:v>
                </c:pt>
                <c:pt idx="1">
                  <c:v>11.530927025310637</c:v>
                </c:pt>
                <c:pt idx="2">
                  <c:v>9.3711639868234222</c:v>
                </c:pt>
                <c:pt idx="3">
                  <c:v>14.16</c:v>
                </c:pt>
                <c:pt idx="4">
                  <c:v>9.9460000000000015</c:v>
                </c:pt>
                <c:pt idx="5">
                  <c:v>8.9761231999999982</c:v>
                </c:pt>
                <c:pt idx="6">
                  <c:v>2.5329999999999999</c:v>
                </c:pt>
                <c:pt idx="7">
                  <c:v>5.9126238298449598</c:v>
                </c:pt>
                <c:pt idx="8">
                  <c:v>10.90676270550866</c:v>
                </c:pt>
                <c:pt idx="9">
                  <c:v>6.7590000000000003</c:v>
                </c:pt>
                <c:pt idx="10">
                  <c:v>6.6677599999999995</c:v>
                </c:pt>
                <c:pt idx="11">
                  <c:v>4.2604000000000006</c:v>
                </c:pt>
                <c:pt idx="12">
                  <c:v>4.7540000000000004</c:v>
                </c:pt>
                <c:pt idx="13">
                  <c:v>5.8592400000000007</c:v>
                </c:pt>
                <c:pt idx="14">
                  <c:v>7.9318737209704704</c:v>
                </c:pt>
                <c:pt idx="15">
                  <c:v>2.7730999999999999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34F-8149-8EA3-494693620B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8947583"/>
        <c:axId val="1518830015"/>
      </c:scatterChart>
      <c:valAx>
        <c:axId val="1828947583"/>
        <c:scaling>
          <c:orientation val="minMax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18830015"/>
        <c:crosses val="autoZero"/>
        <c:crossBetween val="midCat"/>
      </c:valAx>
      <c:valAx>
        <c:axId val="1518830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289475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4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5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6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7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8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9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10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1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1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1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14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15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16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purl.oclc.org/ooxml/officeDocument/relationships/chart" Target="../charts/chart3.xml"/><Relationship Id="rId2" Type="http://purl.oclc.org/ooxml/officeDocument/relationships/chart" Target="../charts/chart2.xml"/><Relationship Id="rId1" Type="http://purl.oclc.org/ooxml/officeDocument/relationships/chart" Target="../charts/chart1.xml"/><Relationship Id="rId4" Type="http://purl.oclc.org/ooxml/officeDocument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purl.oclc.org/ooxml/officeDocument/relationships/chart" Target="../charts/chart7.xml"/><Relationship Id="rId2" Type="http://purl.oclc.org/ooxml/officeDocument/relationships/chart" Target="../charts/chart6.xml"/><Relationship Id="rId1" Type="http://purl.oclc.org/ooxml/officeDocument/relationships/chart" Target="../charts/chart5.xml"/><Relationship Id="rId4" Type="http://purl.oclc.org/ooxml/officeDocument/relationships/chart" Target="../charts/chart8.xml"/></Relationships>
</file>

<file path=xl/drawings/_rels/drawing3.xml.rels><?xml version="1.0" encoding="UTF-8" standalone="yes"?>
<Relationships xmlns="http://schemas.openxmlformats.org/package/2006/relationships"><Relationship Id="rId3" Type="http://purl.oclc.org/ooxml/officeDocument/relationships/chart" Target="../charts/chart11.xml"/><Relationship Id="rId2" Type="http://purl.oclc.org/ooxml/officeDocument/relationships/chart" Target="../charts/chart10.xml"/><Relationship Id="rId1" Type="http://purl.oclc.org/ooxml/officeDocument/relationships/chart" Target="../charts/chart9.xml"/><Relationship Id="rId4" Type="http://purl.oclc.org/ooxml/officeDocument/relationships/chart" Target="../charts/chart12.xml"/></Relationships>
</file>

<file path=xl/drawings/_rels/drawing4.xml.rels><?xml version="1.0" encoding="UTF-8" standalone="yes"?>
<Relationships xmlns="http://schemas.openxmlformats.org/package/2006/relationships"><Relationship Id="rId3" Type="http://purl.oclc.org/ooxml/officeDocument/relationships/chart" Target="../charts/chart15.xml"/><Relationship Id="rId2" Type="http://purl.oclc.org/ooxml/officeDocument/relationships/chart" Target="../charts/chart14.xml"/><Relationship Id="rId1" Type="http://purl.oclc.org/ooxml/officeDocument/relationships/chart" Target="../charts/chart13.xml"/><Relationship Id="rId4" Type="http://purl.oclc.org/ooxml/officeDocument/relationships/chart" Target="../charts/chart16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7</xdr:col>
      <xdr:colOff>209550</xdr:colOff>
      <xdr:row>3</xdr:row>
      <xdr:rowOff>6350</xdr:rowOff>
    </xdr:from>
    <xdr:to>
      <xdr:col>12</xdr:col>
      <xdr:colOff>736600</xdr:colOff>
      <xdr:row>21</xdr:row>
      <xdr:rowOff>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B02A225F-075D-4A41-BA65-0FF8C0E34E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12</xdr:col>
      <xdr:colOff>774700</xdr:colOff>
      <xdr:row>2</xdr:row>
      <xdr:rowOff>171450</xdr:rowOff>
    </xdr:from>
    <xdr:to>
      <xdr:col>18</xdr:col>
      <xdr:colOff>393700</xdr:colOff>
      <xdr:row>20</xdr:row>
      <xdr:rowOff>190500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542D413E-2B28-8D46-A9E8-7B9AA445DB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  <xdr:twoCellAnchor>
    <xdr:from>
      <xdr:col>7</xdr:col>
      <xdr:colOff>215900</xdr:colOff>
      <xdr:row>22</xdr:row>
      <xdr:rowOff>6350</xdr:rowOff>
    </xdr:from>
    <xdr:to>
      <xdr:col>12</xdr:col>
      <xdr:colOff>723900</xdr:colOff>
      <xdr:row>40</xdr:row>
      <xdr:rowOff>0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4652C149-432B-0948-B4E9-B9EA8C5AC4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3"/>
        </a:graphicData>
      </a:graphic>
    </xdr:graphicFrame>
    <xdr:clientData/>
  </xdr:twoCellAnchor>
  <xdr:twoCellAnchor>
    <xdr:from>
      <xdr:col>12</xdr:col>
      <xdr:colOff>800100</xdr:colOff>
      <xdr:row>22</xdr:row>
      <xdr:rowOff>19050</xdr:rowOff>
    </xdr:from>
    <xdr:to>
      <xdr:col>18</xdr:col>
      <xdr:colOff>393700</xdr:colOff>
      <xdr:row>39</xdr:row>
      <xdr:rowOff>190500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096E75E8-6FB1-B34F-9F41-916F6CAB5E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4"/>
        </a:graphicData>
      </a:graphic>
    </xdr:graphicFrame>
    <xdr:clientData/>
  </xdr:twoCellAnchor>
</xdr:wsDr>
</file>

<file path=xl/drawings/drawing2.xml><?xml version="1.0" encoding="utf-8"?>
<xdr:wsDr xmlns:xdr="http://purl.oclc.org/ooxml/drawingml/spreadsheetDrawing" xmlns:a="http://purl.oclc.org/ooxml/drawingml/main">
  <xdr:twoCellAnchor>
    <xdr:from>
      <xdr:col>7</xdr:col>
      <xdr:colOff>209550</xdr:colOff>
      <xdr:row>3</xdr:row>
      <xdr:rowOff>6350</xdr:rowOff>
    </xdr:from>
    <xdr:to>
      <xdr:col>12</xdr:col>
      <xdr:colOff>736600</xdr:colOff>
      <xdr:row>21</xdr:row>
      <xdr:rowOff>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4E0B513-A93F-D342-BA8F-43FE48039BA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12</xdr:col>
      <xdr:colOff>774700</xdr:colOff>
      <xdr:row>2</xdr:row>
      <xdr:rowOff>171450</xdr:rowOff>
    </xdr:from>
    <xdr:to>
      <xdr:col>18</xdr:col>
      <xdr:colOff>393700</xdr:colOff>
      <xdr:row>20</xdr:row>
      <xdr:rowOff>190500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95AFF484-FECD-994D-BC27-3499C4F197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  <xdr:twoCellAnchor>
    <xdr:from>
      <xdr:col>7</xdr:col>
      <xdr:colOff>215900</xdr:colOff>
      <xdr:row>22</xdr:row>
      <xdr:rowOff>6350</xdr:rowOff>
    </xdr:from>
    <xdr:to>
      <xdr:col>12</xdr:col>
      <xdr:colOff>723900</xdr:colOff>
      <xdr:row>40</xdr:row>
      <xdr:rowOff>0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A4EBE6CA-A35C-654A-822C-8541A6C1C9A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3"/>
        </a:graphicData>
      </a:graphic>
    </xdr:graphicFrame>
    <xdr:clientData/>
  </xdr:twoCellAnchor>
  <xdr:twoCellAnchor>
    <xdr:from>
      <xdr:col>12</xdr:col>
      <xdr:colOff>800100</xdr:colOff>
      <xdr:row>22</xdr:row>
      <xdr:rowOff>19050</xdr:rowOff>
    </xdr:from>
    <xdr:to>
      <xdr:col>18</xdr:col>
      <xdr:colOff>393700</xdr:colOff>
      <xdr:row>39</xdr:row>
      <xdr:rowOff>190500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7649F600-0036-8142-8D1B-ACD26D69C34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4"/>
        </a:graphicData>
      </a:graphic>
    </xdr:graphicFrame>
    <xdr:clientData/>
  </xdr:twoCellAnchor>
</xdr:wsDr>
</file>

<file path=xl/drawings/drawing3.xml><?xml version="1.0" encoding="utf-8"?>
<xdr:wsDr xmlns:xdr="http://purl.oclc.org/ooxml/drawingml/spreadsheetDrawing" xmlns:a="http://purl.oclc.org/ooxml/drawingml/main">
  <xdr:twoCellAnchor>
    <xdr:from>
      <xdr:col>7</xdr:col>
      <xdr:colOff>209550</xdr:colOff>
      <xdr:row>3</xdr:row>
      <xdr:rowOff>6350</xdr:rowOff>
    </xdr:from>
    <xdr:to>
      <xdr:col>12</xdr:col>
      <xdr:colOff>736600</xdr:colOff>
      <xdr:row>21</xdr:row>
      <xdr:rowOff>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526EA650-ED83-CC45-B285-6E3FA464F5A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12</xdr:col>
      <xdr:colOff>774700</xdr:colOff>
      <xdr:row>2</xdr:row>
      <xdr:rowOff>171450</xdr:rowOff>
    </xdr:from>
    <xdr:to>
      <xdr:col>18</xdr:col>
      <xdr:colOff>393700</xdr:colOff>
      <xdr:row>20</xdr:row>
      <xdr:rowOff>190500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011FE3CF-A770-5547-8A51-71EEC0DD53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  <xdr:twoCellAnchor>
    <xdr:from>
      <xdr:col>7</xdr:col>
      <xdr:colOff>215900</xdr:colOff>
      <xdr:row>22</xdr:row>
      <xdr:rowOff>6350</xdr:rowOff>
    </xdr:from>
    <xdr:to>
      <xdr:col>12</xdr:col>
      <xdr:colOff>723900</xdr:colOff>
      <xdr:row>40</xdr:row>
      <xdr:rowOff>0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26CE41DD-353A-3A4D-953A-135A5F5EC9F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3"/>
        </a:graphicData>
      </a:graphic>
    </xdr:graphicFrame>
    <xdr:clientData/>
  </xdr:twoCellAnchor>
  <xdr:twoCellAnchor>
    <xdr:from>
      <xdr:col>12</xdr:col>
      <xdr:colOff>800100</xdr:colOff>
      <xdr:row>22</xdr:row>
      <xdr:rowOff>19050</xdr:rowOff>
    </xdr:from>
    <xdr:to>
      <xdr:col>18</xdr:col>
      <xdr:colOff>393700</xdr:colOff>
      <xdr:row>39</xdr:row>
      <xdr:rowOff>190500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11E17D2C-FC79-8246-A7E2-8E0E4FA40DC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4"/>
        </a:graphicData>
      </a:graphic>
    </xdr:graphicFrame>
    <xdr:clientData/>
  </xdr:twoCellAnchor>
</xdr:wsDr>
</file>

<file path=xl/drawings/drawing4.xml><?xml version="1.0" encoding="utf-8"?>
<xdr:wsDr xmlns:xdr="http://purl.oclc.org/ooxml/drawingml/spreadsheetDrawing" xmlns:a="http://purl.oclc.org/ooxml/drawingml/main">
  <xdr:twoCellAnchor>
    <xdr:from>
      <xdr:col>7</xdr:col>
      <xdr:colOff>209550</xdr:colOff>
      <xdr:row>3</xdr:row>
      <xdr:rowOff>6350</xdr:rowOff>
    </xdr:from>
    <xdr:to>
      <xdr:col>12</xdr:col>
      <xdr:colOff>736600</xdr:colOff>
      <xdr:row>21</xdr:row>
      <xdr:rowOff>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A2914BA8-50A4-F043-9E6E-2A39AD932F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12</xdr:col>
      <xdr:colOff>774700</xdr:colOff>
      <xdr:row>2</xdr:row>
      <xdr:rowOff>171450</xdr:rowOff>
    </xdr:from>
    <xdr:to>
      <xdr:col>18</xdr:col>
      <xdr:colOff>393700</xdr:colOff>
      <xdr:row>20</xdr:row>
      <xdr:rowOff>190500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5999138A-D97D-4446-88B2-256DCF33B7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  <xdr:twoCellAnchor>
    <xdr:from>
      <xdr:col>7</xdr:col>
      <xdr:colOff>215900</xdr:colOff>
      <xdr:row>22</xdr:row>
      <xdr:rowOff>6350</xdr:rowOff>
    </xdr:from>
    <xdr:to>
      <xdr:col>12</xdr:col>
      <xdr:colOff>723900</xdr:colOff>
      <xdr:row>40</xdr:row>
      <xdr:rowOff>0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DB9F6193-726E-7B46-8A10-8FEB9C8740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3"/>
        </a:graphicData>
      </a:graphic>
    </xdr:graphicFrame>
    <xdr:clientData/>
  </xdr:twoCellAnchor>
  <xdr:twoCellAnchor>
    <xdr:from>
      <xdr:col>12</xdr:col>
      <xdr:colOff>800100</xdr:colOff>
      <xdr:row>22</xdr:row>
      <xdr:rowOff>19050</xdr:rowOff>
    </xdr:from>
    <xdr:to>
      <xdr:col>18</xdr:col>
      <xdr:colOff>393700</xdr:colOff>
      <xdr:row>39</xdr:row>
      <xdr:rowOff>190500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D4360221-BD4D-154C-B800-851242FE0AE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4"/>
        </a:graphicData>
      </a:graphic>
    </xdr:graphicFrame>
    <xdr:clientData/>
  </xdr:twoCellAnchor>
</xdr:wsDr>
</file>

<file path=xl/theme/theme1.xml><?xml version="1.0" encoding="utf-8"?>
<a:theme xmlns:a="http://purl.oclc.org/ooxml/drawingml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purl.oclc.org/ooxml/drawingml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%">
            <a:schemeClr val="phClr">
              <a:lumMod val="110%"/>
              <a:satMod val="105%"/>
              <a:tint val="67%"/>
            </a:schemeClr>
          </a:gs>
          <a:gs pos="50%">
            <a:schemeClr val="phClr">
              <a:lumMod val="105%"/>
              <a:satMod val="103%"/>
              <a:tint val="73%"/>
            </a:schemeClr>
          </a:gs>
          <a:gs pos="100%">
            <a:schemeClr val="phClr">
              <a:lumMod val="105%"/>
              <a:satMod val="109%"/>
              <a:tint val="81%"/>
            </a:schemeClr>
          </a:gs>
        </a:gsLst>
        <a:lin ang="5400000" scaled="0"/>
      </a:gradFill>
      <a:gradFill rotWithShape="1">
        <a:gsLst>
          <a:gs pos="0%">
            <a:schemeClr val="phClr">
              <a:satMod val="103%"/>
              <a:lumMod val="102%"/>
              <a:tint val="94%"/>
            </a:schemeClr>
          </a:gs>
          <a:gs pos="50%">
            <a:schemeClr val="phClr">
              <a:satMod val="110%"/>
              <a:lumMod val="100%"/>
              <a:shade val="100%"/>
            </a:schemeClr>
          </a:gs>
          <a:gs pos="100%">
            <a:schemeClr val="phClr">
              <a:lumMod val="99%"/>
              <a:satMod val="120%"/>
              <a:shade val="78%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%"/>
      </a:ln>
      <a:ln w="12700" cap="flat" cmpd="sng" algn="ctr">
        <a:solidFill>
          <a:schemeClr val="phClr"/>
        </a:solidFill>
        <a:prstDash val="solid"/>
        <a:miter lim="800%"/>
      </a:ln>
      <a:ln w="19050" cap="flat" cmpd="sng" algn="ctr">
        <a:solidFill>
          <a:schemeClr val="phClr"/>
        </a:solidFill>
        <a:prstDash val="solid"/>
        <a:miter lim="800%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%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%"/>
          <a:satMod val="170%"/>
        </a:schemeClr>
      </a:solidFill>
      <a:gradFill rotWithShape="1">
        <a:gsLst>
          <a:gs pos="0%">
            <a:schemeClr val="phClr">
              <a:tint val="93%"/>
              <a:satMod val="150%"/>
              <a:shade val="98%"/>
              <a:lumMod val="102%"/>
            </a:schemeClr>
          </a:gs>
          <a:gs pos="50%">
            <a:schemeClr val="phClr">
              <a:tint val="98%"/>
              <a:satMod val="130%"/>
              <a:shade val="90%"/>
              <a:lumMod val="103%"/>
            </a:schemeClr>
          </a:gs>
          <a:gs pos="100%">
            <a:schemeClr val="phClr">
              <a:shade val="63%"/>
              <a:satMod val="120%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purl.oclc.org/ooxml/drawingml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%">
            <a:schemeClr val="phClr">
              <a:lumMod val="110%"/>
              <a:satMod val="105%"/>
              <a:tint val="67%"/>
            </a:schemeClr>
          </a:gs>
          <a:gs pos="50%">
            <a:schemeClr val="phClr">
              <a:lumMod val="105%"/>
              <a:satMod val="103%"/>
              <a:tint val="73%"/>
            </a:schemeClr>
          </a:gs>
          <a:gs pos="100%">
            <a:schemeClr val="phClr">
              <a:lumMod val="105%"/>
              <a:satMod val="109%"/>
              <a:tint val="81%"/>
            </a:schemeClr>
          </a:gs>
        </a:gsLst>
        <a:lin ang="5400000" scaled="0"/>
      </a:gradFill>
      <a:gradFill rotWithShape="1">
        <a:gsLst>
          <a:gs pos="0%">
            <a:schemeClr val="phClr">
              <a:satMod val="103%"/>
              <a:lumMod val="102%"/>
              <a:tint val="94%"/>
            </a:schemeClr>
          </a:gs>
          <a:gs pos="50%">
            <a:schemeClr val="phClr">
              <a:satMod val="110%"/>
              <a:lumMod val="100%"/>
              <a:shade val="100%"/>
            </a:schemeClr>
          </a:gs>
          <a:gs pos="100%">
            <a:schemeClr val="phClr">
              <a:lumMod val="99%"/>
              <a:satMod val="120%"/>
              <a:shade val="78%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%"/>
      </a:ln>
      <a:ln w="12700" cap="flat" cmpd="sng" algn="ctr">
        <a:solidFill>
          <a:schemeClr val="phClr"/>
        </a:solidFill>
        <a:prstDash val="solid"/>
        <a:miter lim="800%"/>
      </a:ln>
      <a:ln w="19050" cap="flat" cmpd="sng" algn="ctr">
        <a:solidFill>
          <a:schemeClr val="phClr"/>
        </a:solidFill>
        <a:prstDash val="solid"/>
        <a:miter lim="800%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%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%"/>
          <a:satMod val="170%"/>
        </a:schemeClr>
      </a:solidFill>
      <a:gradFill rotWithShape="1">
        <a:gsLst>
          <a:gs pos="0%">
            <a:schemeClr val="phClr">
              <a:tint val="93%"/>
              <a:satMod val="150%"/>
              <a:shade val="98%"/>
              <a:lumMod val="102%"/>
            </a:schemeClr>
          </a:gs>
          <a:gs pos="50%">
            <a:schemeClr val="phClr">
              <a:tint val="98%"/>
              <a:satMod val="130%"/>
              <a:shade val="90%"/>
              <a:lumMod val="103%"/>
            </a:schemeClr>
          </a:gs>
          <a:gs pos="100%">
            <a:schemeClr val="phClr">
              <a:shade val="63%"/>
              <a:satMod val="120%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purl.oclc.org/ooxml/drawingml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%">
            <a:schemeClr val="phClr">
              <a:lumMod val="110%"/>
              <a:satMod val="105%"/>
              <a:tint val="67%"/>
            </a:schemeClr>
          </a:gs>
          <a:gs pos="50%">
            <a:schemeClr val="phClr">
              <a:lumMod val="105%"/>
              <a:satMod val="103%"/>
              <a:tint val="73%"/>
            </a:schemeClr>
          </a:gs>
          <a:gs pos="100%">
            <a:schemeClr val="phClr">
              <a:lumMod val="105%"/>
              <a:satMod val="109%"/>
              <a:tint val="81%"/>
            </a:schemeClr>
          </a:gs>
        </a:gsLst>
        <a:lin ang="5400000" scaled="0"/>
      </a:gradFill>
      <a:gradFill rotWithShape="1">
        <a:gsLst>
          <a:gs pos="0%">
            <a:schemeClr val="phClr">
              <a:satMod val="103%"/>
              <a:lumMod val="102%"/>
              <a:tint val="94%"/>
            </a:schemeClr>
          </a:gs>
          <a:gs pos="50%">
            <a:schemeClr val="phClr">
              <a:satMod val="110%"/>
              <a:lumMod val="100%"/>
              <a:shade val="100%"/>
            </a:schemeClr>
          </a:gs>
          <a:gs pos="100%">
            <a:schemeClr val="phClr">
              <a:lumMod val="99%"/>
              <a:satMod val="120%"/>
              <a:shade val="78%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%"/>
      </a:ln>
      <a:ln w="12700" cap="flat" cmpd="sng" algn="ctr">
        <a:solidFill>
          <a:schemeClr val="phClr"/>
        </a:solidFill>
        <a:prstDash val="solid"/>
        <a:miter lim="800%"/>
      </a:ln>
      <a:ln w="19050" cap="flat" cmpd="sng" algn="ctr">
        <a:solidFill>
          <a:schemeClr val="phClr"/>
        </a:solidFill>
        <a:prstDash val="solid"/>
        <a:miter lim="800%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%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%"/>
          <a:satMod val="170%"/>
        </a:schemeClr>
      </a:solidFill>
      <a:gradFill rotWithShape="1">
        <a:gsLst>
          <a:gs pos="0%">
            <a:schemeClr val="phClr">
              <a:tint val="93%"/>
              <a:satMod val="150%"/>
              <a:shade val="98%"/>
              <a:lumMod val="102%"/>
            </a:schemeClr>
          </a:gs>
          <a:gs pos="50%">
            <a:schemeClr val="phClr">
              <a:tint val="98%"/>
              <a:satMod val="130%"/>
              <a:shade val="90%"/>
              <a:lumMod val="103%"/>
            </a:schemeClr>
          </a:gs>
          <a:gs pos="100%">
            <a:schemeClr val="phClr">
              <a:shade val="63%"/>
              <a:satMod val="120%"/>
            </a:schemeClr>
          </a:gs>
        </a:gsLst>
        <a:lin ang="5400000" scaled="0"/>
      </a:gradFill>
    </a:bgFillStyleLst>
  </a:fmtScheme>
</a:themeOverride>
</file>

<file path=xl/theme/themeOverride4.xml><?xml version="1.0" encoding="utf-8"?>
<a:themeOverride xmlns:a="http://purl.oclc.org/ooxml/drawingml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%">
            <a:schemeClr val="phClr">
              <a:lumMod val="110%"/>
              <a:satMod val="105%"/>
              <a:tint val="67%"/>
            </a:schemeClr>
          </a:gs>
          <a:gs pos="50%">
            <a:schemeClr val="phClr">
              <a:lumMod val="105%"/>
              <a:satMod val="103%"/>
              <a:tint val="73%"/>
            </a:schemeClr>
          </a:gs>
          <a:gs pos="100%">
            <a:schemeClr val="phClr">
              <a:lumMod val="105%"/>
              <a:satMod val="109%"/>
              <a:tint val="81%"/>
            </a:schemeClr>
          </a:gs>
        </a:gsLst>
        <a:lin ang="5400000" scaled="0"/>
      </a:gradFill>
      <a:gradFill rotWithShape="1">
        <a:gsLst>
          <a:gs pos="0%">
            <a:schemeClr val="phClr">
              <a:satMod val="103%"/>
              <a:lumMod val="102%"/>
              <a:tint val="94%"/>
            </a:schemeClr>
          </a:gs>
          <a:gs pos="50%">
            <a:schemeClr val="phClr">
              <a:satMod val="110%"/>
              <a:lumMod val="100%"/>
              <a:shade val="100%"/>
            </a:schemeClr>
          </a:gs>
          <a:gs pos="100%">
            <a:schemeClr val="phClr">
              <a:lumMod val="99%"/>
              <a:satMod val="120%"/>
              <a:shade val="78%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%"/>
      </a:ln>
      <a:ln w="12700" cap="flat" cmpd="sng" algn="ctr">
        <a:solidFill>
          <a:schemeClr val="phClr"/>
        </a:solidFill>
        <a:prstDash val="solid"/>
        <a:miter lim="800%"/>
      </a:ln>
      <a:ln w="19050" cap="flat" cmpd="sng" algn="ctr">
        <a:solidFill>
          <a:schemeClr val="phClr"/>
        </a:solidFill>
        <a:prstDash val="solid"/>
        <a:miter lim="800%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%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%"/>
          <a:satMod val="170%"/>
        </a:schemeClr>
      </a:solidFill>
      <a:gradFill rotWithShape="1">
        <a:gsLst>
          <a:gs pos="0%">
            <a:schemeClr val="phClr">
              <a:tint val="93%"/>
              <a:satMod val="150%"/>
              <a:shade val="98%"/>
              <a:lumMod val="102%"/>
            </a:schemeClr>
          </a:gs>
          <a:gs pos="50%">
            <a:schemeClr val="phClr">
              <a:tint val="98%"/>
              <a:satMod val="130%"/>
              <a:shade val="90%"/>
              <a:lumMod val="103%"/>
            </a:schemeClr>
          </a:gs>
          <a:gs pos="100%">
            <a:schemeClr val="phClr">
              <a:shade val="63%"/>
              <a:satMod val="120%"/>
            </a:schemeClr>
          </a:gs>
        </a:gsLst>
        <a:lin ang="5400000" scaled="0"/>
      </a:gradFill>
    </a:bgFillStyleLst>
  </a:fmtScheme>
</a:themeOverride>
</file>

<file path=xl/theme/themeOverride5.xml><?xml version="1.0" encoding="utf-8"?>
<a:themeOverride xmlns:a="http://purl.oclc.org/ooxml/drawingml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%">
            <a:schemeClr val="phClr">
              <a:lumMod val="110%"/>
              <a:satMod val="105%"/>
              <a:tint val="67%"/>
            </a:schemeClr>
          </a:gs>
          <a:gs pos="50%">
            <a:schemeClr val="phClr">
              <a:lumMod val="105%"/>
              <a:satMod val="103%"/>
              <a:tint val="73%"/>
            </a:schemeClr>
          </a:gs>
          <a:gs pos="100%">
            <a:schemeClr val="phClr">
              <a:lumMod val="105%"/>
              <a:satMod val="109%"/>
              <a:tint val="81%"/>
            </a:schemeClr>
          </a:gs>
        </a:gsLst>
        <a:lin ang="5400000" scaled="0"/>
      </a:gradFill>
      <a:gradFill rotWithShape="1">
        <a:gsLst>
          <a:gs pos="0%">
            <a:schemeClr val="phClr">
              <a:satMod val="103%"/>
              <a:lumMod val="102%"/>
              <a:tint val="94%"/>
            </a:schemeClr>
          </a:gs>
          <a:gs pos="50%">
            <a:schemeClr val="phClr">
              <a:satMod val="110%"/>
              <a:lumMod val="100%"/>
              <a:shade val="100%"/>
            </a:schemeClr>
          </a:gs>
          <a:gs pos="100%">
            <a:schemeClr val="phClr">
              <a:lumMod val="99%"/>
              <a:satMod val="120%"/>
              <a:shade val="78%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%"/>
      </a:ln>
      <a:ln w="12700" cap="flat" cmpd="sng" algn="ctr">
        <a:solidFill>
          <a:schemeClr val="phClr"/>
        </a:solidFill>
        <a:prstDash val="solid"/>
        <a:miter lim="800%"/>
      </a:ln>
      <a:ln w="19050" cap="flat" cmpd="sng" algn="ctr">
        <a:solidFill>
          <a:schemeClr val="phClr"/>
        </a:solidFill>
        <a:prstDash val="solid"/>
        <a:miter lim="800%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%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%"/>
          <a:satMod val="170%"/>
        </a:schemeClr>
      </a:solidFill>
      <a:gradFill rotWithShape="1">
        <a:gsLst>
          <a:gs pos="0%">
            <a:schemeClr val="phClr">
              <a:tint val="93%"/>
              <a:satMod val="150%"/>
              <a:shade val="98%"/>
              <a:lumMod val="102%"/>
            </a:schemeClr>
          </a:gs>
          <a:gs pos="50%">
            <a:schemeClr val="phClr">
              <a:tint val="98%"/>
              <a:satMod val="130%"/>
              <a:shade val="90%"/>
              <a:lumMod val="103%"/>
            </a:schemeClr>
          </a:gs>
          <a:gs pos="100%">
            <a:schemeClr val="phClr">
              <a:shade val="63%"/>
              <a:satMod val="120%"/>
            </a:schemeClr>
          </a:gs>
        </a:gsLst>
        <a:lin ang="5400000" scaled="0"/>
      </a:gradFill>
    </a:bgFillStyleLst>
  </a:fmtScheme>
</a:themeOverride>
</file>

<file path=xl/theme/themeOverride6.xml><?xml version="1.0" encoding="utf-8"?>
<a:themeOverride xmlns:a="http://purl.oclc.org/ooxml/drawingml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%">
            <a:schemeClr val="phClr">
              <a:lumMod val="110%"/>
              <a:satMod val="105%"/>
              <a:tint val="67%"/>
            </a:schemeClr>
          </a:gs>
          <a:gs pos="50%">
            <a:schemeClr val="phClr">
              <a:lumMod val="105%"/>
              <a:satMod val="103%"/>
              <a:tint val="73%"/>
            </a:schemeClr>
          </a:gs>
          <a:gs pos="100%">
            <a:schemeClr val="phClr">
              <a:lumMod val="105%"/>
              <a:satMod val="109%"/>
              <a:tint val="81%"/>
            </a:schemeClr>
          </a:gs>
        </a:gsLst>
        <a:lin ang="5400000" scaled="0"/>
      </a:gradFill>
      <a:gradFill rotWithShape="1">
        <a:gsLst>
          <a:gs pos="0%">
            <a:schemeClr val="phClr">
              <a:satMod val="103%"/>
              <a:lumMod val="102%"/>
              <a:tint val="94%"/>
            </a:schemeClr>
          </a:gs>
          <a:gs pos="50%">
            <a:schemeClr val="phClr">
              <a:satMod val="110%"/>
              <a:lumMod val="100%"/>
              <a:shade val="100%"/>
            </a:schemeClr>
          </a:gs>
          <a:gs pos="100%">
            <a:schemeClr val="phClr">
              <a:lumMod val="99%"/>
              <a:satMod val="120%"/>
              <a:shade val="78%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%"/>
      </a:ln>
      <a:ln w="12700" cap="flat" cmpd="sng" algn="ctr">
        <a:solidFill>
          <a:schemeClr val="phClr"/>
        </a:solidFill>
        <a:prstDash val="solid"/>
        <a:miter lim="800%"/>
      </a:ln>
      <a:ln w="19050" cap="flat" cmpd="sng" algn="ctr">
        <a:solidFill>
          <a:schemeClr val="phClr"/>
        </a:solidFill>
        <a:prstDash val="solid"/>
        <a:miter lim="800%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%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%"/>
          <a:satMod val="170%"/>
        </a:schemeClr>
      </a:solidFill>
      <a:gradFill rotWithShape="1">
        <a:gsLst>
          <a:gs pos="0%">
            <a:schemeClr val="phClr">
              <a:tint val="93%"/>
              <a:satMod val="150%"/>
              <a:shade val="98%"/>
              <a:lumMod val="102%"/>
            </a:schemeClr>
          </a:gs>
          <a:gs pos="50%">
            <a:schemeClr val="phClr">
              <a:tint val="98%"/>
              <a:satMod val="130%"/>
              <a:shade val="90%"/>
              <a:lumMod val="103%"/>
            </a:schemeClr>
          </a:gs>
          <a:gs pos="100%">
            <a:schemeClr val="phClr">
              <a:shade val="63%"/>
              <a:satMod val="120%"/>
            </a:schemeClr>
          </a:gs>
        </a:gsLst>
        <a:lin ang="5400000" scaled="0"/>
      </a:gradFill>
    </a:bgFillStyleLst>
  </a:fmtScheme>
</a:themeOverride>
</file>

<file path=xl/theme/themeOverride7.xml><?xml version="1.0" encoding="utf-8"?>
<a:themeOverride xmlns:a="http://purl.oclc.org/ooxml/drawingml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%">
            <a:schemeClr val="phClr">
              <a:lumMod val="110%"/>
              <a:satMod val="105%"/>
              <a:tint val="67%"/>
            </a:schemeClr>
          </a:gs>
          <a:gs pos="50%">
            <a:schemeClr val="phClr">
              <a:lumMod val="105%"/>
              <a:satMod val="103%"/>
              <a:tint val="73%"/>
            </a:schemeClr>
          </a:gs>
          <a:gs pos="100%">
            <a:schemeClr val="phClr">
              <a:lumMod val="105%"/>
              <a:satMod val="109%"/>
              <a:tint val="81%"/>
            </a:schemeClr>
          </a:gs>
        </a:gsLst>
        <a:lin ang="5400000" scaled="0"/>
      </a:gradFill>
      <a:gradFill rotWithShape="1">
        <a:gsLst>
          <a:gs pos="0%">
            <a:schemeClr val="phClr">
              <a:satMod val="103%"/>
              <a:lumMod val="102%"/>
              <a:tint val="94%"/>
            </a:schemeClr>
          </a:gs>
          <a:gs pos="50%">
            <a:schemeClr val="phClr">
              <a:satMod val="110%"/>
              <a:lumMod val="100%"/>
              <a:shade val="100%"/>
            </a:schemeClr>
          </a:gs>
          <a:gs pos="100%">
            <a:schemeClr val="phClr">
              <a:lumMod val="99%"/>
              <a:satMod val="120%"/>
              <a:shade val="78%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%"/>
      </a:ln>
      <a:ln w="12700" cap="flat" cmpd="sng" algn="ctr">
        <a:solidFill>
          <a:schemeClr val="phClr"/>
        </a:solidFill>
        <a:prstDash val="solid"/>
        <a:miter lim="800%"/>
      </a:ln>
      <a:ln w="19050" cap="flat" cmpd="sng" algn="ctr">
        <a:solidFill>
          <a:schemeClr val="phClr"/>
        </a:solidFill>
        <a:prstDash val="solid"/>
        <a:miter lim="800%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%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%"/>
          <a:satMod val="170%"/>
        </a:schemeClr>
      </a:solidFill>
      <a:gradFill rotWithShape="1">
        <a:gsLst>
          <a:gs pos="0%">
            <a:schemeClr val="phClr">
              <a:tint val="93%"/>
              <a:satMod val="150%"/>
              <a:shade val="98%"/>
              <a:lumMod val="102%"/>
            </a:schemeClr>
          </a:gs>
          <a:gs pos="50%">
            <a:schemeClr val="phClr">
              <a:tint val="98%"/>
              <a:satMod val="130%"/>
              <a:shade val="90%"/>
              <a:lumMod val="103%"/>
            </a:schemeClr>
          </a:gs>
          <a:gs pos="100%">
            <a:schemeClr val="phClr">
              <a:shade val="63%"/>
              <a:satMod val="120%"/>
            </a:schemeClr>
          </a:gs>
        </a:gsLst>
        <a:lin ang="5400000" scaled="0"/>
      </a:gradFill>
    </a:bgFillStyleLst>
  </a:fmtScheme>
</a:themeOverride>
</file>

<file path=xl/theme/themeOverride8.xml><?xml version="1.0" encoding="utf-8"?>
<a:themeOverride xmlns:a="http://purl.oclc.org/ooxml/drawingml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%">
            <a:schemeClr val="phClr">
              <a:lumMod val="110%"/>
              <a:satMod val="105%"/>
              <a:tint val="67%"/>
            </a:schemeClr>
          </a:gs>
          <a:gs pos="50%">
            <a:schemeClr val="phClr">
              <a:lumMod val="105%"/>
              <a:satMod val="103%"/>
              <a:tint val="73%"/>
            </a:schemeClr>
          </a:gs>
          <a:gs pos="100%">
            <a:schemeClr val="phClr">
              <a:lumMod val="105%"/>
              <a:satMod val="109%"/>
              <a:tint val="81%"/>
            </a:schemeClr>
          </a:gs>
        </a:gsLst>
        <a:lin ang="5400000" scaled="0"/>
      </a:gradFill>
      <a:gradFill rotWithShape="1">
        <a:gsLst>
          <a:gs pos="0%">
            <a:schemeClr val="phClr">
              <a:satMod val="103%"/>
              <a:lumMod val="102%"/>
              <a:tint val="94%"/>
            </a:schemeClr>
          </a:gs>
          <a:gs pos="50%">
            <a:schemeClr val="phClr">
              <a:satMod val="110%"/>
              <a:lumMod val="100%"/>
              <a:shade val="100%"/>
            </a:schemeClr>
          </a:gs>
          <a:gs pos="100%">
            <a:schemeClr val="phClr">
              <a:lumMod val="99%"/>
              <a:satMod val="120%"/>
              <a:shade val="78%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%"/>
      </a:ln>
      <a:ln w="12700" cap="flat" cmpd="sng" algn="ctr">
        <a:solidFill>
          <a:schemeClr val="phClr"/>
        </a:solidFill>
        <a:prstDash val="solid"/>
        <a:miter lim="800%"/>
      </a:ln>
      <a:ln w="19050" cap="flat" cmpd="sng" algn="ctr">
        <a:solidFill>
          <a:schemeClr val="phClr"/>
        </a:solidFill>
        <a:prstDash val="solid"/>
        <a:miter lim="800%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%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%"/>
          <a:satMod val="170%"/>
        </a:schemeClr>
      </a:solidFill>
      <a:gradFill rotWithShape="1">
        <a:gsLst>
          <a:gs pos="0%">
            <a:schemeClr val="phClr">
              <a:tint val="93%"/>
              <a:satMod val="150%"/>
              <a:shade val="98%"/>
              <a:lumMod val="102%"/>
            </a:schemeClr>
          </a:gs>
          <a:gs pos="50%">
            <a:schemeClr val="phClr">
              <a:tint val="98%"/>
              <a:satMod val="130%"/>
              <a:shade val="90%"/>
              <a:lumMod val="103%"/>
            </a:schemeClr>
          </a:gs>
          <a:gs pos="100%">
            <a:schemeClr val="phClr">
              <a:shade val="63%"/>
              <a:satMod val="120%"/>
            </a:schemeClr>
          </a:gs>
        </a:gsLst>
        <a:lin ang="5400000" scaled="0"/>
      </a:gradFill>
    </a:bgFillStyleLst>
  </a:fmtScheme>
</a:themeOverride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purl.oclc.org/ooxml/officeDocument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purl.oclc.org/ooxml/officeDocument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purl.oclc.org/ooxml/officeDocument/relationships/drawing" Target="../drawings/drawing4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02"/>
  <sheetViews>
    <sheetView zoomScale="107" workbookViewId="0">
      <selection activeCell="R30" sqref="R30"/>
    </sheetView>
  </sheetViews>
  <sheetFormatPr baseColWidth="10" defaultRowHeight="16" x14ac:dyDescent="0.2"/>
  <cols>
    <col min="1" max="3" width="10.83203125" style="1"/>
    <col min="4" max="4" width="20.1640625" style="1" customWidth="1"/>
    <col min="5" max="5" width="0" style="1" hidden="1" customWidth="1"/>
    <col min="6" max="6" width="9" style="1" hidden="1" customWidth="1"/>
    <col min="7" max="7" width="0.1640625" style="1" hidden="1" customWidth="1"/>
    <col min="8" max="8" width="10.83203125" style="1"/>
    <col min="9" max="12" width="0" style="1" hidden="1" customWidth="1"/>
    <col min="13" max="13" width="4.83203125" style="1" hidden="1" customWidth="1"/>
    <col min="14" max="14" width="15.6640625" style="1" customWidth="1"/>
    <col min="15" max="15" width="17.1640625" style="1" customWidth="1"/>
    <col min="16" max="16" width="16" style="2" customWidth="1"/>
    <col min="17" max="17" width="8.1640625" style="1" customWidth="1"/>
    <col min="18" max="18" width="25.1640625" style="1" customWidth="1"/>
    <col min="19" max="20" width="10.83203125" style="1"/>
    <col min="21" max="21" width="19.83203125" style="3" customWidth="1"/>
    <col min="22" max="22" width="19.5" style="1" customWidth="1"/>
    <col min="23" max="16384" width="10.83203125" style="1"/>
  </cols>
  <sheetData>
    <row r="1" spans="1:22" ht="21" x14ac:dyDescent="0.2">
      <c r="A1" s="8" t="s">
        <v>148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3" spans="1:22" x14ac:dyDescent="0.2">
      <c r="A3" s="11" t="s">
        <v>0</v>
      </c>
      <c r="B3" s="11" t="s">
        <v>1</v>
      </c>
      <c r="C3" s="11" t="s">
        <v>2</v>
      </c>
      <c r="D3" s="11" t="s">
        <v>3</v>
      </c>
      <c r="E3" s="11" t="s">
        <v>4</v>
      </c>
      <c r="F3" s="11" t="s">
        <v>5</v>
      </c>
      <c r="G3" s="11" t="s">
        <v>6</v>
      </c>
      <c r="H3" s="11" t="s">
        <v>7</v>
      </c>
      <c r="I3" s="11" t="s">
        <v>8</v>
      </c>
      <c r="J3" s="11" t="s">
        <v>9</v>
      </c>
      <c r="K3" s="11" t="s">
        <v>10</v>
      </c>
      <c r="L3" s="11" t="s">
        <v>11</v>
      </c>
      <c r="M3" s="11" t="s">
        <v>13</v>
      </c>
      <c r="N3" s="11" t="s">
        <v>12</v>
      </c>
      <c r="O3" s="11" t="s">
        <v>60</v>
      </c>
      <c r="P3" s="23" t="s">
        <v>59</v>
      </c>
      <c r="R3" s="11" t="s">
        <v>61</v>
      </c>
      <c r="S3" s="11" t="s">
        <v>62</v>
      </c>
      <c r="T3" s="11" t="s">
        <v>63</v>
      </c>
      <c r="U3" s="22" t="s">
        <v>65</v>
      </c>
      <c r="V3" s="23" t="s">
        <v>64</v>
      </c>
    </row>
    <row r="4" spans="1:22" x14ac:dyDescent="0.2">
      <c r="A4" s="12" t="s">
        <v>41</v>
      </c>
      <c r="B4" s="12" t="s">
        <v>15</v>
      </c>
      <c r="C4" s="12" t="s">
        <v>16</v>
      </c>
      <c r="D4" s="12" t="s">
        <v>29</v>
      </c>
      <c r="E4" s="12">
        <v>1</v>
      </c>
      <c r="F4" s="12">
        <v>1</v>
      </c>
      <c r="G4" s="12">
        <v>0</v>
      </c>
      <c r="H4" s="12">
        <v>0</v>
      </c>
      <c r="I4" s="12">
        <v>1</v>
      </c>
      <c r="J4" s="12">
        <v>0</v>
      </c>
      <c r="K4" s="12">
        <v>0</v>
      </c>
      <c r="L4" s="12">
        <v>1</v>
      </c>
      <c r="M4" s="12"/>
      <c r="N4" s="12">
        <v>53870</v>
      </c>
      <c r="O4" s="12">
        <f>IF(H4=0,0,N4)</f>
        <v>0</v>
      </c>
      <c r="P4" s="26">
        <f>SUM(O4:O22)/SUM(H4:H22)</f>
        <v>41242</v>
      </c>
      <c r="R4" s="12" t="str">
        <f>D4</f>
        <v>ArrayAverage</v>
      </c>
      <c r="S4" s="12">
        <f>SUM(H4:H22)</f>
        <v>9</v>
      </c>
      <c r="T4" s="12">
        <f>19-S4</f>
        <v>10</v>
      </c>
      <c r="U4" s="24">
        <f>ROUND(V4/1000,2)</f>
        <v>41.24</v>
      </c>
      <c r="V4" s="25">
        <f>P4</f>
        <v>41242</v>
      </c>
    </row>
    <row r="5" spans="1:22" x14ac:dyDescent="0.2">
      <c r="A5" s="12" t="s">
        <v>14</v>
      </c>
      <c r="B5" s="12" t="s">
        <v>15</v>
      </c>
      <c r="C5" s="12" t="s">
        <v>16</v>
      </c>
      <c r="D5" s="12" t="s">
        <v>29</v>
      </c>
      <c r="E5" s="12">
        <v>1</v>
      </c>
      <c r="F5" s="12">
        <v>1</v>
      </c>
      <c r="G5" s="12">
        <v>0</v>
      </c>
      <c r="H5" s="12">
        <v>1</v>
      </c>
      <c r="I5" s="12">
        <v>0</v>
      </c>
      <c r="J5" s="12">
        <v>1</v>
      </c>
      <c r="K5" s="12">
        <v>0</v>
      </c>
      <c r="L5" s="12">
        <v>1</v>
      </c>
      <c r="M5" s="12">
        <v>216</v>
      </c>
      <c r="N5" s="12">
        <v>58252</v>
      </c>
      <c r="O5" s="12">
        <f>IF(H5=0,0,N5)</f>
        <v>58252</v>
      </c>
      <c r="P5" s="26"/>
      <c r="R5" s="12" t="str">
        <f>D23</f>
        <v>ContainsSubstring</v>
      </c>
      <c r="S5" s="12">
        <f>SUM(H23:H41)</f>
        <v>6</v>
      </c>
      <c r="T5" s="12">
        <f>19-S5</f>
        <v>13</v>
      </c>
      <c r="U5" s="24">
        <f t="shared" ref="U5:U19" si="0">ROUND(V5/1000,2)</f>
        <v>33.33</v>
      </c>
      <c r="V5" s="25">
        <f>P23</f>
        <v>33329.833333333336</v>
      </c>
    </row>
    <row r="6" spans="1:22" x14ac:dyDescent="0.2">
      <c r="A6" s="12" t="s">
        <v>42</v>
      </c>
      <c r="B6" s="12" t="s">
        <v>15</v>
      </c>
      <c r="C6" s="12" t="s">
        <v>16</v>
      </c>
      <c r="D6" s="12" t="s">
        <v>29</v>
      </c>
      <c r="E6" s="12">
        <v>1</v>
      </c>
      <c r="F6" s="12">
        <v>1</v>
      </c>
      <c r="G6" s="12">
        <v>0</v>
      </c>
      <c r="H6" s="12">
        <v>1</v>
      </c>
      <c r="I6" s="12">
        <v>0</v>
      </c>
      <c r="J6" s="12">
        <v>1</v>
      </c>
      <c r="K6" s="12">
        <v>1</v>
      </c>
      <c r="L6" s="12">
        <v>1</v>
      </c>
      <c r="M6" s="12">
        <v>245</v>
      </c>
      <c r="N6" s="12">
        <v>59958</v>
      </c>
      <c r="O6" s="12">
        <f>IF(H6=0,0,N6)</f>
        <v>59958</v>
      </c>
      <c r="P6" s="26"/>
      <c r="R6" s="12" t="str">
        <f>D42</f>
        <v>CountVowels</v>
      </c>
      <c r="S6" s="12">
        <f>SUM(H42:H60)</f>
        <v>17</v>
      </c>
      <c r="T6" s="12">
        <f t="shared" ref="T6:T18" si="1">19-S6</f>
        <v>2</v>
      </c>
      <c r="U6" s="24">
        <f t="shared" si="0"/>
        <v>26.95</v>
      </c>
      <c r="V6" s="25">
        <f>P42</f>
        <v>26948.058823529413</v>
      </c>
    </row>
    <row r="7" spans="1:22" x14ac:dyDescent="0.2">
      <c r="A7" s="12" t="s">
        <v>43</v>
      </c>
      <c r="B7" s="12" t="s">
        <v>15</v>
      </c>
      <c r="C7" s="12" t="s">
        <v>16</v>
      </c>
      <c r="D7" s="12" t="s">
        <v>29</v>
      </c>
      <c r="E7" s="12">
        <v>1</v>
      </c>
      <c r="F7" s="12">
        <v>0</v>
      </c>
      <c r="G7" s="12">
        <v>1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/>
      <c r="N7" s="12">
        <v>60000</v>
      </c>
      <c r="O7" s="12">
        <f>IF(H7=0,0,N7)</f>
        <v>0</v>
      </c>
      <c r="P7" s="26"/>
      <c r="R7" s="12" t="str">
        <f>D61</f>
        <v>DumbSort</v>
      </c>
      <c r="S7" s="12">
        <f>SUM(H61:H79)</f>
        <v>15</v>
      </c>
      <c r="T7" s="12">
        <f t="shared" si="1"/>
        <v>4</v>
      </c>
      <c r="U7" s="24">
        <f t="shared" si="0"/>
        <v>37.869999999999997</v>
      </c>
      <c r="V7" s="25">
        <f>P61</f>
        <v>37867.533333333333</v>
      </c>
    </row>
    <row r="8" spans="1:22" x14ac:dyDescent="0.2">
      <c r="A8" s="12" t="s">
        <v>44</v>
      </c>
      <c r="B8" s="12" t="s">
        <v>15</v>
      </c>
      <c r="C8" s="12" t="s">
        <v>16</v>
      </c>
      <c r="D8" s="12" t="s">
        <v>29</v>
      </c>
      <c r="E8" s="12">
        <v>1</v>
      </c>
      <c r="F8" s="12">
        <v>1</v>
      </c>
      <c r="G8" s="12">
        <v>0</v>
      </c>
      <c r="H8" s="12">
        <v>0</v>
      </c>
      <c r="I8" s="12">
        <v>1</v>
      </c>
      <c r="J8" s="12">
        <v>1</v>
      </c>
      <c r="K8" s="12">
        <v>0</v>
      </c>
      <c r="L8" s="12">
        <v>1</v>
      </c>
      <c r="M8" s="12">
        <v>296</v>
      </c>
      <c r="N8" s="12">
        <v>59190</v>
      </c>
      <c r="O8" s="12">
        <f>IF(H8=0,0,N8)</f>
        <v>0</v>
      </c>
      <c r="P8" s="26"/>
      <c r="R8" s="12" t="str">
        <f>D80</f>
        <v>GreatestCommonDivisor</v>
      </c>
      <c r="S8" s="12">
        <f>SUM(H80:H98)</f>
        <v>9</v>
      </c>
      <c r="T8" s="12">
        <f t="shared" si="1"/>
        <v>10</v>
      </c>
      <c r="U8" s="24">
        <f t="shared" si="0"/>
        <v>41.82</v>
      </c>
      <c r="V8" s="25">
        <f>P80</f>
        <v>41817.666666666664</v>
      </c>
    </row>
    <row r="9" spans="1:22" x14ac:dyDescent="0.2">
      <c r="A9" s="12" t="s">
        <v>45</v>
      </c>
      <c r="B9" s="12" t="s">
        <v>15</v>
      </c>
      <c r="C9" s="12" t="s">
        <v>16</v>
      </c>
      <c r="D9" s="12" t="s">
        <v>29</v>
      </c>
      <c r="E9" s="12">
        <v>1</v>
      </c>
      <c r="F9" s="12">
        <v>1</v>
      </c>
      <c r="G9" s="12">
        <v>0</v>
      </c>
      <c r="H9" s="12">
        <v>0</v>
      </c>
      <c r="I9" s="12">
        <v>1</v>
      </c>
      <c r="J9" s="12">
        <v>0</v>
      </c>
      <c r="K9" s="12">
        <v>0</v>
      </c>
      <c r="L9" s="12">
        <v>1</v>
      </c>
      <c r="M9" s="12">
        <v>300</v>
      </c>
      <c r="N9" s="12">
        <v>37121</v>
      </c>
      <c r="O9" s="12">
        <f>IF(H9=0,0,N9)</f>
        <v>0</v>
      </c>
      <c r="P9" s="26"/>
      <c r="R9" s="12" t="str">
        <f>D99</f>
        <v>hIndex</v>
      </c>
      <c r="S9" s="12">
        <f>SUM(H99:H117)</f>
        <v>10</v>
      </c>
      <c r="T9" s="12">
        <f t="shared" si="1"/>
        <v>9</v>
      </c>
      <c r="U9" s="24">
        <f t="shared" si="0"/>
        <v>40.78</v>
      </c>
      <c r="V9" s="25">
        <f>P99</f>
        <v>40783.199999999997</v>
      </c>
    </row>
    <row r="10" spans="1:22" x14ac:dyDescent="0.2">
      <c r="A10" s="12" t="s">
        <v>46</v>
      </c>
      <c r="B10" s="12" t="s">
        <v>15</v>
      </c>
      <c r="C10" s="12" t="s">
        <v>16</v>
      </c>
      <c r="D10" s="12" t="s">
        <v>29</v>
      </c>
      <c r="E10" s="12">
        <v>1</v>
      </c>
      <c r="F10" s="12">
        <v>1</v>
      </c>
      <c r="G10" s="12">
        <v>0</v>
      </c>
      <c r="H10" s="12">
        <v>1</v>
      </c>
      <c r="I10" s="12">
        <v>0</v>
      </c>
      <c r="J10" s="12">
        <v>0</v>
      </c>
      <c r="K10" s="12">
        <v>0</v>
      </c>
      <c r="L10" s="12">
        <v>1</v>
      </c>
      <c r="M10" s="12">
        <v>299</v>
      </c>
      <c r="N10" s="12">
        <v>35991</v>
      </c>
      <c r="O10" s="12">
        <f>IF(H10=0,0,N10)</f>
        <v>35991</v>
      </c>
      <c r="P10" s="26"/>
      <c r="R10" s="12" t="str">
        <f>D118</f>
        <v>isHurricane</v>
      </c>
      <c r="S10" s="12">
        <f>SUM(H118:H136)</f>
        <v>19</v>
      </c>
      <c r="T10" s="12">
        <f t="shared" si="1"/>
        <v>0</v>
      </c>
      <c r="U10" s="24">
        <f t="shared" si="0"/>
        <v>21.52</v>
      </c>
      <c r="V10" s="25">
        <f>P118</f>
        <v>21517</v>
      </c>
    </row>
    <row r="11" spans="1:22" x14ac:dyDescent="0.2">
      <c r="A11" s="12" t="s">
        <v>47</v>
      </c>
      <c r="B11" s="12" t="s">
        <v>15</v>
      </c>
      <c r="C11" s="12" t="s">
        <v>16</v>
      </c>
      <c r="D11" s="12" t="s">
        <v>29</v>
      </c>
      <c r="E11" s="12">
        <v>1</v>
      </c>
      <c r="F11" s="12">
        <v>1</v>
      </c>
      <c r="G11" s="12">
        <v>0</v>
      </c>
      <c r="H11" s="12">
        <v>0</v>
      </c>
      <c r="I11" s="12">
        <v>1</v>
      </c>
      <c r="J11" s="12">
        <v>1</v>
      </c>
      <c r="K11" s="12">
        <v>0</v>
      </c>
      <c r="L11" s="12">
        <v>1</v>
      </c>
      <c r="M11" s="12">
        <v>281</v>
      </c>
      <c r="N11" s="12">
        <v>59545</v>
      </c>
      <c r="O11" s="12">
        <f>IF(H11=0,0,N11)</f>
        <v>0</v>
      </c>
      <c r="P11" s="26"/>
      <c r="R11" s="12" t="str">
        <f>D137</f>
        <v>isPalindrome</v>
      </c>
      <c r="S11" s="12">
        <f>SUM(H137:H155)</f>
        <v>15</v>
      </c>
      <c r="T11" s="12">
        <f t="shared" si="1"/>
        <v>4</v>
      </c>
      <c r="U11" s="24">
        <f t="shared" si="0"/>
        <v>34.869999999999997</v>
      </c>
      <c r="V11" s="25">
        <f>P137</f>
        <v>34865.466666666667</v>
      </c>
    </row>
    <row r="12" spans="1:22" x14ac:dyDescent="0.2">
      <c r="A12" s="12" t="s">
        <v>48</v>
      </c>
      <c r="B12" s="12" t="s">
        <v>15</v>
      </c>
      <c r="C12" s="12" t="s">
        <v>16</v>
      </c>
      <c r="D12" s="12" t="s">
        <v>29</v>
      </c>
      <c r="E12" s="12">
        <v>1</v>
      </c>
      <c r="F12" s="12">
        <v>1</v>
      </c>
      <c r="G12" s="12">
        <v>0</v>
      </c>
      <c r="H12" s="12">
        <v>0</v>
      </c>
      <c r="I12" s="12">
        <v>1</v>
      </c>
      <c r="J12" s="12">
        <v>1</v>
      </c>
      <c r="K12" s="12">
        <v>0</v>
      </c>
      <c r="L12" s="12">
        <v>1</v>
      </c>
      <c r="M12" s="12">
        <v>337</v>
      </c>
      <c r="N12" s="12">
        <v>59314</v>
      </c>
      <c r="O12" s="12">
        <f>IF(H12=0,0,N12)</f>
        <v>0</v>
      </c>
      <c r="P12" s="26"/>
      <c r="R12" s="12" t="str">
        <f>D156</f>
        <v>lengthOfLastWord</v>
      </c>
      <c r="S12" s="12">
        <f>SUM(H156:H174)</f>
        <v>11</v>
      </c>
      <c r="T12" s="12">
        <f t="shared" si="1"/>
        <v>8</v>
      </c>
      <c r="U12" s="24">
        <f t="shared" si="0"/>
        <v>37.65</v>
      </c>
      <c r="V12" s="25">
        <f>P156</f>
        <v>37646.909090909088</v>
      </c>
    </row>
    <row r="13" spans="1:22" x14ac:dyDescent="0.2">
      <c r="A13" s="12" t="s">
        <v>49</v>
      </c>
      <c r="B13" s="12" t="s">
        <v>15</v>
      </c>
      <c r="C13" s="12" t="s">
        <v>16</v>
      </c>
      <c r="D13" s="12" t="s">
        <v>29</v>
      </c>
      <c r="E13" s="12">
        <v>1</v>
      </c>
      <c r="F13" s="12">
        <v>1</v>
      </c>
      <c r="G13" s="12">
        <v>0</v>
      </c>
      <c r="H13" s="12">
        <v>1</v>
      </c>
      <c r="I13" s="12">
        <v>0</v>
      </c>
      <c r="J13" s="12">
        <v>0</v>
      </c>
      <c r="K13" s="12">
        <v>0</v>
      </c>
      <c r="L13" s="12">
        <v>1</v>
      </c>
      <c r="M13" s="12"/>
      <c r="N13" s="12">
        <v>53040</v>
      </c>
      <c r="O13" s="12">
        <f>IF(H13=0,0,N13)</f>
        <v>53040</v>
      </c>
      <c r="P13" s="26"/>
      <c r="R13" s="12" t="str">
        <f>D175</f>
        <v>RecursiveBinaryToDecimal</v>
      </c>
      <c r="S13" s="12">
        <f>SUM(H175:H193)</f>
        <v>12</v>
      </c>
      <c r="T13" s="12">
        <f t="shared" si="1"/>
        <v>7</v>
      </c>
      <c r="U13" s="24">
        <f t="shared" si="0"/>
        <v>36.979999999999997</v>
      </c>
      <c r="V13" s="25">
        <f>P175</f>
        <v>36979.5</v>
      </c>
    </row>
    <row r="14" spans="1:22" x14ac:dyDescent="0.2">
      <c r="A14" s="12" t="s">
        <v>50</v>
      </c>
      <c r="B14" s="12" t="s">
        <v>15</v>
      </c>
      <c r="C14" s="12" t="s">
        <v>16</v>
      </c>
      <c r="D14" s="12" t="s">
        <v>29</v>
      </c>
      <c r="E14" s="12">
        <v>1</v>
      </c>
      <c r="F14" s="12">
        <v>0</v>
      </c>
      <c r="G14" s="12">
        <v>1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263</v>
      </c>
      <c r="N14" s="12">
        <v>60000</v>
      </c>
      <c r="O14" s="12">
        <f>IF(H14=0,0,N14)</f>
        <v>0</v>
      </c>
      <c r="P14" s="26"/>
      <c r="R14" s="12" t="str">
        <f>D194</f>
        <v>RecursiveCrossSum</v>
      </c>
      <c r="S14" s="12">
        <f>SUM(H194:H212)</f>
        <v>16</v>
      </c>
      <c r="T14" s="12">
        <f t="shared" si="1"/>
        <v>3</v>
      </c>
      <c r="U14" s="24">
        <f t="shared" si="0"/>
        <v>24.25</v>
      </c>
      <c r="V14" s="25">
        <f>P194</f>
        <v>24251.5</v>
      </c>
    </row>
    <row r="15" spans="1:22" x14ac:dyDescent="0.2">
      <c r="A15" s="12" t="s">
        <v>51</v>
      </c>
      <c r="B15" s="12" t="s">
        <v>15</v>
      </c>
      <c r="C15" s="12" t="s">
        <v>16</v>
      </c>
      <c r="D15" s="12" t="s">
        <v>29</v>
      </c>
      <c r="E15" s="12">
        <v>1</v>
      </c>
      <c r="F15" s="12">
        <v>1</v>
      </c>
      <c r="G15" s="12">
        <v>0</v>
      </c>
      <c r="H15" s="12">
        <v>1</v>
      </c>
      <c r="I15" s="12">
        <v>0</v>
      </c>
      <c r="J15" s="12">
        <v>0</v>
      </c>
      <c r="K15" s="12">
        <v>0</v>
      </c>
      <c r="L15" s="12">
        <v>1</v>
      </c>
      <c r="M15" s="12">
        <v>324</v>
      </c>
      <c r="N15" s="12">
        <v>6383</v>
      </c>
      <c r="O15" s="12">
        <f>IF(H15=0,0,N15)</f>
        <v>6383</v>
      </c>
      <c r="P15" s="26"/>
      <c r="R15" s="12" t="str">
        <f>D213</f>
        <v>RecursiveFactorial</v>
      </c>
      <c r="S15" s="12">
        <f>SUM(H213:H231)</f>
        <v>18</v>
      </c>
      <c r="T15" s="12">
        <f t="shared" si="1"/>
        <v>1</v>
      </c>
      <c r="U15" s="24">
        <f t="shared" si="0"/>
        <v>21.25</v>
      </c>
      <c r="V15" s="25">
        <f>P213</f>
        <v>21254.833333333332</v>
      </c>
    </row>
    <row r="16" spans="1:22" x14ac:dyDescent="0.2">
      <c r="A16" s="12" t="s">
        <v>52</v>
      </c>
      <c r="B16" s="12" t="s">
        <v>15</v>
      </c>
      <c r="C16" s="12" t="s">
        <v>16</v>
      </c>
      <c r="D16" s="12" t="s">
        <v>29</v>
      </c>
      <c r="E16" s="12">
        <v>1</v>
      </c>
      <c r="F16" s="12">
        <v>1</v>
      </c>
      <c r="G16" s="12">
        <v>0</v>
      </c>
      <c r="H16" s="12">
        <v>1</v>
      </c>
      <c r="I16" s="12">
        <v>0</v>
      </c>
      <c r="J16" s="12">
        <v>0</v>
      </c>
      <c r="K16" s="12">
        <v>0</v>
      </c>
      <c r="L16" s="12">
        <v>1</v>
      </c>
      <c r="M16" s="12">
        <v>328</v>
      </c>
      <c r="N16" s="12">
        <v>17835</v>
      </c>
      <c r="O16" s="12">
        <f>IF(H16=0,0,N16)</f>
        <v>17835</v>
      </c>
      <c r="P16" s="26"/>
      <c r="R16" s="12" t="str">
        <f>D232</f>
        <v>RecursiveFibonacciVariant</v>
      </c>
      <c r="S16" s="12">
        <f>SUM(H232:H250)</f>
        <v>16</v>
      </c>
      <c r="T16" s="12">
        <f t="shared" si="1"/>
        <v>3</v>
      </c>
      <c r="U16" s="24">
        <f t="shared" si="0"/>
        <v>31.74</v>
      </c>
      <c r="V16" s="25">
        <f>P232</f>
        <v>31740.5</v>
      </c>
    </row>
    <row r="17" spans="1:22" x14ac:dyDescent="0.2">
      <c r="A17" s="12" t="s">
        <v>53</v>
      </c>
      <c r="B17" s="12" t="s">
        <v>15</v>
      </c>
      <c r="C17" s="12" t="s">
        <v>16</v>
      </c>
      <c r="D17" s="12" t="s">
        <v>29</v>
      </c>
      <c r="E17" s="12">
        <v>1</v>
      </c>
      <c r="F17" s="12">
        <v>1</v>
      </c>
      <c r="G17" s="12">
        <v>0</v>
      </c>
      <c r="H17" s="12">
        <v>0</v>
      </c>
      <c r="I17" s="12">
        <v>1</v>
      </c>
      <c r="J17" s="12">
        <v>0</v>
      </c>
      <c r="K17" s="12">
        <v>0</v>
      </c>
      <c r="L17" s="12">
        <v>1</v>
      </c>
      <c r="M17" s="12">
        <v>271</v>
      </c>
      <c r="N17" s="12">
        <v>50652</v>
      </c>
      <c r="O17" s="12">
        <f>IF(H17=0,0,N17)</f>
        <v>0</v>
      </c>
      <c r="P17" s="26"/>
      <c r="R17" s="12" t="str">
        <f>D251</f>
        <v>RecursivePower</v>
      </c>
      <c r="S17" s="12">
        <f>SUM(H251:H269)</f>
        <v>15</v>
      </c>
      <c r="T17" s="12">
        <f t="shared" si="1"/>
        <v>4</v>
      </c>
      <c r="U17" s="24">
        <f t="shared" si="0"/>
        <v>28.54</v>
      </c>
      <c r="V17" s="25">
        <f>P251</f>
        <v>28541.266666666666</v>
      </c>
    </row>
    <row r="18" spans="1:22" x14ac:dyDescent="0.2">
      <c r="A18" s="12" t="s">
        <v>54</v>
      </c>
      <c r="B18" s="12" t="s">
        <v>15</v>
      </c>
      <c r="C18" s="12" t="s">
        <v>16</v>
      </c>
      <c r="D18" s="12" t="s">
        <v>29</v>
      </c>
      <c r="E18" s="12">
        <v>1</v>
      </c>
      <c r="F18" s="12">
        <v>1</v>
      </c>
      <c r="G18" s="12">
        <v>0</v>
      </c>
      <c r="H18" s="12">
        <v>0</v>
      </c>
      <c r="I18" s="12">
        <v>1</v>
      </c>
      <c r="J18" s="12">
        <v>1</v>
      </c>
      <c r="K18" s="12">
        <v>1</v>
      </c>
      <c r="L18" s="12">
        <v>2</v>
      </c>
      <c r="M18" s="12">
        <v>304</v>
      </c>
      <c r="N18" s="12">
        <v>59745</v>
      </c>
      <c r="O18" s="12">
        <f>IF(H18=0,0,N18)</f>
        <v>0</v>
      </c>
      <c r="P18" s="26"/>
      <c r="R18" s="12" t="str">
        <f>D270</f>
        <v>SquareRoot</v>
      </c>
      <c r="S18" s="12">
        <f>SUM(H270:H288)</f>
        <v>13</v>
      </c>
      <c r="T18" s="12">
        <f t="shared" si="1"/>
        <v>6</v>
      </c>
      <c r="U18" s="24">
        <f t="shared" si="0"/>
        <v>34.83</v>
      </c>
      <c r="V18" s="25">
        <f>P270</f>
        <v>34827.076923076922</v>
      </c>
    </row>
    <row r="19" spans="1:22" x14ac:dyDescent="0.2">
      <c r="A19" s="12" t="s">
        <v>55</v>
      </c>
      <c r="B19" s="12" t="s">
        <v>15</v>
      </c>
      <c r="C19" s="12" t="s">
        <v>16</v>
      </c>
      <c r="D19" s="12" t="s">
        <v>29</v>
      </c>
      <c r="E19" s="12">
        <v>1</v>
      </c>
      <c r="F19" s="12">
        <v>0</v>
      </c>
      <c r="G19" s="12">
        <v>1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264</v>
      </c>
      <c r="N19" s="12">
        <v>60000</v>
      </c>
      <c r="O19" s="12">
        <f>IF(H19=0,0,N19)</f>
        <v>0</v>
      </c>
      <c r="P19" s="26"/>
      <c r="R19" s="12" t="str">
        <f>D384</f>
        <v>YesNo</v>
      </c>
      <c r="S19" s="12">
        <f>SUM(H384:H402)</f>
        <v>18</v>
      </c>
      <c r="T19" s="12">
        <f>SUM(I384:I402)</f>
        <v>1</v>
      </c>
      <c r="U19" s="24">
        <f t="shared" si="0"/>
        <v>24.05</v>
      </c>
      <c r="V19" s="25">
        <f>P384</f>
        <v>24050.722222222223</v>
      </c>
    </row>
    <row r="20" spans="1:22" x14ac:dyDescent="0.2">
      <c r="A20" s="12" t="s">
        <v>56</v>
      </c>
      <c r="B20" s="12" t="s">
        <v>15</v>
      </c>
      <c r="C20" s="12" t="s">
        <v>16</v>
      </c>
      <c r="D20" s="12" t="s">
        <v>29</v>
      </c>
      <c r="E20" s="12">
        <v>1</v>
      </c>
      <c r="F20" s="12">
        <v>1</v>
      </c>
      <c r="G20" s="12">
        <v>0</v>
      </c>
      <c r="H20" s="12">
        <v>1</v>
      </c>
      <c r="I20" s="12">
        <v>0</v>
      </c>
      <c r="J20" s="12">
        <v>0</v>
      </c>
      <c r="K20" s="12">
        <v>0</v>
      </c>
      <c r="L20" s="12">
        <v>1</v>
      </c>
      <c r="M20" s="12">
        <v>208</v>
      </c>
      <c r="N20" s="12">
        <v>36399</v>
      </c>
      <c r="O20" s="12">
        <f>IF(H20=0,0,N20)</f>
        <v>36399</v>
      </c>
      <c r="P20" s="26"/>
      <c r="R20" s="15" t="s">
        <v>152</v>
      </c>
      <c r="S20" s="16">
        <f>AVERAGE(S4:S19)</f>
        <v>13.6875</v>
      </c>
      <c r="T20" s="16">
        <f>AVERAGE(T4:T19)</f>
        <v>5.3125</v>
      </c>
      <c r="U20" s="17">
        <f>AVERAGE(U4:U19)</f>
        <v>32.354374999999997</v>
      </c>
      <c r="V20" s="17">
        <f>AVERAGE(V4:V19)</f>
        <v>32353.941691233606</v>
      </c>
    </row>
    <row r="21" spans="1:22" x14ac:dyDescent="0.2">
      <c r="A21" s="12" t="s">
        <v>57</v>
      </c>
      <c r="B21" s="12" t="s">
        <v>15</v>
      </c>
      <c r="C21" s="12" t="s">
        <v>16</v>
      </c>
      <c r="D21" s="12" t="s">
        <v>29</v>
      </c>
      <c r="E21" s="12">
        <v>1</v>
      </c>
      <c r="F21" s="12">
        <v>1</v>
      </c>
      <c r="G21" s="12">
        <v>0</v>
      </c>
      <c r="H21" s="12">
        <v>1</v>
      </c>
      <c r="I21" s="12">
        <v>0</v>
      </c>
      <c r="J21" s="12">
        <v>1</v>
      </c>
      <c r="K21" s="12">
        <v>0</v>
      </c>
      <c r="L21" s="12">
        <v>1</v>
      </c>
      <c r="M21" s="12">
        <v>235</v>
      </c>
      <c r="N21" s="12">
        <v>59594</v>
      </c>
      <c r="O21" s="12">
        <f>IF(H21=0,0,N21)</f>
        <v>59594</v>
      </c>
      <c r="P21" s="26"/>
    </row>
    <row r="22" spans="1:22" x14ac:dyDescent="0.2">
      <c r="A22" s="12" t="s">
        <v>58</v>
      </c>
      <c r="B22" s="12" t="s">
        <v>15</v>
      </c>
      <c r="C22" s="12" t="s">
        <v>16</v>
      </c>
      <c r="D22" s="12" t="s">
        <v>29</v>
      </c>
      <c r="E22" s="12">
        <v>1</v>
      </c>
      <c r="F22" s="12">
        <v>1</v>
      </c>
      <c r="G22" s="12">
        <v>0</v>
      </c>
      <c r="H22" s="12">
        <v>1</v>
      </c>
      <c r="I22" s="12">
        <v>0</v>
      </c>
      <c r="J22" s="12">
        <v>0</v>
      </c>
      <c r="K22" s="12">
        <v>0</v>
      </c>
      <c r="L22" s="12">
        <v>1</v>
      </c>
      <c r="M22" s="12">
        <v>250</v>
      </c>
      <c r="N22" s="12">
        <v>43726</v>
      </c>
      <c r="O22" s="12">
        <f>IF(H22=0,0,N22)</f>
        <v>43726</v>
      </c>
      <c r="P22" s="26"/>
    </row>
    <row r="23" spans="1:22" x14ac:dyDescent="0.2">
      <c r="A23" s="19" t="s">
        <v>41</v>
      </c>
      <c r="B23" s="19" t="s">
        <v>15</v>
      </c>
      <c r="C23" s="19" t="s">
        <v>16</v>
      </c>
      <c r="D23" s="19" t="s">
        <v>33</v>
      </c>
      <c r="E23" s="19">
        <v>1</v>
      </c>
      <c r="F23" s="19">
        <v>1</v>
      </c>
      <c r="G23" s="19">
        <v>0</v>
      </c>
      <c r="H23" s="19">
        <v>0</v>
      </c>
      <c r="I23" s="19">
        <v>1</v>
      </c>
      <c r="J23" s="19">
        <v>0</v>
      </c>
      <c r="K23" s="19">
        <v>0</v>
      </c>
      <c r="L23" s="19">
        <v>1</v>
      </c>
      <c r="M23" s="19">
        <v>186</v>
      </c>
      <c r="N23" s="19"/>
      <c r="O23" s="19">
        <f>IF(H23=0,0,N23)</f>
        <v>0</v>
      </c>
      <c r="P23" s="27">
        <f>SUM(O23:O41)/SUM(H23:H41)</f>
        <v>33329.833333333336</v>
      </c>
    </row>
    <row r="24" spans="1:22" x14ac:dyDescent="0.2">
      <c r="A24" s="19" t="s">
        <v>14</v>
      </c>
      <c r="B24" s="19" t="s">
        <v>15</v>
      </c>
      <c r="C24" s="19" t="s">
        <v>16</v>
      </c>
      <c r="D24" s="19" t="s">
        <v>33</v>
      </c>
      <c r="E24" s="19">
        <v>1</v>
      </c>
      <c r="F24" s="19">
        <v>1</v>
      </c>
      <c r="G24" s="19">
        <v>0</v>
      </c>
      <c r="H24" s="19">
        <v>1</v>
      </c>
      <c r="I24" s="19">
        <v>0</v>
      </c>
      <c r="J24" s="19">
        <v>0</v>
      </c>
      <c r="K24" s="19">
        <v>0</v>
      </c>
      <c r="L24" s="19">
        <v>1</v>
      </c>
      <c r="M24" s="19">
        <v>159</v>
      </c>
      <c r="N24" s="19">
        <v>37264</v>
      </c>
      <c r="O24" s="19">
        <f>IF(H24=0,0,N24)</f>
        <v>37264</v>
      </c>
      <c r="P24" s="27"/>
    </row>
    <row r="25" spans="1:22" x14ac:dyDescent="0.2">
      <c r="A25" s="19" t="s">
        <v>42</v>
      </c>
      <c r="B25" s="19" t="s">
        <v>15</v>
      </c>
      <c r="C25" s="19" t="s">
        <v>16</v>
      </c>
      <c r="D25" s="19" t="s">
        <v>33</v>
      </c>
      <c r="E25" s="19">
        <v>1</v>
      </c>
      <c r="F25" s="19">
        <v>1</v>
      </c>
      <c r="G25" s="19">
        <v>0</v>
      </c>
      <c r="H25" s="19">
        <v>0</v>
      </c>
      <c r="I25" s="19">
        <v>1</v>
      </c>
      <c r="J25" s="19">
        <v>1</v>
      </c>
      <c r="K25" s="19">
        <v>0</v>
      </c>
      <c r="L25" s="19">
        <v>1</v>
      </c>
      <c r="M25" s="19">
        <v>266</v>
      </c>
      <c r="N25" s="19">
        <v>58529</v>
      </c>
      <c r="O25" s="19">
        <f>IF(H25=0,0,N25)</f>
        <v>0</v>
      </c>
      <c r="P25" s="27"/>
    </row>
    <row r="26" spans="1:22" x14ac:dyDescent="0.2">
      <c r="A26" s="19" t="s">
        <v>43</v>
      </c>
      <c r="B26" s="19" t="s">
        <v>15</v>
      </c>
      <c r="C26" s="19" t="s">
        <v>16</v>
      </c>
      <c r="D26" s="19" t="s">
        <v>33</v>
      </c>
      <c r="E26" s="19">
        <v>1</v>
      </c>
      <c r="F26" s="19">
        <v>0</v>
      </c>
      <c r="G26" s="19">
        <v>1</v>
      </c>
      <c r="H26" s="19">
        <v>0</v>
      </c>
      <c r="I26" s="19">
        <v>0</v>
      </c>
      <c r="J26" s="19">
        <v>0</v>
      </c>
      <c r="K26" s="19">
        <v>0</v>
      </c>
      <c r="L26" s="19">
        <v>0</v>
      </c>
      <c r="M26" s="19">
        <v>214</v>
      </c>
      <c r="N26" s="19">
        <v>60000</v>
      </c>
      <c r="O26" s="19">
        <f>IF(H26=0,0,N26)</f>
        <v>0</v>
      </c>
      <c r="P26" s="27"/>
    </row>
    <row r="27" spans="1:22" x14ac:dyDescent="0.2">
      <c r="A27" s="19" t="s">
        <v>44</v>
      </c>
      <c r="B27" s="19" t="s">
        <v>15</v>
      </c>
      <c r="C27" s="19" t="s">
        <v>16</v>
      </c>
      <c r="D27" s="19" t="s">
        <v>33</v>
      </c>
      <c r="E27" s="19">
        <v>1</v>
      </c>
      <c r="F27" s="19">
        <v>1</v>
      </c>
      <c r="G27" s="19">
        <v>0</v>
      </c>
      <c r="H27" s="19">
        <v>0</v>
      </c>
      <c r="I27" s="19">
        <v>1</v>
      </c>
      <c r="J27" s="19">
        <v>1</v>
      </c>
      <c r="K27" s="19">
        <v>0</v>
      </c>
      <c r="L27" s="19">
        <v>1</v>
      </c>
      <c r="M27" s="19">
        <v>0</v>
      </c>
      <c r="N27" s="19">
        <v>58956</v>
      </c>
      <c r="O27" s="19">
        <f>IF(H27=0,0,N27)</f>
        <v>0</v>
      </c>
      <c r="P27" s="27"/>
    </row>
    <row r="28" spans="1:22" x14ac:dyDescent="0.2">
      <c r="A28" s="19" t="s">
        <v>45</v>
      </c>
      <c r="B28" s="19" t="s">
        <v>15</v>
      </c>
      <c r="C28" s="19" t="s">
        <v>16</v>
      </c>
      <c r="D28" s="19" t="s">
        <v>33</v>
      </c>
      <c r="E28" s="19">
        <v>1</v>
      </c>
      <c r="F28" s="19">
        <v>1</v>
      </c>
      <c r="G28" s="19">
        <v>0</v>
      </c>
      <c r="H28" s="19">
        <v>1</v>
      </c>
      <c r="I28" s="19">
        <v>0</v>
      </c>
      <c r="J28" s="19">
        <v>0</v>
      </c>
      <c r="K28" s="19">
        <v>0</v>
      </c>
      <c r="L28" s="19">
        <v>1</v>
      </c>
      <c r="M28" s="19">
        <v>630</v>
      </c>
      <c r="N28" s="19">
        <v>39839</v>
      </c>
      <c r="O28" s="19">
        <f>IF(H28=0,0,N28)</f>
        <v>39839</v>
      </c>
      <c r="P28" s="27"/>
    </row>
    <row r="29" spans="1:22" x14ac:dyDescent="0.2">
      <c r="A29" s="19" t="s">
        <v>46</v>
      </c>
      <c r="B29" s="19" t="s">
        <v>15</v>
      </c>
      <c r="C29" s="19" t="s">
        <v>16</v>
      </c>
      <c r="D29" s="19" t="s">
        <v>33</v>
      </c>
      <c r="E29" s="19">
        <v>1</v>
      </c>
      <c r="F29" s="19">
        <v>0</v>
      </c>
      <c r="G29" s="19">
        <v>1</v>
      </c>
      <c r="H29" s="19">
        <v>0</v>
      </c>
      <c r="I29" s="19">
        <v>0</v>
      </c>
      <c r="J29" s="19">
        <v>0</v>
      </c>
      <c r="K29" s="19">
        <v>0</v>
      </c>
      <c r="L29" s="19">
        <v>0</v>
      </c>
      <c r="M29" s="19">
        <v>222</v>
      </c>
      <c r="N29" s="19">
        <v>60000</v>
      </c>
      <c r="O29" s="19">
        <f>IF(H29=0,0,N29)</f>
        <v>0</v>
      </c>
      <c r="P29" s="27"/>
    </row>
    <row r="30" spans="1:22" x14ac:dyDescent="0.2">
      <c r="A30" s="19" t="s">
        <v>47</v>
      </c>
      <c r="B30" s="19" t="s">
        <v>15</v>
      </c>
      <c r="C30" s="19" t="s">
        <v>16</v>
      </c>
      <c r="D30" s="19" t="s">
        <v>33</v>
      </c>
      <c r="E30" s="19">
        <v>1</v>
      </c>
      <c r="F30" s="19">
        <v>1</v>
      </c>
      <c r="G30" s="19">
        <v>0</v>
      </c>
      <c r="H30" s="19">
        <v>1</v>
      </c>
      <c r="I30" s="19">
        <v>0</v>
      </c>
      <c r="J30" s="19">
        <v>0</v>
      </c>
      <c r="K30" s="19">
        <v>0</v>
      </c>
      <c r="L30" s="19">
        <v>1</v>
      </c>
      <c r="M30" s="19">
        <v>131</v>
      </c>
      <c r="N30" s="19">
        <v>34680</v>
      </c>
      <c r="O30" s="19">
        <f>IF(H30=0,0,N30)</f>
        <v>34680</v>
      </c>
      <c r="P30" s="27"/>
    </row>
    <row r="31" spans="1:22" x14ac:dyDescent="0.2">
      <c r="A31" s="19" t="s">
        <v>48</v>
      </c>
      <c r="B31" s="19" t="s">
        <v>15</v>
      </c>
      <c r="C31" s="19" t="s">
        <v>16</v>
      </c>
      <c r="D31" s="19" t="s">
        <v>33</v>
      </c>
      <c r="E31" s="19">
        <v>1</v>
      </c>
      <c r="F31" s="19">
        <v>1</v>
      </c>
      <c r="G31" s="19">
        <v>0</v>
      </c>
      <c r="H31" s="19">
        <v>0</v>
      </c>
      <c r="I31" s="19">
        <v>1</v>
      </c>
      <c r="J31" s="19">
        <v>1</v>
      </c>
      <c r="K31" s="19">
        <v>0</v>
      </c>
      <c r="L31" s="19">
        <v>1</v>
      </c>
      <c r="M31" s="19">
        <v>227</v>
      </c>
      <c r="N31" s="19">
        <v>58945</v>
      </c>
      <c r="O31" s="19">
        <f>IF(H31=0,0,N31)</f>
        <v>0</v>
      </c>
      <c r="P31" s="27"/>
    </row>
    <row r="32" spans="1:22" x14ac:dyDescent="0.2">
      <c r="A32" s="19" t="s">
        <v>49</v>
      </c>
      <c r="B32" s="19" t="s">
        <v>15</v>
      </c>
      <c r="C32" s="19" t="s">
        <v>16</v>
      </c>
      <c r="D32" s="19" t="s">
        <v>33</v>
      </c>
      <c r="E32" s="19">
        <v>1</v>
      </c>
      <c r="F32" s="19">
        <v>0</v>
      </c>
      <c r="G32" s="19">
        <v>1</v>
      </c>
      <c r="H32" s="19">
        <v>0</v>
      </c>
      <c r="I32" s="19">
        <v>0</v>
      </c>
      <c r="J32" s="19">
        <v>0</v>
      </c>
      <c r="K32" s="19">
        <v>0</v>
      </c>
      <c r="L32" s="19">
        <v>0</v>
      </c>
      <c r="M32" s="19">
        <v>211</v>
      </c>
      <c r="N32" s="19">
        <v>60000</v>
      </c>
      <c r="O32" s="19">
        <f>IF(H32=0,0,N32)</f>
        <v>0</v>
      </c>
      <c r="P32" s="27"/>
    </row>
    <row r="33" spans="1:16" x14ac:dyDescent="0.2">
      <c r="A33" s="19" t="s">
        <v>50</v>
      </c>
      <c r="B33" s="19" t="s">
        <v>15</v>
      </c>
      <c r="C33" s="19" t="s">
        <v>16</v>
      </c>
      <c r="D33" s="19" t="s">
        <v>33</v>
      </c>
      <c r="E33" s="19">
        <v>1</v>
      </c>
      <c r="F33" s="19">
        <v>0</v>
      </c>
      <c r="G33" s="19">
        <v>1</v>
      </c>
      <c r="H33" s="19">
        <v>0</v>
      </c>
      <c r="I33" s="19">
        <v>0</v>
      </c>
      <c r="J33" s="19">
        <v>0</v>
      </c>
      <c r="K33" s="19">
        <v>0</v>
      </c>
      <c r="L33" s="19">
        <v>0</v>
      </c>
      <c r="M33" s="19">
        <v>277</v>
      </c>
      <c r="N33" s="19">
        <v>60000</v>
      </c>
      <c r="O33" s="19">
        <f>IF(H33=0,0,N33)</f>
        <v>0</v>
      </c>
      <c r="P33" s="27"/>
    </row>
    <row r="34" spans="1:16" x14ac:dyDescent="0.2">
      <c r="A34" s="19" t="s">
        <v>51</v>
      </c>
      <c r="B34" s="19" t="s">
        <v>15</v>
      </c>
      <c r="C34" s="19" t="s">
        <v>16</v>
      </c>
      <c r="D34" s="19" t="s">
        <v>33</v>
      </c>
      <c r="E34" s="19">
        <v>1</v>
      </c>
      <c r="F34" s="19">
        <v>1</v>
      </c>
      <c r="G34" s="19">
        <v>0</v>
      </c>
      <c r="H34" s="19">
        <v>1</v>
      </c>
      <c r="I34" s="19">
        <v>0</v>
      </c>
      <c r="J34" s="19">
        <v>0</v>
      </c>
      <c r="K34" s="19">
        <v>0</v>
      </c>
      <c r="L34" s="19">
        <v>1</v>
      </c>
      <c r="M34" s="19">
        <v>115</v>
      </c>
      <c r="N34" s="19">
        <v>12215</v>
      </c>
      <c r="O34" s="19">
        <f>IF(H34=0,0,N34)</f>
        <v>12215</v>
      </c>
      <c r="P34" s="27"/>
    </row>
    <row r="35" spans="1:16" x14ac:dyDescent="0.2">
      <c r="A35" s="19" t="s">
        <v>52</v>
      </c>
      <c r="B35" s="19" t="s">
        <v>15</v>
      </c>
      <c r="C35" s="19" t="s">
        <v>16</v>
      </c>
      <c r="D35" s="19" t="s">
        <v>33</v>
      </c>
      <c r="E35" s="19">
        <v>1</v>
      </c>
      <c r="F35" s="19">
        <v>1</v>
      </c>
      <c r="G35" s="19">
        <v>0</v>
      </c>
      <c r="H35" s="19">
        <v>1</v>
      </c>
      <c r="I35" s="19">
        <v>0</v>
      </c>
      <c r="J35" s="19">
        <v>0</v>
      </c>
      <c r="K35" s="19">
        <v>0</v>
      </c>
      <c r="L35" s="19">
        <v>1</v>
      </c>
      <c r="M35" s="19">
        <v>78</v>
      </c>
      <c r="N35" s="19">
        <v>19018</v>
      </c>
      <c r="O35" s="19">
        <f>IF(H35=0,0,N35)</f>
        <v>19018</v>
      </c>
      <c r="P35" s="27"/>
    </row>
    <row r="36" spans="1:16" x14ac:dyDescent="0.2">
      <c r="A36" s="19" t="s">
        <v>53</v>
      </c>
      <c r="B36" s="19" t="s">
        <v>15</v>
      </c>
      <c r="C36" s="19" t="s">
        <v>16</v>
      </c>
      <c r="D36" s="19" t="s">
        <v>33</v>
      </c>
      <c r="E36" s="19">
        <v>1</v>
      </c>
      <c r="F36" s="19">
        <v>1</v>
      </c>
      <c r="G36" s="19">
        <v>0</v>
      </c>
      <c r="H36" s="19">
        <v>0</v>
      </c>
      <c r="I36" s="19">
        <v>1</v>
      </c>
      <c r="J36" s="19">
        <v>1</v>
      </c>
      <c r="K36" s="19">
        <v>0</v>
      </c>
      <c r="L36" s="19">
        <v>1</v>
      </c>
      <c r="M36" s="19">
        <v>393</v>
      </c>
      <c r="N36" s="19">
        <v>59584</v>
      </c>
      <c r="O36" s="19">
        <f>IF(H36=0,0,N36)</f>
        <v>0</v>
      </c>
      <c r="P36" s="27"/>
    </row>
    <row r="37" spans="1:16" x14ac:dyDescent="0.2">
      <c r="A37" s="19" t="s">
        <v>54</v>
      </c>
      <c r="B37" s="19" t="s">
        <v>15</v>
      </c>
      <c r="C37" s="19" t="s">
        <v>16</v>
      </c>
      <c r="D37" s="19" t="s">
        <v>33</v>
      </c>
      <c r="E37" s="19">
        <v>1</v>
      </c>
      <c r="F37" s="19">
        <v>1</v>
      </c>
      <c r="G37" s="19">
        <v>0</v>
      </c>
      <c r="H37" s="19">
        <v>1</v>
      </c>
      <c r="I37" s="19">
        <v>0</v>
      </c>
      <c r="J37" s="19">
        <v>0</v>
      </c>
      <c r="K37" s="19">
        <v>0</v>
      </c>
      <c r="L37" s="19">
        <v>1</v>
      </c>
      <c r="M37" s="19">
        <v>181</v>
      </c>
      <c r="N37" s="19">
        <v>56963</v>
      </c>
      <c r="O37" s="19">
        <f>IF(H37=0,0,N37)</f>
        <v>56963</v>
      </c>
      <c r="P37" s="27"/>
    </row>
    <row r="38" spans="1:16" x14ac:dyDescent="0.2">
      <c r="A38" s="19" t="s">
        <v>55</v>
      </c>
      <c r="B38" s="19" t="s">
        <v>15</v>
      </c>
      <c r="C38" s="19" t="s">
        <v>16</v>
      </c>
      <c r="D38" s="19" t="s">
        <v>33</v>
      </c>
      <c r="E38" s="19">
        <v>1</v>
      </c>
      <c r="F38" s="19">
        <v>0</v>
      </c>
      <c r="G38" s="19">
        <v>1</v>
      </c>
      <c r="H38" s="19">
        <v>0</v>
      </c>
      <c r="I38" s="19">
        <v>0</v>
      </c>
      <c r="J38" s="19">
        <v>0</v>
      </c>
      <c r="K38" s="19">
        <v>0</v>
      </c>
      <c r="L38" s="19">
        <v>0</v>
      </c>
      <c r="M38" s="19">
        <v>286</v>
      </c>
      <c r="N38" s="19">
        <v>60000</v>
      </c>
      <c r="O38" s="19">
        <f>IF(H38=0,0,N38)</f>
        <v>0</v>
      </c>
      <c r="P38" s="27"/>
    </row>
    <row r="39" spans="1:16" x14ac:dyDescent="0.2">
      <c r="A39" s="19" t="s">
        <v>56</v>
      </c>
      <c r="B39" s="19" t="s">
        <v>15</v>
      </c>
      <c r="C39" s="19" t="s">
        <v>16</v>
      </c>
      <c r="D39" s="19" t="s">
        <v>33</v>
      </c>
      <c r="E39" s="19">
        <v>1</v>
      </c>
      <c r="F39" s="19">
        <v>1</v>
      </c>
      <c r="G39" s="19">
        <v>0</v>
      </c>
      <c r="H39" s="19">
        <v>0</v>
      </c>
      <c r="I39" s="19">
        <v>1</v>
      </c>
      <c r="J39" s="19">
        <v>1</v>
      </c>
      <c r="K39" s="19">
        <v>0</v>
      </c>
      <c r="L39" s="19">
        <v>1</v>
      </c>
      <c r="M39" s="19">
        <v>767</v>
      </c>
      <c r="N39" s="19">
        <v>59085</v>
      </c>
      <c r="O39" s="19">
        <f>IF(H39=0,0,N39)</f>
        <v>0</v>
      </c>
      <c r="P39" s="27"/>
    </row>
    <row r="40" spans="1:16" x14ac:dyDescent="0.2">
      <c r="A40" s="19" t="s">
        <v>57</v>
      </c>
      <c r="B40" s="19" t="s">
        <v>15</v>
      </c>
      <c r="C40" s="19" t="s">
        <v>16</v>
      </c>
      <c r="D40" s="19" t="s">
        <v>33</v>
      </c>
      <c r="E40" s="19">
        <v>1</v>
      </c>
      <c r="F40" s="19">
        <v>1</v>
      </c>
      <c r="G40" s="19">
        <v>0</v>
      </c>
      <c r="H40" s="19">
        <v>0</v>
      </c>
      <c r="I40" s="19">
        <v>1</v>
      </c>
      <c r="J40" s="19">
        <v>1</v>
      </c>
      <c r="K40" s="19">
        <v>0</v>
      </c>
      <c r="L40" s="19">
        <v>1</v>
      </c>
      <c r="M40" s="19">
        <v>262</v>
      </c>
      <c r="N40" s="19">
        <v>59159</v>
      </c>
      <c r="O40" s="19">
        <f>IF(H40=0,0,N40)</f>
        <v>0</v>
      </c>
      <c r="P40" s="27"/>
    </row>
    <row r="41" spans="1:16" x14ac:dyDescent="0.2">
      <c r="A41" s="19" t="s">
        <v>58</v>
      </c>
      <c r="B41" s="19" t="s">
        <v>15</v>
      </c>
      <c r="C41" s="19" t="s">
        <v>16</v>
      </c>
      <c r="D41" s="19" t="s">
        <v>33</v>
      </c>
      <c r="E41" s="19">
        <v>1</v>
      </c>
      <c r="F41" s="19">
        <v>1</v>
      </c>
      <c r="G41" s="19">
        <v>0</v>
      </c>
      <c r="H41" s="19">
        <v>0</v>
      </c>
      <c r="I41" s="19">
        <v>1</v>
      </c>
      <c r="J41" s="19">
        <v>0</v>
      </c>
      <c r="K41" s="19">
        <v>0</v>
      </c>
      <c r="L41" s="19">
        <v>1</v>
      </c>
      <c r="M41" s="19">
        <v>279</v>
      </c>
      <c r="N41" s="19">
        <v>49615</v>
      </c>
      <c r="O41" s="19">
        <f>IF(H41=0,0,N41)</f>
        <v>0</v>
      </c>
      <c r="P41" s="27"/>
    </row>
    <row r="42" spans="1:16" x14ac:dyDescent="0.2">
      <c r="A42" s="12" t="s">
        <v>41</v>
      </c>
      <c r="B42" s="12" t="s">
        <v>15</v>
      </c>
      <c r="C42" s="12" t="s">
        <v>16</v>
      </c>
      <c r="D42" s="12" t="s">
        <v>25</v>
      </c>
      <c r="E42" s="12">
        <v>1</v>
      </c>
      <c r="F42" s="12">
        <v>1</v>
      </c>
      <c r="G42" s="12">
        <v>0</v>
      </c>
      <c r="H42" s="12">
        <v>0</v>
      </c>
      <c r="I42" s="12">
        <v>1</v>
      </c>
      <c r="J42" s="12">
        <v>1</v>
      </c>
      <c r="K42" s="12">
        <v>0</v>
      </c>
      <c r="L42" s="12">
        <v>1</v>
      </c>
      <c r="M42" s="12">
        <v>159</v>
      </c>
      <c r="N42" s="12">
        <v>59245</v>
      </c>
      <c r="O42" s="12">
        <f>IF(H42=0,0,N42)</f>
        <v>0</v>
      </c>
      <c r="P42" s="26">
        <f>SUM(O42:O60)/SUM(H42:H60)</f>
        <v>26948.058823529413</v>
      </c>
    </row>
    <row r="43" spans="1:16" x14ac:dyDescent="0.2">
      <c r="A43" s="12" t="s">
        <v>14</v>
      </c>
      <c r="B43" s="12" t="s">
        <v>15</v>
      </c>
      <c r="C43" s="12" t="s">
        <v>16</v>
      </c>
      <c r="D43" s="12" t="s">
        <v>25</v>
      </c>
      <c r="E43" s="12">
        <v>1</v>
      </c>
      <c r="F43" s="12">
        <v>1</v>
      </c>
      <c r="G43" s="12">
        <v>0</v>
      </c>
      <c r="H43" s="12">
        <v>1</v>
      </c>
      <c r="I43" s="12">
        <v>0</v>
      </c>
      <c r="J43" s="12">
        <v>0</v>
      </c>
      <c r="K43" s="12">
        <v>0</v>
      </c>
      <c r="L43" s="12">
        <v>1</v>
      </c>
      <c r="M43" s="12">
        <v>178</v>
      </c>
      <c r="N43" s="12">
        <v>45205</v>
      </c>
      <c r="O43" s="12">
        <f>IF(H43=0,0,N43)</f>
        <v>45205</v>
      </c>
      <c r="P43" s="26"/>
    </row>
    <row r="44" spans="1:16" x14ac:dyDescent="0.2">
      <c r="A44" s="12" t="s">
        <v>42</v>
      </c>
      <c r="B44" s="12" t="s">
        <v>15</v>
      </c>
      <c r="C44" s="12" t="s">
        <v>16</v>
      </c>
      <c r="D44" s="12" t="s">
        <v>25</v>
      </c>
      <c r="E44" s="12">
        <v>1</v>
      </c>
      <c r="F44" s="12">
        <v>1</v>
      </c>
      <c r="G44" s="12">
        <v>0</v>
      </c>
      <c r="H44" s="12">
        <v>1</v>
      </c>
      <c r="I44" s="12">
        <v>0</v>
      </c>
      <c r="J44" s="12">
        <v>0</v>
      </c>
      <c r="K44" s="12">
        <v>0</v>
      </c>
      <c r="L44" s="12">
        <v>1</v>
      </c>
      <c r="M44" s="12">
        <v>154</v>
      </c>
      <c r="N44" s="12">
        <v>18872</v>
      </c>
      <c r="O44" s="12">
        <f>IF(H44=0,0,N44)</f>
        <v>18872</v>
      </c>
      <c r="P44" s="26"/>
    </row>
    <row r="45" spans="1:16" x14ac:dyDescent="0.2">
      <c r="A45" s="12" t="s">
        <v>43</v>
      </c>
      <c r="B45" s="12" t="s">
        <v>15</v>
      </c>
      <c r="C45" s="12" t="s">
        <v>16</v>
      </c>
      <c r="D45" s="12" t="s">
        <v>25</v>
      </c>
      <c r="E45" s="12">
        <v>1</v>
      </c>
      <c r="F45" s="12">
        <v>1</v>
      </c>
      <c r="G45" s="12">
        <v>0</v>
      </c>
      <c r="H45" s="12">
        <v>1</v>
      </c>
      <c r="I45" s="12">
        <v>0</v>
      </c>
      <c r="J45" s="12">
        <v>0</v>
      </c>
      <c r="K45" s="12">
        <v>0</v>
      </c>
      <c r="L45" s="12">
        <v>1</v>
      </c>
      <c r="M45" s="12">
        <v>331</v>
      </c>
      <c r="N45" s="12">
        <v>40815</v>
      </c>
      <c r="O45" s="12">
        <f>IF(H45=0,0,N45)</f>
        <v>40815</v>
      </c>
      <c r="P45" s="26"/>
    </row>
    <row r="46" spans="1:16" x14ac:dyDescent="0.2">
      <c r="A46" s="12" t="s">
        <v>44</v>
      </c>
      <c r="B46" s="12" t="s">
        <v>15</v>
      </c>
      <c r="C46" s="12" t="s">
        <v>16</v>
      </c>
      <c r="D46" s="12" t="s">
        <v>25</v>
      </c>
      <c r="E46" s="12">
        <v>1</v>
      </c>
      <c r="F46" s="12">
        <v>1</v>
      </c>
      <c r="G46" s="12">
        <v>0</v>
      </c>
      <c r="H46" s="12">
        <v>1</v>
      </c>
      <c r="I46" s="12">
        <v>0</v>
      </c>
      <c r="J46" s="12">
        <v>0</v>
      </c>
      <c r="K46" s="12">
        <v>0</v>
      </c>
      <c r="L46" s="12">
        <v>1</v>
      </c>
      <c r="M46" s="12">
        <v>412</v>
      </c>
      <c r="N46" s="12">
        <v>30804</v>
      </c>
      <c r="O46" s="12">
        <f>IF(H46=0,0,N46)</f>
        <v>30804</v>
      </c>
      <c r="P46" s="26"/>
    </row>
    <row r="47" spans="1:16" x14ac:dyDescent="0.2">
      <c r="A47" s="12" t="s">
        <v>45</v>
      </c>
      <c r="B47" s="12" t="s">
        <v>15</v>
      </c>
      <c r="C47" s="12" t="s">
        <v>16</v>
      </c>
      <c r="D47" s="12" t="s">
        <v>25</v>
      </c>
      <c r="E47" s="12">
        <v>1</v>
      </c>
      <c r="F47" s="12">
        <v>1</v>
      </c>
      <c r="G47" s="12">
        <v>0</v>
      </c>
      <c r="H47" s="12">
        <v>1</v>
      </c>
      <c r="I47" s="12">
        <v>0</v>
      </c>
      <c r="J47" s="12">
        <v>0</v>
      </c>
      <c r="K47" s="12">
        <v>0</v>
      </c>
      <c r="L47" s="12">
        <v>1</v>
      </c>
      <c r="M47" s="12">
        <v>431</v>
      </c>
      <c r="N47" s="12">
        <v>15760</v>
      </c>
      <c r="O47" s="12">
        <f>IF(H47=0,0,N47)</f>
        <v>15760</v>
      </c>
      <c r="P47" s="26"/>
    </row>
    <row r="48" spans="1:16" x14ac:dyDescent="0.2">
      <c r="A48" s="12" t="s">
        <v>46</v>
      </c>
      <c r="B48" s="12" t="s">
        <v>15</v>
      </c>
      <c r="C48" s="12" t="s">
        <v>16</v>
      </c>
      <c r="D48" s="12" t="s">
        <v>25</v>
      </c>
      <c r="E48" s="12">
        <v>1</v>
      </c>
      <c r="F48" s="12">
        <v>1</v>
      </c>
      <c r="G48" s="12">
        <v>0</v>
      </c>
      <c r="H48" s="12">
        <v>1</v>
      </c>
      <c r="I48" s="12">
        <v>0</v>
      </c>
      <c r="J48" s="12">
        <v>0</v>
      </c>
      <c r="K48" s="12">
        <v>0</v>
      </c>
      <c r="L48" s="12">
        <v>1</v>
      </c>
      <c r="M48" s="12">
        <v>1569</v>
      </c>
      <c r="N48" s="12">
        <v>26736</v>
      </c>
      <c r="O48" s="12">
        <f>IF(H48=0,0,N48)</f>
        <v>26736</v>
      </c>
      <c r="P48" s="26"/>
    </row>
    <row r="49" spans="1:16" x14ac:dyDescent="0.2">
      <c r="A49" s="12" t="s">
        <v>47</v>
      </c>
      <c r="B49" s="12" t="s">
        <v>15</v>
      </c>
      <c r="C49" s="12" t="s">
        <v>16</v>
      </c>
      <c r="D49" s="12" t="s">
        <v>25</v>
      </c>
      <c r="E49" s="12">
        <v>1</v>
      </c>
      <c r="F49" s="12">
        <v>1</v>
      </c>
      <c r="G49" s="12">
        <v>0</v>
      </c>
      <c r="H49" s="12">
        <v>1</v>
      </c>
      <c r="I49" s="12">
        <v>0</v>
      </c>
      <c r="J49" s="12">
        <v>0</v>
      </c>
      <c r="K49" s="12">
        <v>0</v>
      </c>
      <c r="L49" s="12">
        <v>1</v>
      </c>
      <c r="M49" s="12">
        <v>297</v>
      </c>
      <c r="N49" s="12">
        <v>30045</v>
      </c>
      <c r="O49" s="12">
        <f>IF(H49=0,0,N49)</f>
        <v>30045</v>
      </c>
      <c r="P49" s="26"/>
    </row>
    <row r="50" spans="1:16" x14ac:dyDescent="0.2">
      <c r="A50" s="12" t="s">
        <v>48</v>
      </c>
      <c r="B50" s="12" t="s">
        <v>15</v>
      </c>
      <c r="C50" s="12" t="s">
        <v>16</v>
      </c>
      <c r="D50" s="12" t="s">
        <v>25</v>
      </c>
      <c r="E50" s="12">
        <v>1</v>
      </c>
      <c r="F50" s="12">
        <v>1</v>
      </c>
      <c r="G50" s="12">
        <v>0</v>
      </c>
      <c r="H50" s="12">
        <v>1</v>
      </c>
      <c r="I50" s="12">
        <v>0</v>
      </c>
      <c r="J50" s="12">
        <v>0</v>
      </c>
      <c r="K50" s="12">
        <v>0</v>
      </c>
      <c r="L50" s="12">
        <v>1</v>
      </c>
      <c r="M50" s="12">
        <v>332</v>
      </c>
      <c r="N50" s="12">
        <v>21082</v>
      </c>
      <c r="O50" s="12">
        <f>IF(H50=0,0,N50)</f>
        <v>21082</v>
      </c>
      <c r="P50" s="26"/>
    </row>
    <row r="51" spans="1:16" x14ac:dyDescent="0.2">
      <c r="A51" s="12" t="s">
        <v>49</v>
      </c>
      <c r="B51" s="12" t="s">
        <v>15</v>
      </c>
      <c r="C51" s="12" t="s">
        <v>16</v>
      </c>
      <c r="D51" s="12" t="s">
        <v>25</v>
      </c>
      <c r="E51" s="12">
        <v>1</v>
      </c>
      <c r="F51" s="12">
        <v>1</v>
      </c>
      <c r="G51" s="12">
        <v>0</v>
      </c>
      <c r="H51" s="12">
        <v>1</v>
      </c>
      <c r="I51" s="12">
        <v>0</v>
      </c>
      <c r="J51" s="12">
        <v>0</v>
      </c>
      <c r="K51" s="12">
        <v>0</v>
      </c>
      <c r="L51" s="12">
        <v>1</v>
      </c>
      <c r="M51" s="12">
        <v>0</v>
      </c>
      <c r="N51" s="12">
        <v>23240</v>
      </c>
      <c r="O51" s="12">
        <f>IF(H51=0,0,N51)</f>
        <v>23240</v>
      </c>
      <c r="P51" s="26"/>
    </row>
    <row r="52" spans="1:16" x14ac:dyDescent="0.2">
      <c r="A52" s="12" t="s">
        <v>50</v>
      </c>
      <c r="B52" s="12" t="s">
        <v>15</v>
      </c>
      <c r="C52" s="12" t="s">
        <v>16</v>
      </c>
      <c r="D52" s="12" t="s">
        <v>25</v>
      </c>
      <c r="E52" s="12">
        <v>1</v>
      </c>
      <c r="F52" s="12">
        <v>0</v>
      </c>
      <c r="G52" s="12">
        <v>1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169</v>
      </c>
      <c r="N52" s="12">
        <v>60000</v>
      </c>
      <c r="O52" s="12">
        <f>IF(H52=0,0,N52)</f>
        <v>0</v>
      </c>
      <c r="P52" s="26"/>
    </row>
    <row r="53" spans="1:16" x14ac:dyDescent="0.2">
      <c r="A53" s="12" t="s">
        <v>51</v>
      </c>
      <c r="B53" s="12" t="s">
        <v>15</v>
      </c>
      <c r="C53" s="12" t="s">
        <v>16</v>
      </c>
      <c r="D53" s="12" t="s">
        <v>25</v>
      </c>
      <c r="E53" s="12">
        <v>1</v>
      </c>
      <c r="F53" s="12">
        <v>1</v>
      </c>
      <c r="G53" s="12">
        <v>0</v>
      </c>
      <c r="H53" s="12">
        <v>1</v>
      </c>
      <c r="I53" s="12">
        <v>0</v>
      </c>
      <c r="J53" s="12">
        <v>0</v>
      </c>
      <c r="K53" s="12">
        <v>0</v>
      </c>
      <c r="L53" s="12">
        <v>1</v>
      </c>
      <c r="M53" s="12">
        <v>348</v>
      </c>
      <c r="N53" s="12">
        <v>14564</v>
      </c>
      <c r="O53" s="12">
        <f>IF(H53=0,0,N53)</f>
        <v>14564</v>
      </c>
      <c r="P53" s="26"/>
    </row>
    <row r="54" spans="1:16" x14ac:dyDescent="0.2">
      <c r="A54" s="12" t="s">
        <v>52</v>
      </c>
      <c r="B54" s="12" t="s">
        <v>15</v>
      </c>
      <c r="C54" s="12" t="s">
        <v>16</v>
      </c>
      <c r="D54" s="12" t="s">
        <v>25</v>
      </c>
      <c r="E54" s="12">
        <v>1</v>
      </c>
      <c r="F54" s="12">
        <v>1</v>
      </c>
      <c r="G54" s="12">
        <v>0</v>
      </c>
      <c r="H54" s="12">
        <v>1</v>
      </c>
      <c r="I54" s="12">
        <v>0</v>
      </c>
      <c r="J54" s="12">
        <v>0</v>
      </c>
      <c r="K54" s="12">
        <v>0</v>
      </c>
      <c r="L54" s="12">
        <v>1</v>
      </c>
      <c r="M54" s="12">
        <v>278</v>
      </c>
      <c r="N54" s="12">
        <v>11862</v>
      </c>
      <c r="O54" s="12">
        <f>IF(H54=0,0,N54)</f>
        <v>11862</v>
      </c>
      <c r="P54" s="26"/>
    </row>
    <row r="55" spans="1:16" x14ac:dyDescent="0.2">
      <c r="A55" s="12" t="s">
        <v>53</v>
      </c>
      <c r="B55" s="12" t="s">
        <v>15</v>
      </c>
      <c r="C55" s="12" t="s">
        <v>16</v>
      </c>
      <c r="D55" s="12" t="s">
        <v>25</v>
      </c>
      <c r="E55" s="12">
        <v>1</v>
      </c>
      <c r="F55" s="12">
        <v>1</v>
      </c>
      <c r="G55" s="12">
        <v>0</v>
      </c>
      <c r="H55" s="12">
        <v>1</v>
      </c>
      <c r="I55" s="12">
        <v>0</v>
      </c>
      <c r="J55" s="12">
        <v>0</v>
      </c>
      <c r="K55" s="12">
        <v>0</v>
      </c>
      <c r="L55" s="12">
        <v>1</v>
      </c>
      <c r="M55" s="12">
        <v>233</v>
      </c>
      <c r="N55" s="12">
        <v>20659</v>
      </c>
      <c r="O55" s="12">
        <f>IF(H55=0,0,N55)</f>
        <v>20659</v>
      </c>
      <c r="P55" s="26"/>
    </row>
    <row r="56" spans="1:16" x14ac:dyDescent="0.2">
      <c r="A56" s="12" t="s">
        <v>54</v>
      </c>
      <c r="B56" s="12" t="s">
        <v>15</v>
      </c>
      <c r="C56" s="12" t="s">
        <v>16</v>
      </c>
      <c r="D56" s="12" t="s">
        <v>25</v>
      </c>
      <c r="E56" s="12">
        <v>1</v>
      </c>
      <c r="F56" s="12">
        <v>1</v>
      </c>
      <c r="G56" s="12">
        <v>0</v>
      </c>
      <c r="H56" s="12">
        <v>1</v>
      </c>
      <c r="I56" s="12">
        <v>0</v>
      </c>
      <c r="J56" s="12">
        <v>0</v>
      </c>
      <c r="K56" s="12">
        <v>0</v>
      </c>
      <c r="L56" s="12">
        <v>1</v>
      </c>
      <c r="M56" s="12">
        <v>455</v>
      </c>
      <c r="N56" s="12">
        <v>21746</v>
      </c>
      <c r="O56" s="12">
        <f>IF(H56=0,0,N56)</f>
        <v>21746</v>
      </c>
      <c r="P56" s="26"/>
    </row>
    <row r="57" spans="1:16" x14ac:dyDescent="0.2">
      <c r="A57" s="12" t="s">
        <v>55</v>
      </c>
      <c r="B57" s="12" t="s">
        <v>15</v>
      </c>
      <c r="C57" s="12" t="s">
        <v>16</v>
      </c>
      <c r="D57" s="12" t="s">
        <v>25</v>
      </c>
      <c r="E57" s="12">
        <v>1</v>
      </c>
      <c r="F57" s="12">
        <v>1</v>
      </c>
      <c r="G57" s="12">
        <v>0</v>
      </c>
      <c r="H57" s="12">
        <v>1</v>
      </c>
      <c r="I57" s="12">
        <v>0</v>
      </c>
      <c r="J57" s="12">
        <v>0</v>
      </c>
      <c r="K57" s="12">
        <v>0</v>
      </c>
      <c r="L57" s="12">
        <v>1</v>
      </c>
      <c r="M57" s="12">
        <v>237</v>
      </c>
      <c r="N57" s="12">
        <v>28607</v>
      </c>
      <c r="O57" s="12">
        <f>IF(H57=0,0,N57)</f>
        <v>28607</v>
      </c>
      <c r="P57" s="26"/>
    </row>
    <row r="58" spans="1:16" x14ac:dyDescent="0.2">
      <c r="A58" s="12" t="s">
        <v>56</v>
      </c>
      <c r="B58" s="12" t="s">
        <v>15</v>
      </c>
      <c r="C58" s="12" t="s">
        <v>16</v>
      </c>
      <c r="D58" s="12" t="s">
        <v>25</v>
      </c>
      <c r="E58" s="12">
        <v>1</v>
      </c>
      <c r="F58" s="12">
        <v>1</v>
      </c>
      <c r="G58" s="12">
        <v>0</v>
      </c>
      <c r="H58" s="12">
        <v>1</v>
      </c>
      <c r="I58" s="12">
        <v>0</v>
      </c>
      <c r="J58" s="12">
        <v>0</v>
      </c>
      <c r="K58" s="12">
        <v>0</v>
      </c>
      <c r="L58" s="12">
        <v>1</v>
      </c>
      <c r="M58" s="12">
        <v>292</v>
      </c>
      <c r="N58" s="12">
        <v>37724</v>
      </c>
      <c r="O58" s="12">
        <f>IF(H58=0,0,N58)</f>
        <v>37724</v>
      </c>
      <c r="P58" s="26"/>
    </row>
    <row r="59" spans="1:16" x14ac:dyDescent="0.2">
      <c r="A59" s="12" t="s">
        <v>57</v>
      </c>
      <c r="B59" s="12" t="s">
        <v>15</v>
      </c>
      <c r="C59" s="12" t="s">
        <v>16</v>
      </c>
      <c r="D59" s="12" t="s">
        <v>25</v>
      </c>
      <c r="E59" s="12">
        <v>1</v>
      </c>
      <c r="F59" s="12">
        <v>1</v>
      </c>
      <c r="G59" s="12">
        <v>0</v>
      </c>
      <c r="H59" s="12">
        <v>1</v>
      </c>
      <c r="I59" s="12">
        <v>0</v>
      </c>
      <c r="J59" s="12">
        <v>0</v>
      </c>
      <c r="K59" s="12">
        <v>0</v>
      </c>
      <c r="L59" s="12">
        <v>1</v>
      </c>
      <c r="M59" s="12">
        <v>2542</v>
      </c>
      <c r="N59" s="12">
        <v>45216</v>
      </c>
      <c r="O59" s="12">
        <f>IF(H59=0,0,N59)</f>
        <v>45216</v>
      </c>
      <c r="P59" s="26"/>
    </row>
    <row r="60" spans="1:16" x14ac:dyDescent="0.2">
      <c r="A60" s="12" t="s">
        <v>58</v>
      </c>
      <c r="B60" s="12" t="s">
        <v>15</v>
      </c>
      <c r="C60" s="12" t="s">
        <v>16</v>
      </c>
      <c r="D60" s="12" t="s">
        <v>25</v>
      </c>
      <c r="E60" s="12">
        <v>1</v>
      </c>
      <c r="F60" s="12">
        <v>1</v>
      </c>
      <c r="G60" s="12">
        <v>0</v>
      </c>
      <c r="H60" s="12">
        <v>1</v>
      </c>
      <c r="I60" s="12">
        <v>0</v>
      </c>
      <c r="J60" s="12">
        <v>0</v>
      </c>
      <c r="K60" s="12">
        <v>0</v>
      </c>
      <c r="L60" s="12">
        <v>1</v>
      </c>
      <c r="M60" s="12">
        <v>316</v>
      </c>
      <c r="N60" s="12">
        <v>25180</v>
      </c>
      <c r="O60" s="12">
        <f>IF(H60=0,0,N60)</f>
        <v>25180</v>
      </c>
      <c r="P60" s="26"/>
    </row>
    <row r="61" spans="1:16" x14ac:dyDescent="0.2">
      <c r="A61" s="19" t="s">
        <v>41</v>
      </c>
      <c r="B61" s="19" t="s">
        <v>15</v>
      </c>
      <c r="C61" s="19" t="s">
        <v>21</v>
      </c>
      <c r="D61" s="19" t="s">
        <v>22</v>
      </c>
      <c r="E61" s="19">
        <v>1</v>
      </c>
      <c r="F61" s="19">
        <v>1</v>
      </c>
      <c r="G61" s="19">
        <v>0</v>
      </c>
      <c r="H61" s="19">
        <v>0</v>
      </c>
      <c r="I61" s="19">
        <v>1</v>
      </c>
      <c r="J61" s="19">
        <v>0</v>
      </c>
      <c r="K61" s="19">
        <v>0</v>
      </c>
      <c r="L61" s="19">
        <v>1</v>
      </c>
      <c r="M61" s="19">
        <v>309</v>
      </c>
      <c r="N61" s="19">
        <v>39911</v>
      </c>
      <c r="O61" s="19">
        <f>IF(H61=0,0,N61)</f>
        <v>0</v>
      </c>
      <c r="P61" s="27">
        <f>SUM(O61:O79)/SUM(H61:H79)</f>
        <v>37867.533333333333</v>
      </c>
    </row>
    <row r="62" spans="1:16" x14ac:dyDescent="0.2">
      <c r="A62" s="19" t="s">
        <v>14</v>
      </c>
      <c r="B62" s="19" t="s">
        <v>15</v>
      </c>
      <c r="C62" s="19" t="s">
        <v>21</v>
      </c>
      <c r="D62" s="19" t="s">
        <v>22</v>
      </c>
      <c r="E62" s="19">
        <v>1</v>
      </c>
      <c r="F62" s="19">
        <v>1</v>
      </c>
      <c r="G62" s="19">
        <v>0</v>
      </c>
      <c r="H62" s="19">
        <v>1</v>
      </c>
      <c r="I62" s="19">
        <v>0</v>
      </c>
      <c r="J62" s="19">
        <v>0</v>
      </c>
      <c r="K62" s="19">
        <v>0</v>
      </c>
      <c r="L62" s="19">
        <v>1</v>
      </c>
      <c r="M62" s="19">
        <v>210</v>
      </c>
      <c r="N62" s="19">
        <v>40162</v>
      </c>
      <c r="O62" s="19">
        <f>IF(H62=0,0,N62)</f>
        <v>40162</v>
      </c>
      <c r="P62" s="27"/>
    </row>
    <row r="63" spans="1:16" x14ac:dyDescent="0.2">
      <c r="A63" s="19" t="s">
        <v>42</v>
      </c>
      <c r="B63" s="19" t="s">
        <v>15</v>
      </c>
      <c r="C63" s="19" t="s">
        <v>21</v>
      </c>
      <c r="D63" s="19" t="s">
        <v>22</v>
      </c>
      <c r="E63" s="19">
        <v>1</v>
      </c>
      <c r="F63" s="19">
        <v>1</v>
      </c>
      <c r="G63" s="19">
        <v>0</v>
      </c>
      <c r="H63" s="19">
        <v>1</v>
      </c>
      <c r="I63" s="19">
        <v>0</v>
      </c>
      <c r="J63" s="19">
        <v>0</v>
      </c>
      <c r="K63" s="19">
        <v>0</v>
      </c>
      <c r="L63" s="19">
        <v>1</v>
      </c>
      <c r="M63" s="19">
        <v>759</v>
      </c>
      <c r="N63" s="19">
        <v>18875</v>
      </c>
      <c r="O63" s="19">
        <f>IF(H63=0,0,N63)</f>
        <v>18875</v>
      </c>
      <c r="P63" s="27"/>
    </row>
    <row r="64" spans="1:16" x14ac:dyDescent="0.2">
      <c r="A64" s="19" t="s">
        <v>43</v>
      </c>
      <c r="B64" s="19" t="s">
        <v>15</v>
      </c>
      <c r="C64" s="19" t="s">
        <v>21</v>
      </c>
      <c r="D64" s="19" t="s">
        <v>22</v>
      </c>
      <c r="E64" s="19">
        <v>1</v>
      </c>
      <c r="F64" s="19">
        <v>1</v>
      </c>
      <c r="G64" s="19">
        <v>0</v>
      </c>
      <c r="H64" s="19">
        <v>1</v>
      </c>
      <c r="I64" s="19">
        <v>0</v>
      </c>
      <c r="J64" s="19">
        <v>0</v>
      </c>
      <c r="K64" s="19">
        <v>0</v>
      </c>
      <c r="L64" s="19">
        <v>1</v>
      </c>
      <c r="M64" s="19"/>
      <c r="N64" s="19">
        <v>56353</v>
      </c>
      <c r="O64" s="19">
        <f>IF(H64=0,0,N64)</f>
        <v>56353</v>
      </c>
      <c r="P64" s="27"/>
    </row>
    <row r="65" spans="1:16" x14ac:dyDescent="0.2">
      <c r="A65" s="19" t="s">
        <v>44</v>
      </c>
      <c r="B65" s="19" t="s">
        <v>15</v>
      </c>
      <c r="C65" s="19" t="s">
        <v>21</v>
      </c>
      <c r="D65" s="19" t="s">
        <v>22</v>
      </c>
      <c r="E65" s="19">
        <v>1</v>
      </c>
      <c r="F65" s="19">
        <v>1</v>
      </c>
      <c r="G65" s="19">
        <v>0</v>
      </c>
      <c r="H65" s="19">
        <v>1</v>
      </c>
      <c r="I65" s="19">
        <v>0</v>
      </c>
      <c r="J65" s="19">
        <v>1</v>
      </c>
      <c r="K65" s="19">
        <v>1</v>
      </c>
      <c r="L65" s="19">
        <v>1</v>
      </c>
      <c r="M65" s="19">
        <v>428</v>
      </c>
      <c r="N65" s="19">
        <v>60023</v>
      </c>
      <c r="O65" s="19">
        <f>IF(H65=0,0,N65)</f>
        <v>60023</v>
      </c>
      <c r="P65" s="27"/>
    </row>
    <row r="66" spans="1:16" x14ac:dyDescent="0.2">
      <c r="A66" s="19" t="s">
        <v>45</v>
      </c>
      <c r="B66" s="19" t="s">
        <v>15</v>
      </c>
      <c r="C66" s="19" t="s">
        <v>21</v>
      </c>
      <c r="D66" s="19" t="s">
        <v>22</v>
      </c>
      <c r="E66" s="19">
        <v>1</v>
      </c>
      <c r="F66" s="19">
        <v>1</v>
      </c>
      <c r="G66" s="19">
        <v>0</v>
      </c>
      <c r="H66" s="19">
        <v>1</v>
      </c>
      <c r="I66" s="19">
        <v>0</v>
      </c>
      <c r="J66" s="19">
        <v>0</v>
      </c>
      <c r="K66" s="19">
        <v>0</v>
      </c>
      <c r="L66" s="19">
        <v>1</v>
      </c>
      <c r="M66" s="19">
        <v>430</v>
      </c>
      <c r="N66" s="19">
        <v>49672</v>
      </c>
      <c r="O66" s="19">
        <f>IF(H66=0,0,N66)</f>
        <v>49672</v>
      </c>
      <c r="P66" s="27"/>
    </row>
    <row r="67" spans="1:16" x14ac:dyDescent="0.2">
      <c r="A67" s="19" t="s">
        <v>46</v>
      </c>
      <c r="B67" s="19" t="s">
        <v>15</v>
      </c>
      <c r="C67" s="19" t="s">
        <v>21</v>
      </c>
      <c r="D67" s="19" t="s">
        <v>22</v>
      </c>
      <c r="E67" s="19">
        <v>1</v>
      </c>
      <c r="F67" s="19">
        <v>1</v>
      </c>
      <c r="G67" s="19">
        <v>0</v>
      </c>
      <c r="H67" s="19">
        <v>1</v>
      </c>
      <c r="I67" s="19">
        <v>0</v>
      </c>
      <c r="J67" s="19">
        <v>0</v>
      </c>
      <c r="K67" s="19">
        <v>0</v>
      </c>
      <c r="L67" s="19">
        <v>1</v>
      </c>
      <c r="M67" s="19"/>
      <c r="N67" s="19">
        <v>56084</v>
      </c>
      <c r="O67" s="19">
        <f>IF(H67=0,0,N67)</f>
        <v>56084</v>
      </c>
      <c r="P67" s="27"/>
    </row>
    <row r="68" spans="1:16" x14ac:dyDescent="0.2">
      <c r="A68" s="19" t="s">
        <v>47</v>
      </c>
      <c r="B68" s="19" t="s">
        <v>15</v>
      </c>
      <c r="C68" s="19" t="s">
        <v>21</v>
      </c>
      <c r="D68" s="19" t="s">
        <v>22</v>
      </c>
      <c r="E68" s="19">
        <v>1</v>
      </c>
      <c r="F68" s="19">
        <v>1</v>
      </c>
      <c r="G68" s="19">
        <v>0</v>
      </c>
      <c r="H68" s="19">
        <v>0</v>
      </c>
      <c r="I68" s="19">
        <v>1</v>
      </c>
      <c r="J68" s="19">
        <v>1</v>
      </c>
      <c r="K68" s="19">
        <v>0</v>
      </c>
      <c r="L68" s="19">
        <v>1</v>
      </c>
      <c r="M68" s="19">
        <v>102</v>
      </c>
      <c r="N68" s="19">
        <v>58902</v>
      </c>
      <c r="O68" s="19">
        <f>IF(H68=0,0,N68)</f>
        <v>0</v>
      </c>
      <c r="P68" s="27"/>
    </row>
    <row r="69" spans="1:16" x14ac:dyDescent="0.2">
      <c r="A69" s="19" t="s">
        <v>48</v>
      </c>
      <c r="B69" s="19" t="s">
        <v>15</v>
      </c>
      <c r="C69" s="19" t="s">
        <v>21</v>
      </c>
      <c r="D69" s="19" t="s">
        <v>22</v>
      </c>
      <c r="E69" s="19">
        <v>1</v>
      </c>
      <c r="F69" s="19">
        <v>1</v>
      </c>
      <c r="G69" s="19">
        <v>0</v>
      </c>
      <c r="H69" s="19">
        <v>0</v>
      </c>
      <c r="I69" s="19">
        <v>1</v>
      </c>
      <c r="J69" s="19">
        <v>1</v>
      </c>
      <c r="K69" s="19">
        <v>1</v>
      </c>
      <c r="L69" s="19">
        <v>1</v>
      </c>
      <c r="M69" s="19">
        <v>207</v>
      </c>
      <c r="N69" s="19">
        <v>59901</v>
      </c>
      <c r="O69" s="19">
        <f>IF(H69=0,0,N69)</f>
        <v>0</v>
      </c>
      <c r="P69" s="27"/>
    </row>
    <row r="70" spans="1:16" x14ac:dyDescent="0.2">
      <c r="A70" s="19" t="s">
        <v>49</v>
      </c>
      <c r="B70" s="19" t="s">
        <v>15</v>
      </c>
      <c r="C70" s="19" t="s">
        <v>21</v>
      </c>
      <c r="D70" s="19" t="s">
        <v>22</v>
      </c>
      <c r="E70" s="19">
        <v>1</v>
      </c>
      <c r="F70" s="19">
        <v>1</v>
      </c>
      <c r="G70" s="19">
        <v>0</v>
      </c>
      <c r="H70" s="19">
        <v>1</v>
      </c>
      <c r="I70" s="19">
        <v>0</v>
      </c>
      <c r="J70" s="19">
        <v>0</v>
      </c>
      <c r="K70" s="19">
        <v>0</v>
      </c>
      <c r="L70" s="19">
        <v>1</v>
      </c>
      <c r="M70" s="19">
        <v>358</v>
      </c>
      <c r="N70" s="19">
        <v>42451</v>
      </c>
      <c r="O70" s="19">
        <f>IF(H70=0,0,N70)</f>
        <v>42451</v>
      </c>
      <c r="P70" s="27"/>
    </row>
    <row r="71" spans="1:16" x14ac:dyDescent="0.2">
      <c r="A71" s="19" t="s">
        <v>50</v>
      </c>
      <c r="B71" s="19" t="s">
        <v>15</v>
      </c>
      <c r="C71" s="19" t="s">
        <v>21</v>
      </c>
      <c r="D71" s="19" t="s">
        <v>22</v>
      </c>
      <c r="E71" s="19">
        <v>1</v>
      </c>
      <c r="F71" s="19">
        <v>1</v>
      </c>
      <c r="G71" s="19">
        <v>0</v>
      </c>
      <c r="H71" s="19">
        <v>1</v>
      </c>
      <c r="I71" s="19">
        <v>0</v>
      </c>
      <c r="J71" s="19">
        <v>0</v>
      </c>
      <c r="K71" s="19">
        <v>0</v>
      </c>
      <c r="L71" s="19">
        <v>1</v>
      </c>
      <c r="M71" s="19"/>
      <c r="N71" s="19">
        <v>56377</v>
      </c>
      <c r="O71" s="19">
        <f>IF(H71=0,0,N71)</f>
        <v>56377</v>
      </c>
      <c r="P71" s="27"/>
    </row>
    <row r="72" spans="1:16" x14ac:dyDescent="0.2">
      <c r="A72" s="19" t="s">
        <v>51</v>
      </c>
      <c r="B72" s="19" t="s">
        <v>15</v>
      </c>
      <c r="C72" s="19" t="s">
        <v>21</v>
      </c>
      <c r="D72" s="19" t="s">
        <v>22</v>
      </c>
      <c r="E72" s="19">
        <v>1</v>
      </c>
      <c r="F72" s="19">
        <v>1</v>
      </c>
      <c r="G72" s="19">
        <v>0</v>
      </c>
      <c r="H72" s="19">
        <v>1</v>
      </c>
      <c r="I72" s="19">
        <v>0</v>
      </c>
      <c r="J72" s="19">
        <v>0</v>
      </c>
      <c r="K72" s="19">
        <v>0</v>
      </c>
      <c r="L72" s="19">
        <v>1</v>
      </c>
      <c r="M72" s="19">
        <v>352</v>
      </c>
      <c r="N72" s="19">
        <v>11723</v>
      </c>
      <c r="O72" s="19">
        <f>IF(H72=0,0,N72)</f>
        <v>11723</v>
      </c>
      <c r="P72" s="27"/>
    </row>
    <row r="73" spans="1:16" x14ac:dyDescent="0.2">
      <c r="A73" s="19" t="s">
        <v>52</v>
      </c>
      <c r="B73" s="19" t="s">
        <v>15</v>
      </c>
      <c r="C73" s="19" t="s">
        <v>21</v>
      </c>
      <c r="D73" s="19" t="s">
        <v>22</v>
      </c>
      <c r="E73" s="19">
        <v>1</v>
      </c>
      <c r="F73" s="19">
        <v>1</v>
      </c>
      <c r="G73" s="19">
        <v>0</v>
      </c>
      <c r="H73" s="19">
        <v>1</v>
      </c>
      <c r="I73" s="19">
        <v>0</v>
      </c>
      <c r="J73" s="19">
        <v>0</v>
      </c>
      <c r="K73" s="19">
        <v>0</v>
      </c>
      <c r="L73" s="19">
        <v>1</v>
      </c>
      <c r="M73" s="19"/>
      <c r="N73" s="19">
        <v>10772</v>
      </c>
      <c r="O73" s="19">
        <f>IF(H73=0,0,N73)</f>
        <v>10772</v>
      </c>
      <c r="P73" s="27"/>
    </row>
    <row r="74" spans="1:16" x14ac:dyDescent="0.2">
      <c r="A74" s="19" t="s">
        <v>53</v>
      </c>
      <c r="B74" s="19" t="s">
        <v>15</v>
      </c>
      <c r="C74" s="19" t="s">
        <v>21</v>
      </c>
      <c r="D74" s="19" t="s">
        <v>22</v>
      </c>
      <c r="E74" s="19">
        <v>1</v>
      </c>
      <c r="F74" s="19">
        <v>1</v>
      </c>
      <c r="G74" s="19">
        <v>0</v>
      </c>
      <c r="H74" s="19">
        <v>1</v>
      </c>
      <c r="I74" s="19">
        <v>0</v>
      </c>
      <c r="J74" s="19">
        <v>0</v>
      </c>
      <c r="K74" s="19">
        <v>0</v>
      </c>
      <c r="L74" s="19">
        <v>1</v>
      </c>
      <c r="M74" s="19">
        <v>500</v>
      </c>
      <c r="N74" s="19">
        <v>24472</v>
      </c>
      <c r="O74" s="19">
        <f>IF(H74=0,0,N74)</f>
        <v>24472</v>
      </c>
      <c r="P74" s="27"/>
    </row>
    <row r="75" spans="1:16" x14ac:dyDescent="0.2">
      <c r="A75" s="19" t="s">
        <v>54</v>
      </c>
      <c r="B75" s="19" t="s">
        <v>15</v>
      </c>
      <c r="C75" s="19" t="s">
        <v>21</v>
      </c>
      <c r="D75" s="19" t="s">
        <v>22</v>
      </c>
      <c r="E75" s="19">
        <v>1</v>
      </c>
      <c r="F75" s="19">
        <v>0</v>
      </c>
      <c r="G75" s="19">
        <v>1</v>
      </c>
      <c r="H75" s="19">
        <v>0</v>
      </c>
      <c r="I75" s="19">
        <v>0</v>
      </c>
      <c r="J75" s="19">
        <v>0</v>
      </c>
      <c r="K75" s="19">
        <v>0</v>
      </c>
      <c r="L75" s="19">
        <v>0</v>
      </c>
      <c r="M75" s="19">
        <v>330</v>
      </c>
      <c r="N75" s="19">
        <v>60000</v>
      </c>
      <c r="O75" s="19">
        <f>IF(H75=0,0,N75)</f>
        <v>0</v>
      </c>
      <c r="P75" s="27"/>
    </row>
    <row r="76" spans="1:16" x14ac:dyDescent="0.2">
      <c r="A76" s="19" t="s">
        <v>55</v>
      </c>
      <c r="B76" s="19" t="s">
        <v>15</v>
      </c>
      <c r="C76" s="19" t="s">
        <v>21</v>
      </c>
      <c r="D76" s="19" t="s">
        <v>22</v>
      </c>
      <c r="E76" s="19">
        <v>1</v>
      </c>
      <c r="F76" s="19">
        <v>1</v>
      </c>
      <c r="G76" s="19">
        <v>0</v>
      </c>
      <c r="H76" s="19">
        <v>1</v>
      </c>
      <c r="I76" s="19">
        <v>0</v>
      </c>
      <c r="J76" s="19">
        <v>0</v>
      </c>
      <c r="K76" s="19">
        <v>0</v>
      </c>
      <c r="L76" s="19">
        <v>1</v>
      </c>
      <c r="M76" s="19">
        <v>336</v>
      </c>
      <c r="N76" s="19">
        <v>20298</v>
      </c>
      <c r="O76" s="19">
        <f>IF(H76=0,0,N76)</f>
        <v>20298</v>
      </c>
      <c r="P76" s="27"/>
    </row>
    <row r="77" spans="1:16" x14ac:dyDescent="0.2">
      <c r="A77" s="19" t="s">
        <v>56</v>
      </c>
      <c r="B77" s="19" t="s">
        <v>15</v>
      </c>
      <c r="C77" s="19" t="s">
        <v>21</v>
      </c>
      <c r="D77" s="19" t="s">
        <v>22</v>
      </c>
      <c r="E77" s="19">
        <v>1</v>
      </c>
      <c r="F77" s="19">
        <v>1</v>
      </c>
      <c r="G77" s="19">
        <v>0</v>
      </c>
      <c r="H77" s="19">
        <v>1</v>
      </c>
      <c r="I77" s="19">
        <v>0</v>
      </c>
      <c r="J77" s="19">
        <v>1</v>
      </c>
      <c r="K77" s="19">
        <v>0</v>
      </c>
      <c r="L77" s="19">
        <v>1</v>
      </c>
      <c r="M77" s="19"/>
      <c r="N77" s="19">
        <v>59011</v>
      </c>
      <c r="O77" s="19">
        <f>IF(H77=0,0,N77)</f>
        <v>59011</v>
      </c>
      <c r="P77" s="27"/>
    </row>
    <row r="78" spans="1:16" x14ac:dyDescent="0.2">
      <c r="A78" s="19" t="s">
        <v>57</v>
      </c>
      <c r="B78" s="19" t="s">
        <v>15</v>
      </c>
      <c r="C78" s="19" t="s">
        <v>21</v>
      </c>
      <c r="D78" s="19" t="s">
        <v>22</v>
      </c>
      <c r="E78" s="19">
        <v>1</v>
      </c>
      <c r="F78" s="19">
        <v>1</v>
      </c>
      <c r="G78" s="19">
        <v>0</v>
      </c>
      <c r="H78" s="19">
        <v>1</v>
      </c>
      <c r="I78" s="19">
        <v>0</v>
      </c>
      <c r="J78" s="19">
        <v>0</v>
      </c>
      <c r="K78" s="19">
        <v>0</v>
      </c>
      <c r="L78" s="19">
        <v>1</v>
      </c>
      <c r="M78" s="19">
        <v>343</v>
      </c>
      <c r="N78" s="19">
        <v>20662</v>
      </c>
      <c r="O78" s="19">
        <f>IF(H78=0,0,N78)</f>
        <v>20662</v>
      </c>
      <c r="P78" s="27"/>
    </row>
    <row r="79" spans="1:16" x14ac:dyDescent="0.2">
      <c r="A79" s="19" t="s">
        <v>58</v>
      </c>
      <c r="B79" s="19" t="s">
        <v>15</v>
      </c>
      <c r="C79" s="19" t="s">
        <v>21</v>
      </c>
      <c r="D79" s="19" t="s">
        <v>22</v>
      </c>
      <c r="E79" s="19">
        <v>1</v>
      </c>
      <c r="F79" s="19">
        <v>1</v>
      </c>
      <c r="G79" s="19">
        <v>0</v>
      </c>
      <c r="H79" s="19">
        <v>1</v>
      </c>
      <c r="I79" s="19">
        <v>0</v>
      </c>
      <c r="J79" s="19">
        <v>0</v>
      </c>
      <c r="K79" s="19">
        <v>0</v>
      </c>
      <c r="L79" s="19">
        <v>1</v>
      </c>
      <c r="M79" s="19"/>
      <c r="N79" s="19">
        <v>41078</v>
      </c>
      <c r="O79" s="19">
        <f>IF(H79=0,0,N79)</f>
        <v>41078</v>
      </c>
      <c r="P79" s="27"/>
    </row>
    <row r="80" spans="1:16" x14ac:dyDescent="0.2">
      <c r="A80" s="12" t="s">
        <v>41</v>
      </c>
      <c r="B80" s="12" t="s">
        <v>15</v>
      </c>
      <c r="C80" s="12" t="s">
        <v>16</v>
      </c>
      <c r="D80" s="12" t="s">
        <v>18</v>
      </c>
      <c r="E80" s="12">
        <v>1</v>
      </c>
      <c r="F80" s="12">
        <v>1</v>
      </c>
      <c r="G80" s="12">
        <v>0</v>
      </c>
      <c r="H80" s="12">
        <v>0</v>
      </c>
      <c r="I80" s="12">
        <v>1</v>
      </c>
      <c r="J80" s="12">
        <v>1</v>
      </c>
      <c r="K80" s="12">
        <v>0</v>
      </c>
      <c r="L80" s="12">
        <v>1</v>
      </c>
      <c r="M80" s="12"/>
      <c r="N80" s="12">
        <v>58899</v>
      </c>
      <c r="O80" s="12">
        <f>IF(H80=0,0,N80)</f>
        <v>0</v>
      </c>
      <c r="P80" s="26">
        <f>SUM(O80:O98)/SUM(H80:H98)</f>
        <v>41817.666666666664</v>
      </c>
    </row>
    <row r="81" spans="1:16" x14ac:dyDescent="0.2">
      <c r="A81" s="12" t="s">
        <v>14</v>
      </c>
      <c r="B81" s="12" t="s">
        <v>15</v>
      </c>
      <c r="C81" s="12" t="s">
        <v>16</v>
      </c>
      <c r="D81" s="12" t="s">
        <v>18</v>
      </c>
      <c r="E81" s="12">
        <v>1</v>
      </c>
      <c r="F81" s="12">
        <v>0</v>
      </c>
      <c r="G81" s="12">
        <v>1</v>
      </c>
      <c r="H81" s="12">
        <v>0</v>
      </c>
      <c r="I81" s="12">
        <v>0</v>
      </c>
      <c r="J81" s="12">
        <v>0</v>
      </c>
      <c r="K81" s="12">
        <v>0</v>
      </c>
      <c r="L81" s="12">
        <v>0</v>
      </c>
      <c r="M81" s="12">
        <v>389</v>
      </c>
      <c r="N81" s="12">
        <v>60000</v>
      </c>
      <c r="O81" s="12">
        <f>IF(H81=0,0,N81)</f>
        <v>0</v>
      </c>
      <c r="P81" s="26"/>
    </row>
    <row r="82" spans="1:16" x14ac:dyDescent="0.2">
      <c r="A82" s="12" t="s">
        <v>42</v>
      </c>
      <c r="B82" s="12" t="s">
        <v>15</v>
      </c>
      <c r="C82" s="12" t="s">
        <v>16</v>
      </c>
      <c r="D82" s="12" t="s">
        <v>18</v>
      </c>
      <c r="E82" s="12">
        <v>1</v>
      </c>
      <c r="F82" s="12">
        <v>1</v>
      </c>
      <c r="G82" s="12">
        <v>0</v>
      </c>
      <c r="H82" s="12">
        <v>0</v>
      </c>
      <c r="I82" s="12">
        <v>1</v>
      </c>
      <c r="J82" s="12">
        <v>1</v>
      </c>
      <c r="K82" s="12">
        <v>0</v>
      </c>
      <c r="L82" s="12">
        <v>1</v>
      </c>
      <c r="M82" s="12">
        <v>321</v>
      </c>
      <c r="N82" s="12">
        <v>59709</v>
      </c>
      <c r="O82" s="12">
        <f>IF(H82=0,0,N82)</f>
        <v>0</v>
      </c>
      <c r="P82" s="26"/>
    </row>
    <row r="83" spans="1:16" x14ac:dyDescent="0.2">
      <c r="A83" s="12" t="s">
        <v>43</v>
      </c>
      <c r="B83" s="12" t="s">
        <v>15</v>
      </c>
      <c r="C83" s="12" t="s">
        <v>16</v>
      </c>
      <c r="D83" s="12" t="s">
        <v>18</v>
      </c>
      <c r="E83" s="12">
        <v>1</v>
      </c>
      <c r="F83" s="12">
        <v>0</v>
      </c>
      <c r="G83" s="12">
        <v>1</v>
      </c>
      <c r="H83" s="12">
        <v>0</v>
      </c>
      <c r="I83" s="12">
        <v>0</v>
      </c>
      <c r="J83" s="12">
        <v>0</v>
      </c>
      <c r="K83" s="12">
        <v>0</v>
      </c>
      <c r="L83" s="12">
        <v>0</v>
      </c>
      <c r="M83" s="12">
        <v>258</v>
      </c>
      <c r="N83" s="12">
        <v>60000</v>
      </c>
      <c r="O83" s="12">
        <f>IF(H83=0,0,N83)</f>
        <v>0</v>
      </c>
      <c r="P83" s="26"/>
    </row>
    <row r="84" spans="1:16" x14ac:dyDescent="0.2">
      <c r="A84" s="12" t="s">
        <v>44</v>
      </c>
      <c r="B84" s="12" t="s">
        <v>15</v>
      </c>
      <c r="C84" s="12" t="s">
        <v>16</v>
      </c>
      <c r="D84" s="12" t="s">
        <v>18</v>
      </c>
      <c r="E84" s="12">
        <v>1</v>
      </c>
      <c r="F84" s="12">
        <v>1</v>
      </c>
      <c r="G84" s="12">
        <v>0</v>
      </c>
      <c r="H84" s="12">
        <v>0</v>
      </c>
      <c r="I84" s="12">
        <v>1</v>
      </c>
      <c r="J84" s="12">
        <v>1</v>
      </c>
      <c r="K84" s="12">
        <v>0</v>
      </c>
      <c r="L84" s="12">
        <v>1</v>
      </c>
      <c r="M84" s="12">
        <v>320</v>
      </c>
      <c r="N84" s="12">
        <v>59133</v>
      </c>
      <c r="O84" s="12">
        <f>IF(H84=0,0,N84)</f>
        <v>0</v>
      </c>
      <c r="P84" s="26"/>
    </row>
    <row r="85" spans="1:16" x14ac:dyDescent="0.2">
      <c r="A85" s="12" t="s">
        <v>45</v>
      </c>
      <c r="B85" s="12" t="s">
        <v>15</v>
      </c>
      <c r="C85" s="12" t="s">
        <v>16</v>
      </c>
      <c r="D85" s="12" t="s">
        <v>18</v>
      </c>
      <c r="E85" s="12">
        <v>1</v>
      </c>
      <c r="F85" s="12">
        <v>1</v>
      </c>
      <c r="G85" s="12">
        <v>0</v>
      </c>
      <c r="H85" s="12">
        <v>0</v>
      </c>
      <c r="I85" s="12">
        <v>1</v>
      </c>
      <c r="J85" s="12">
        <v>0</v>
      </c>
      <c r="K85" s="12">
        <v>0</v>
      </c>
      <c r="L85" s="12">
        <v>1</v>
      </c>
      <c r="M85" s="12">
        <v>353</v>
      </c>
      <c r="N85" s="12">
        <v>38027</v>
      </c>
      <c r="O85" s="12">
        <f>IF(H85=0,0,N85)</f>
        <v>0</v>
      </c>
      <c r="P85" s="26"/>
    </row>
    <row r="86" spans="1:16" x14ac:dyDescent="0.2">
      <c r="A86" s="12" t="s">
        <v>46</v>
      </c>
      <c r="B86" s="12" t="s">
        <v>15</v>
      </c>
      <c r="C86" s="12" t="s">
        <v>16</v>
      </c>
      <c r="D86" s="12" t="s">
        <v>18</v>
      </c>
      <c r="E86" s="12">
        <v>1</v>
      </c>
      <c r="F86" s="12">
        <v>0</v>
      </c>
      <c r="G86" s="12">
        <v>1</v>
      </c>
      <c r="H86" s="12">
        <v>0</v>
      </c>
      <c r="I86" s="12">
        <v>0</v>
      </c>
      <c r="J86" s="12">
        <v>0</v>
      </c>
      <c r="K86" s="12">
        <v>0</v>
      </c>
      <c r="L86" s="12">
        <v>0</v>
      </c>
      <c r="M86" s="12">
        <v>362</v>
      </c>
      <c r="N86" s="12">
        <v>60000</v>
      </c>
      <c r="O86" s="12">
        <f>IF(H86=0,0,N86)</f>
        <v>0</v>
      </c>
      <c r="P86" s="26"/>
    </row>
    <row r="87" spans="1:16" x14ac:dyDescent="0.2">
      <c r="A87" s="12" t="s">
        <v>47</v>
      </c>
      <c r="B87" s="12" t="s">
        <v>15</v>
      </c>
      <c r="C87" s="12" t="s">
        <v>16</v>
      </c>
      <c r="D87" s="12" t="s">
        <v>18</v>
      </c>
      <c r="E87" s="12">
        <v>1</v>
      </c>
      <c r="F87" s="12">
        <v>1</v>
      </c>
      <c r="G87" s="12">
        <v>0</v>
      </c>
      <c r="H87" s="12">
        <v>1</v>
      </c>
      <c r="I87" s="12">
        <v>0</v>
      </c>
      <c r="J87" s="12">
        <v>0</v>
      </c>
      <c r="K87" s="12">
        <v>0</v>
      </c>
      <c r="L87" s="12">
        <v>1</v>
      </c>
      <c r="M87" s="12">
        <v>319</v>
      </c>
      <c r="N87" s="12">
        <v>45047</v>
      </c>
      <c r="O87" s="12">
        <f>IF(H87=0,0,N87)</f>
        <v>45047</v>
      </c>
      <c r="P87" s="26"/>
    </row>
    <row r="88" spans="1:16" x14ac:dyDescent="0.2">
      <c r="A88" s="12" t="s">
        <v>48</v>
      </c>
      <c r="B88" s="12" t="s">
        <v>15</v>
      </c>
      <c r="C88" s="12" t="s">
        <v>16</v>
      </c>
      <c r="D88" s="12" t="s">
        <v>18</v>
      </c>
      <c r="E88" s="12">
        <v>1</v>
      </c>
      <c r="F88" s="12">
        <v>1</v>
      </c>
      <c r="G88" s="12">
        <v>0</v>
      </c>
      <c r="H88" s="12">
        <v>0</v>
      </c>
      <c r="I88" s="12">
        <v>1</v>
      </c>
      <c r="J88" s="12">
        <v>1</v>
      </c>
      <c r="K88" s="12">
        <v>0</v>
      </c>
      <c r="L88" s="12">
        <v>1</v>
      </c>
      <c r="M88" s="12">
        <v>366</v>
      </c>
      <c r="N88" s="12">
        <v>59006</v>
      </c>
      <c r="O88" s="12">
        <f>IF(H88=0,0,N88)</f>
        <v>0</v>
      </c>
      <c r="P88" s="26"/>
    </row>
    <row r="89" spans="1:16" x14ac:dyDescent="0.2">
      <c r="A89" s="12" t="s">
        <v>49</v>
      </c>
      <c r="B89" s="12" t="s">
        <v>15</v>
      </c>
      <c r="C89" s="12" t="s">
        <v>16</v>
      </c>
      <c r="D89" s="12" t="s">
        <v>18</v>
      </c>
      <c r="E89" s="12">
        <v>1</v>
      </c>
      <c r="F89" s="12">
        <v>1</v>
      </c>
      <c r="G89" s="12">
        <v>0</v>
      </c>
      <c r="H89" s="12">
        <v>1</v>
      </c>
      <c r="I89" s="12">
        <v>0</v>
      </c>
      <c r="J89" s="12">
        <v>1</v>
      </c>
      <c r="K89" s="12">
        <v>0</v>
      </c>
      <c r="L89" s="12">
        <v>1</v>
      </c>
      <c r="M89" s="12">
        <v>279</v>
      </c>
      <c r="N89" s="12">
        <v>59138</v>
      </c>
      <c r="O89" s="12">
        <f>IF(H89=0,0,N89)</f>
        <v>59138</v>
      </c>
      <c r="P89" s="26"/>
    </row>
    <row r="90" spans="1:16" x14ac:dyDescent="0.2">
      <c r="A90" s="12" t="s">
        <v>50</v>
      </c>
      <c r="B90" s="12" t="s">
        <v>15</v>
      </c>
      <c r="C90" s="12" t="s">
        <v>16</v>
      </c>
      <c r="D90" s="12" t="s">
        <v>18</v>
      </c>
      <c r="E90" s="12">
        <v>1</v>
      </c>
      <c r="F90" s="12">
        <v>1</v>
      </c>
      <c r="G90" s="12">
        <v>0</v>
      </c>
      <c r="H90" s="12">
        <v>1</v>
      </c>
      <c r="I90" s="12">
        <v>0</v>
      </c>
      <c r="J90" s="12">
        <v>0</v>
      </c>
      <c r="K90" s="12">
        <v>0</v>
      </c>
      <c r="L90" s="12">
        <v>1</v>
      </c>
      <c r="M90" s="12">
        <v>424</v>
      </c>
      <c r="N90" s="12">
        <v>56632</v>
      </c>
      <c r="O90" s="12">
        <f>IF(H90=0,0,N90)</f>
        <v>56632</v>
      </c>
      <c r="P90" s="26"/>
    </row>
    <row r="91" spans="1:16" x14ac:dyDescent="0.2">
      <c r="A91" s="12" t="s">
        <v>51</v>
      </c>
      <c r="B91" s="12" t="s">
        <v>15</v>
      </c>
      <c r="C91" s="12" t="s">
        <v>16</v>
      </c>
      <c r="D91" s="12" t="s">
        <v>18</v>
      </c>
      <c r="E91" s="12">
        <v>1</v>
      </c>
      <c r="F91" s="12">
        <v>1</v>
      </c>
      <c r="G91" s="12">
        <v>0</v>
      </c>
      <c r="H91" s="12">
        <v>1</v>
      </c>
      <c r="I91" s="12">
        <v>0</v>
      </c>
      <c r="J91" s="12">
        <v>0</v>
      </c>
      <c r="K91" s="12">
        <v>0</v>
      </c>
      <c r="L91" s="12">
        <v>1</v>
      </c>
      <c r="M91" s="12">
        <v>290</v>
      </c>
      <c r="N91" s="12">
        <v>11119</v>
      </c>
      <c r="O91" s="12">
        <f>IF(H91=0,0,N91)</f>
        <v>11119</v>
      </c>
      <c r="P91" s="26"/>
    </row>
    <row r="92" spans="1:16" x14ac:dyDescent="0.2">
      <c r="A92" s="12" t="s">
        <v>52</v>
      </c>
      <c r="B92" s="12" t="s">
        <v>15</v>
      </c>
      <c r="C92" s="12" t="s">
        <v>16</v>
      </c>
      <c r="D92" s="12" t="s">
        <v>18</v>
      </c>
      <c r="E92" s="12">
        <v>1</v>
      </c>
      <c r="F92" s="12">
        <v>1</v>
      </c>
      <c r="G92" s="12">
        <v>0</v>
      </c>
      <c r="H92" s="12">
        <v>1</v>
      </c>
      <c r="I92" s="12">
        <v>0</v>
      </c>
      <c r="J92" s="12">
        <v>0</v>
      </c>
      <c r="K92" s="12">
        <v>0</v>
      </c>
      <c r="L92" s="12">
        <v>1</v>
      </c>
      <c r="M92" s="12">
        <v>322</v>
      </c>
      <c r="N92" s="12">
        <v>16825</v>
      </c>
      <c r="O92" s="12">
        <f>IF(H92=0,0,N92)</f>
        <v>16825</v>
      </c>
      <c r="P92" s="26"/>
    </row>
    <row r="93" spans="1:16" x14ac:dyDescent="0.2">
      <c r="A93" s="12" t="s">
        <v>53</v>
      </c>
      <c r="B93" s="12" t="s">
        <v>15</v>
      </c>
      <c r="C93" s="12" t="s">
        <v>16</v>
      </c>
      <c r="D93" s="12" t="s">
        <v>18</v>
      </c>
      <c r="E93" s="12">
        <v>1</v>
      </c>
      <c r="F93" s="12">
        <v>1</v>
      </c>
      <c r="G93" s="12">
        <v>0</v>
      </c>
      <c r="H93" s="12">
        <v>1</v>
      </c>
      <c r="I93" s="12">
        <v>0</v>
      </c>
      <c r="J93" s="12">
        <v>0</v>
      </c>
      <c r="K93" s="12">
        <v>0</v>
      </c>
      <c r="L93" s="12">
        <v>1</v>
      </c>
      <c r="M93" s="12"/>
      <c r="N93" s="12">
        <v>41893</v>
      </c>
      <c r="O93" s="12">
        <f>IF(H93=0,0,N93)</f>
        <v>41893</v>
      </c>
      <c r="P93" s="26"/>
    </row>
    <row r="94" spans="1:16" x14ac:dyDescent="0.2">
      <c r="A94" s="12" t="s">
        <v>54</v>
      </c>
      <c r="B94" s="12" t="s">
        <v>15</v>
      </c>
      <c r="C94" s="12" t="s">
        <v>16</v>
      </c>
      <c r="D94" s="12" t="s">
        <v>18</v>
      </c>
      <c r="E94" s="12">
        <v>1</v>
      </c>
      <c r="F94" s="12">
        <v>0</v>
      </c>
      <c r="G94" s="12">
        <v>1</v>
      </c>
      <c r="H94" s="12">
        <v>0</v>
      </c>
      <c r="I94" s="12">
        <v>0</v>
      </c>
      <c r="J94" s="12">
        <v>0</v>
      </c>
      <c r="K94" s="12">
        <v>0</v>
      </c>
      <c r="L94" s="12">
        <v>0</v>
      </c>
      <c r="M94" s="12">
        <v>395</v>
      </c>
      <c r="N94" s="12">
        <v>60000</v>
      </c>
      <c r="O94" s="12">
        <f>IF(H94=0,0,N94)</f>
        <v>0</v>
      </c>
      <c r="P94" s="26"/>
    </row>
    <row r="95" spans="1:16" x14ac:dyDescent="0.2">
      <c r="A95" s="12" t="s">
        <v>55</v>
      </c>
      <c r="B95" s="12" t="s">
        <v>15</v>
      </c>
      <c r="C95" s="12" t="s">
        <v>16</v>
      </c>
      <c r="D95" s="12" t="s">
        <v>18</v>
      </c>
      <c r="E95" s="12">
        <v>1</v>
      </c>
      <c r="F95" s="12">
        <v>1</v>
      </c>
      <c r="G95" s="12">
        <v>0</v>
      </c>
      <c r="H95" s="12">
        <v>1</v>
      </c>
      <c r="I95" s="12">
        <v>0</v>
      </c>
      <c r="J95" s="12">
        <v>0</v>
      </c>
      <c r="K95" s="12">
        <v>0</v>
      </c>
      <c r="L95" s="12">
        <v>1</v>
      </c>
      <c r="M95" s="12">
        <v>235</v>
      </c>
      <c r="N95" s="12">
        <v>43408</v>
      </c>
      <c r="O95" s="12">
        <f>IF(H95=0,0,N95)</f>
        <v>43408</v>
      </c>
      <c r="P95" s="26"/>
    </row>
    <row r="96" spans="1:16" x14ac:dyDescent="0.2">
      <c r="A96" s="12" t="s">
        <v>56</v>
      </c>
      <c r="B96" s="12" t="s">
        <v>15</v>
      </c>
      <c r="C96" s="12" t="s">
        <v>16</v>
      </c>
      <c r="D96" s="12" t="s">
        <v>18</v>
      </c>
      <c r="E96" s="12">
        <v>1</v>
      </c>
      <c r="F96" s="12">
        <v>1</v>
      </c>
      <c r="G96" s="12">
        <v>0</v>
      </c>
      <c r="H96" s="12">
        <v>1</v>
      </c>
      <c r="I96" s="12">
        <v>0</v>
      </c>
      <c r="J96" s="12">
        <v>0</v>
      </c>
      <c r="K96" s="12">
        <v>0</v>
      </c>
      <c r="L96" s="12">
        <v>1</v>
      </c>
      <c r="M96" s="12">
        <v>0</v>
      </c>
      <c r="N96" s="12">
        <v>47153</v>
      </c>
      <c r="O96" s="12">
        <f>IF(H96=0,0,N96)</f>
        <v>47153</v>
      </c>
      <c r="P96" s="26"/>
    </row>
    <row r="97" spans="1:16" x14ac:dyDescent="0.2">
      <c r="A97" s="12" t="s">
        <v>57</v>
      </c>
      <c r="B97" s="12" t="s">
        <v>15</v>
      </c>
      <c r="C97" s="12" t="s">
        <v>16</v>
      </c>
      <c r="D97" s="12" t="s">
        <v>18</v>
      </c>
      <c r="E97" s="12">
        <v>1</v>
      </c>
      <c r="F97" s="12">
        <v>1</v>
      </c>
      <c r="G97" s="12">
        <v>0</v>
      </c>
      <c r="H97" s="12">
        <v>0</v>
      </c>
      <c r="I97" s="12">
        <v>1</v>
      </c>
      <c r="J97" s="12">
        <v>1</v>
      </c>
      <c r="K97" s="12">
        <v>0</v>
      </c>
      <c r="L97" s="12">
        <v>1</v>
      </c>
      <c r="M97" s="12">
        <v>338</v>
      </c>
      <c r="N97" s="12">
        <v>59323</v>
      </c>
      <c r="O97" s="12">
        <f>IF(H97=0,0,N97)</f>
        <v>0</v>
      </c>
      <c r="P97" s="26"/>
    </row>
    <row r="98" spans="1:16" x14ac:dyDescent="0.2">
      <c r="A98" s="12" t="s">
        <v>58</v>
      </c>
      <c r="B98" s="12" t="s">
        <v>15</v>
      </c>
      <c r="C98" s="12" t="s">
        <v>16</v>
      </c>
      <c r="D98" s="12" t="s">
        <v>18</v>
      </c>
      <c r="E98" s="12">
        <v>1</v>
      </c>
      <c r="F98" s="12">
        <v>1</v>
      </c>
      <c r="G98" s="12">
        <v>0</v>
      </c>
      <c r="H98" s="12">
        <v>1</v>
      </c>
      <c r="I98" s="12">
        <v>0</v>
      </c>
      <c r="J98" s="12">
        <v>0</v>
      </c>
      <c r="K98" s="12">
        <v>0</v>
      </c>
      <c r="L98" s="12">
        <v>1</v>
      </c>
      <c r="M98" s="12">
        <v>302</v>
      </c>
      <c r="N98" s="12">
        <v>55144</v>
      </c>
      <c r="O98" s="12">
        <f>IF(H98=0,0,N98)</f>
        <v>55144</v>
      </c>
      <c r="P98" s="26"/>
    </row>
    <row r="99" spans="1:16" x14ac:dyDescent="0.2">
      <c r="A99" s="19" t="s">
        <v>41</v>
      </c>
      <c r="B99" s="19" t="s">
        <v>15</v>
      </c>
      <c r="C99" s="19" t="s">
        <v>16</v>
      </c>
      <c r="D99" s="19" t="s">
        <v>17</v>
      </c>
      <c r="E99" s="19">
        <v>1</v>
      </c>
      <c r="F99" s="19">
        <v>1</v>
      </c>
      <c r="G99" s="19">
        <v>0</v>
      </c>
      <c r="H99" s="19">
        <v>0</v>
      </c>
      <c r="I99" s="19">
        <v>1</v>
      </c>
      <c r="J99" s="19">
        <v>0</v>
      </c>
      <c r="K99" s="19">
        <v>0</v>
      </c>
      <c r="L99" s="19">
        <v>1</v>
      </c>
      <c r="M99" s="19">
        <v>263</v>
      </c>
      <c r="N99" s="19">
        <v>47604</v>
      </c>
      <c r="O99" s="19">
        <f>IF(H99=0,0,N99)</f>
        <v>0</v>
      </c>
      <c r="P99" s="27">
        <f>SUM(O99:O117)/SUM(H99:H117)</f>
        <v>40783.199999999997</v>
      </c>
    </row>
    <row r="100" spans="1:16" x14ac:dyDescent="0.2">
      <c r="A100" s="19" t="s">
        <v>14</v>
      </c>
      <c r="B100" s="19" t="s">
        <v>15</v>
      </c>
      <c r="C100" s="19" t="s">
        <v>16</v>
      </c>
      <c r="D100" s="19" t="s">
        <v>17</v>
      </c>
      <c r="E100" s="19">
        <v>1</v>
      </c>
      <c r="F100" s="19">
        <v>0</v>
      </c>
      <c r="G100" s="19">
        <v>1</v>
      </c>
      <c r="H100" s="19">
        <v>0</v>
      </c>
      <c r="I100" s="19">
        <v>0</v>
      </c>
      <c r="J100" s="19">
        <v>0</v>
      </c>
      <c r="K100" s="19">
        <v>0</v>
      </c>
      <c r="L100" s="19">
        <v>0</v>
      </c>
      <c r="M100" s="19">
        <v>265</v>
      </c>
      <c r="N100" s="19">
        <v>60000</v>
      </c>
      <c r="O100" s="19">
        <f>IF(H100=0,0,N100)</f>
        <v>0</v>
      </c>
      <c r="P100" s="27"/>
    </row>
    <row r="101" spans="1:16" x14ac:dyDescent="0.2">
      <c r="A101" s="19" t="s">
        <v>42</v>
      </c>
      <c r="B101" s="19" t="s">
        <v>15</v>
      </c>
      <c r="C101" s="19" t="s">
        <v>16</v>
      </c>
      <c r="D101" s="19" t="s">
        <v>17</v>
      </c>
      <c r="E101" s="19">
        <v>1</v>
      </c>
      <c r="F101" s="19">
        <v>1</v>
      </c>
      <c r="G101" s="19">
        <v>0</v>
      </c>
      <c r="H101" s="19">
        <v>0</v>
      </c>
      <c r="I101" s="19">
        <v>1</v>
      </c>
      <c r="J101" s="19">
        <v>1</v>
      </c>
      <c r="K101" s="19">
        <v>0</v>
      </c>
      <c r="L101" s="19">
        <v>2</v>
      </c>
      <c r="M101" s="19">
        <v>223</v>
      </c>
      <c r="N101" s="19">
        <v>59156</v>
      </c>
      <c r="O101" s="19">
        <f>IF(H101=0,0,N101)</f>
        <v>0</v>
      </c>
      <c r="P101" s="27"/>
    </row>
    <row r="102" spans="1:16" x14ac:dyDescent="0.2">
      <c r="A102" s="19" t="s">
        <v>43</v>
      </c>
      <c r="B102" s="19" t="s">
        <v>15</v>
      </c>
      <c r="C102" s="19" t="s">
        <v>16</v>
      </c>
      <c r="D102" s="19" t="s">
        <v>17</v>
      </c>
      <c r="E102" s="19">
        <v>1</v>
      </c>
      <c r="F102" s="19">
        <v>1</v>
      </c>
      <c r="G102" s="19">
        <v>0</v>
      </c>
      <c r="H102" s="19">
        <v>1</v>
      </c>
      <c r="I102" s="19">
        <v>0</v>
      </c>
      <c r="J102" s="19">
        <v>0</v>
      </c>
      <c r="K102" s="19">
        <v>0</v>
      </c>
      <c r="L102" s="19">
        <v>1</v>
      </c>
      <c r="M102" s="19">
        <v>349</v>
      </c>
      <c r="N102" s="19">
        <v>51885</v>
      </c>
      <c r="O102" s="19">
        <f>IF(H102=0,0,N102)</f>
        <v>51885</v>
      </c>
      <c r="P102" s="27"/>
    </row>
    <row r="103" spans="1:16" x14ac:dyDescent="0.2">
      <c r="A103" s="19" t="s">
        <v>44</v>
      </c>
      <c r="B103" s="19" t="s">
        <v>15</v>
      </c>
      <c r="C103" s="19" t="s">
        <v>16</v>
      </c>
      <c r="D103" s="19" t="s">
        <v>17</v>
      </c>
      <c r="E103" s="19">
        <v>1</v>
      </c>
      <c r="F103" s="19">
        <v>1</v>
      </c>
      <c r="G103" s="19">
        <v>0</v>
      </c>
      <c r="H103" s="19">
        <v>0</v>
      </c>
      <c r="I103" s="19">
        <v>1</v>
      </c>
      <c r="J103" s="19">
        <v>1</v>
      </c>
      <c r="K103" s="19">
        <v>0</v>
      </c>
      <c r="L103" s="19">
        <v>1</v>
      </c>
      <c r="M103" s="19">
        <v>273</v>
      </c>
      <c r="N103" s="19">
        <v>59557</v>
      </c>
      <c r="O103" s="19">
        <f>IF(H103=0,0,N103)</f>
        <v>0</v>
      </c>
      <c r="P103" s="27"/>
    </row>
    <row r="104" spans="1:16" x14ac:dyDescent="0.2">
      <c r="A104" s="19" t="s">
        <v>45</v>
      </c>
      <c r="B104" s="19" t="s">
        <v>15</v>
      </c>
      <c r="C104" s="19" t="s">
        <v>16</v>
      </c>
      <c r="D104" s="19" t="s">
        <v>17</v>
      </c>
      <c r="E104" s="19">
        <v>1</v>
      </c>
      <c r="F104" s="19">
        <v>1</v>
      </c>
      <c r="G104" s="19">
        <v>0</v>
      </c>
      <c r="H104" s="19">
        <v>1</v>
      </c>
      <c r="I104" s="19">
        <v>0</v>
      </c>
      <c r="J104" s="19">
        <v>0</v>
      </c>
      <c r="K104" s="19">
        <v>0</v>
      </c>
      <c r="L104" s="19">
        <v>1</v>
      </c>
      <c r="M104" s="19">
        <v>263</v>
      </c>
      <c r="N104" s="19">
        <v>49705</v>
      </c>
      <c r="O104" s="19">
        <f>IF(H104=0,0,N104)</f>
        <v>49705</v>
      </c>
      <c r="P104" s="27"/>
    </row>
    <row r="105" spans="1:16" x14ac:dyDescent="0.2">
      <c r="A105" s="19" t="s">
        <v>46</v>
      </c>
      <c r="B105" s="19" t="s">
        <v>15</v>
      </c>
      <c r="C105" s="19" t="s">
        <v>16</v>
      </c>
      <c r="D105" s="19" t="s">
        <v>17</v>
      </c>
      <c r="E105" s="19">
        <v>1</v>
      </c>
      <c r="F105" s="19">
        <v>0</v>
      </c>
      <c r="G105" s="19">
        <v>1</v>
      </c>
      <c r="H105" s="19">
        <v>0</v>
      </c>
      <c r="I105" s="19">
        <v>0</v>
      </c>
      <c r="J105" s="19">
        <v>0</v>
      </c>
      <c r="K105" s="19">
        <v>0</v>
      </c>
      <c r="L105" s="19">
        <v>0</v>
      </c>
      <c r="M105" s="19">
        <v>303</v>
      </c>
      <c r="N105" s="19">
        <v>60000</v>
      </c>
      <c r="O105" s="19">
        <f>IF(H105=0,0,N105)</f>
        <v>0</v>
      </c>
      <c r="P105" s="27"/>
    </row>
    <row r="106" spans="1:16" x14ac:dyDescent="0.2">
      <c r="A106" s="19" t="s">
        <v>47</v>
      </c>
      <c r="B106" s="19" t="s">
        <v>15</v>
      </c>
      <c r="C106" s="19" t="s">
        <v>16</v>
      </c>
      <c r="D106" s="19" t="s">
        <v>17</v>
      </c>
      <c r="E106" s="19">
        <v>1</v>
      </c>
      <c r="F106" s="19">
        <v>1</v>
      </c>
      <c r="G106" s="19">
        <v>0</v>
      </c>
      <c r="H106" s="19">
        <v>1</v>
      </c>
      <c r="I106" s="19">
        <v>0</v>
      </c>
      <c r="J106" s="19">
        <v>1</v>
      </c>
      <c r="K106" s="19">
        <v>0</v>
      </c>
      <c r="L106" s="19">
        <v>1</v>
      </c>
      <c r="M106" s="19">
        <v>290</v>
      </c>
      <c r="N106" s="19">
        <v>59142</v>
      </c>
      <c r="O106" s="19">
        <f>IF(H106=0,0,N106)</f>
        <v>59142</v>
      </c>
      <c r="P106" s="27"/>
    </row>
    <row r="107" spans="1:16" x14ac:dyDescent="0.2">
      <c r="A107" s="19" t="s">
        <v>48</v>
      </c>
      <c r="B107" s="19" t="s">
        <v>15</v>
      </c>
      <c r="C107" s="19" t="s">
        <v>16</v>
      </c>
      <c r="D107" s="19" t="s">
        <v>17</v>
      </c>
      <c r="E107" s="19">
        <v>1</v>
      </c>
      <c r="F107" s="19">
        <v>1</v>
      </c>
      <c r="G107" s="19">
        <v>0</v>
      </c>
      <c r="H107" s="19">
        <v>1</v>
      </c>
      <c r="I107" s="19">
        <v>0</v>
      </c>
      <c r="J107" s="19">
        <v>0</v>
      </c>
      <c r="K107" s="19">
        <v>0</v>
      </c>
      <c r="L107" s="19">
        <v>1</v>
      </c>
      <c r="M107" s="19">
        <v>280</v>
      </c>
      <c r="N107" s="19">
        <v>35400</v>
      </c>
      <c r="O107" s="19">
        <f>IF(H107=0,0,N107)</f>
        <v>35400</v>
      </c>
      <c r="P107" s="27"/>
    </row>
    <row r="108" spans="1:16" x14ac:dyDescent="0.2">
      <c r="A108" s="19" t="s">
        <v>49</v>
      </c>
      <c r="B108" s="19" t="s">
        <v>15</v>
      </c>
      <c r="C108" s="19" t="s">
        <v>16</v>
      </c>
      <c r="D108" s="19" t="s">
        <v>17</v>
      </c>
      <c r="E108" s="19">
        <v>1</v>
      </c>
      <c r="F108" s="19">
        <v>1</v>
      </c>
      <c r="G108" s="19">
        <v>0</v>
      </c>
      <c r="H108" s="19">
        <v>1</v>
      </c>
      <c r="I108" s="19">
        <v>0</v>
      </c>
      <c r="J108" s="19">
        <v>0</v>
      </c>
      <c r="K108" s="19">
        <v>0</v>
      </c>
      <c r="L108" s="19">
        <v>1</v>
      </c>
      <c r="M108" s="19">
        <v>320</v>
      </c>
      <c r="N108" s="19">
        <v>42768</v>
      </c>
      <c r="O108" s="19">
        <f>IF(H108=0,0,N108)</f>
        <v>42768</v>
      </c>
      <c r="P108" s="27"/>
    </row>
    <row r="109" spans="1:16" x14ac:dyDescent="0.2">
      <c r="A109" s="19" t="s">
        <v>50</v>
      </c>
      <c r="B109" s="19" t="s">
        <v>15</v>
      </c>
      <c r="C109" s="19" t="s">
        <v>16</v>
      </c>
      <c r="D109" s="19" t="s">
        <v>17</v>
      </c>
      <c r="E109" s="19">
        <v>1</v>
      </c>
      <c r="F109" s="19">
        <v>0</v>
      </c>
      <c r="G109" s="19">
        <v>1</v>
      </c>
      <c r="H109" s="19">
        <v>0</v>
      </c>
      <c r="I109" s="19">
        <v>0</v>
      </c>
      <c r="J109" s="19">
        <v>0</v>
      </c>
      <c r="K109" s="19">
        <v>0</v>
      </c>
      <c r="L109" s="19">
        <v>0</v>
      </c>
      <c r="M109" s="19">
        <v>391</v>
      </c>
      <c r="N109" s="19">
        <v>60000</v>
      </c>
      <c r="O109" s="19">
        <f>IF(H109=0,0,N109)</f>
        <v>0</v>
      </c>
      <c r="P109" s="27"/>
    </row>
    <row r="110" spans="1:16" x14ac:dyDescent="0.2">
      <c r="A110" s="19" t="s">
        <v>51</v>
      </c>
      <c r="B110" s="19" t="s">
        <v>15</v>
      </c>
      <c r="C110" s="19" t="s">
        <v>16</v>
      </c>
      <c r="D110" s="19" t="s">
        <v>17</v>
      </c>
      <c r="E110" s="19">
        <v>1</v>
      </c>
      <c r="F110" s="19">
        <v>1</v>
      </c>
      <c r="G110" s="19">
        <v>0</v>
      </c>
      <c r="H110" s="19">
        <v>1</v>
      </c>
      <c r="I110" s="19">
        <v>0</v>
      </c>
      <c r="J110" s="19">
        <v>0</v>
      </c>
      <c r="K110" s="19">
        <v>0</v>
      </c>
      <c r="L110" s="19">
        <v>1</v>
      </c>
      <c r="M110" s="19">
        <v>248</v>
      </c>
      <c r="N110" s="19">
        <v>10761</v>
      </c>
      <c r="O110" s="19">
        <f>IF(H110=0,0,N110)</f>
        <v>10761</v>
      </c>
      <c r="P110" s="27"/>
    </row>
    <row r="111" spans="1:16" x14ac:dyDescent="0.2">
      <c r="A111" s="19" t="s">
        <v>52</v>
      </c>
      <c r="B111" s="19" t="s">
        <v>15</v>
      </c>
      <c r="C111" s="19" t="s">
        <v>16</v>
      </c>
      <c r="D111" s="19" t="s">
        <v>17</v>
      </c>
      <c r="E111" s="19">
        <v>1</v>
      </c>
      <c r="F111" s="19">
        <v>1</v>
      </c>
      <c r="G111" s="19">
        <v>0</v>
      </c>
      <c r="H111" s="19">
        <v>1</v>
      </c>
      <c r="I111" s="19">
        <v>0</v>
      </c>
      <c r="J111" s="19">
        <v>0</v>
      </c>
      <c r="K111" s="19">
        <v>0</v>
      </c>
      <c r="L111" s="19">
        <v>1</v>
      </c>
      <c r="M111" s="19">
        <v>207</v>
      </c>
      <c r="N111" s="19">
        <v>14475</v>
      </c>
      <c r="O111" s="19">
        <f>IF(H111=0,0,N111)</f>
        <v>14475</v>
      </c>
      <c r="P111" s="27"/>
    </row>
    <row r="112" spans="1:16" x14ac:dyDescent="0.2">
      <c r="A112" s="19" t="s">
        <v>53</v>
      </c>
      <c r="B112" s="19" t="s">
        <v>15</v>
      </c>
      <c r="C112" s="19" t="s">
        <v>16</v>
      </c>
      <c r="D112" s="19" t="s">
        <v>17</v>
      </c>
      <c r="E112" s="19">
        <v>1</v>
      </c>
      <c r="F112" s="19">
        <v>1</v>
      </c>
      <c r="G112" s="19">
        <v>0</v>
      </c>
      <c r="H112" s="19">
        <v>0</v>
      </c>
      <c r="I112" s="19">
        <v>1</v>
      </c>
      <c r="J112" s="19">
        <v>1</v>
      </c>
      <c r="K112" s="19">
        <v>1</v>
      </c>
      <c r="L112" s="19">
        <v>1</v>
      </c>
      <c r="M112" s="19">
        <v>282</v>
      </c>
      <c r="N112" s="19">
        <v>59900</v>
      </c>
      <c r="O112" s="19">
        <f>IF(H112=0,0,N112)</f>
        <v>0</v>
      </c>
      <c r="P112" s="27"/>
    </row>
    <row r="113" spans="1:16" x14ac:dyDescent="0.2">
      <c r="A113" s="19" t="s">
        <v>54</v>
      </c>
      <c r="B113" s="19" t="s">
        <v>15</v>
      </c>
      <c r="C113" s="19" t="s">
        <v>16</v>
      </c>
      <c r="D113" s="19" t="s">
        <v>17</v>
      </c>
      <c r="E113" s="19">
        <v>1</v>
      </c>
      <c r="F113" s="19">
        <v>1</v>
      </c>
      <c r="G113" s="19">
        <v>0</v>
      </c>
      <c r="H113" s="19">
        <v>1</v>
      </c>
      <c r="I113" s="19">
        <v>0</v>
      </c>
      <c r="J113" s="19">
        <v>0</v>
      </c>
      <c r="K113" s="19">
        <v>0</v>
      </c>
      <c r="L113" s="19">
        <v>1</v>
      </c>
      <c r="M113" s="19">
        <v>332</v>
      </c>
      <c r="N113" s="19">
        <v>35629</v>
      </c>
      <c r="O113" s="19">
        <f>IF(H113=0,0,N113)</f>
        <v>35629</v>
      </c>
      <c r="P113" s="27"/>
    </row>
    <row r="114" spans="1:16" x14ac:dyDescent="0.2">
      <c r="A114" s="19" t="s">
        <v>55</v>
      </c>
      <c r="B114" s="19" t="s">
        <v>15</v>
      </c>
      <c r="C114" s="19" t="s">
        <v>16</v>
      </c>
      <c r="D114" s="19" t="s">
        <v>17</v>
      </c>
      <c r="E114" s="19">
        <v>1</v>
      </c>
      <c r="F114" s="19">
        <v>1</v>
      </c>
      <c r="G114" s="19">
        <v>0</v>
      </c>
      <c r="H114" s="19">
        <v>1</v>
      </c>
      <c r="I114" s="19">
        <v>0</v>
      </c>
      <c r="J114" s="19">
        <v>0</v>
      </c>
      <c r="K114" s="19">
        <v>0</v>
      </c>
      <c r="L114" s="19">
        <v>1</v>
      </c>
      <c r="M114" s="19">
        <v>243</v>
      </c>
      <c r="N114" s="19">
        <v>53948</v>
      </c>
      <c r="O114" s="19">
        <f>IF(H114=0,0,N114)</f>
        <v>53948</v>
      </c>
      <c r="P114" s="27"/>
    </row>
    <row r="115" spans="1:16" x14ac:dyDescent="0.2">
      <c r="A115" s="19" t="s">
        <v>56</v>
      </c>
      <c r="B115" s="19" t="s">
        <v>15</v>
      </c>
      <c r="C115" s="19" t="s">
        <v>16</v>
      </c>
      <c r="D115" s="19" t="s">
        <v>17</v>
      </c>
      <c r="E115" s="19">
        <v>1</v>
      </c>
      <c r="F115" s="19">
        <v>1</v>
      </c>
      <c r="G115" s="19">
        <v>0</v>
      </c>
      <c r="H115" s="19">
        <v>0</v>
      </c>
      <c r="I115" s="19">
        <v>1</v>
      </c>
      <c r="J115" s="19">
        <v>1</v>
      </c>
      <c r="K115" s="19">
        <v>0</v>
      </c>
      <c r="L115" s="19">
        <v>1</v>
      </c>
      <c r="M115" s="19">
        <v>269</v>
      </c>
      <c r="N115" s="19">
        <v>59565</v>
      </c>
      <c r="O115" s="19">
        <f>IF(H115=0,0,N115)</f>
        <v>0</v>
      </c>
      <c r="P115" s="27"/>
    </row>
    <row r="116" spans="1:16" x14ac:dyDescent="0.2">
      <c r="A116" s="19" t="s">
        <v>57</v>
      </c>
      <c r="B116" s="19" t="s">
        <v>15</v>
      </c>
      <c r="C116" s="19" t="s">
        <v>16</v>
      </c>
      <c r="D116" s="19" t="s">
        <v>17</v>
      </c>
      <c r="E116" s="19">
        <v>1</v>
      </c>
      <c r="F116" s="19">
        <v>1</v>
      </c>
      <c r="G116" s="19">
        <v>0</v>
      </c>
      <c r="H116" s="19">
        <v>0</v>
      </c>
      <c r="I116" s="19">
        <v>1</v>
      </c>
      <c r="J116" s="19">
        <v>0</v>
      </c>
      <c r="K116" s="19">
        <v>0</v>
      </c>
      <c r="L116" s="19">
        <v>1</v>
      </c>
      <c r="M116" s="19">
        <v>340</v>
      </c>
      <c r="N116" s="19">
        <v>239</v>
      </c>
      <c r="O116" s="19">
        <f>IF(H116=0,0,N116)</f>
        <v>0</v>
      </c>
      <c r="P116" s="27"/>
    </row>
    <row r="117" spans="1:16" x14ac:dyDescent="0.2">
      <c r="A117" s="19" t="s">
        <v>58</v>
      </c>
      <c r="B117" s="19" t="s">
        <v>15</v>
      </c>
      <c r="C117" s="19" t="s">
        <v>16</v>
      </c>
      <c r="D117" s="19" t="s">
        <v>17</v>
      </c>
      <c r="E117" s="19">
        <v>1</v>
      </c>
      <c r="F117" s="19">
        <v>1</v>
      </c>
      <c r="G117" s="19">
        <v>0</v>
      </c>
      <c r="H117" s="19">
        <v>1</v>
      </c>
      <c r="I117" s="19">
        <v>0</v>
      </c>
      <c r="J117" s="19">
        <v>0</v>
      </c>
      <c r="K117" s="19">
        <v>0</v>
      </c>
      <c r="L117" s="19">
        <v>1</v>
      </c>
      <c r="M117" s="19">
        <v>270</v>
      </c>
      <c r="N117" s="19">
        <v>54119</v>
      </c>
      <c r="O117" s="19">
        <f>IF(H117=0,0,N117)</f>
        <v>54119</v>
      </c>
      <c r="P117" s="27"/>
    </row>
    <row r="118" spans="1:16" x14ac:dyDescent="0.2">
      <c r="A118" s="12" t="s">
        <v>41</v>
      </c>
      <c r="B118" s="12" t="s">
        <v>15</v>
      </c>
      <c r="C118" s="12" t="s">
        <v>21</v>
      </c>
      <c r="D118" s="12" t="s">
        <v>23</v>
      </c>
      <c r="E118" s="12">
        <v>1</v>
      </c>
      <c r="F118" s="12">
        <v>1</v>
      </c>
      <c r="G118" s="12">
        <v>0</v>
      </c>
      <c r="H118" s="12">
        <v>1</v>
      </c>
      <c r="I118" s="12">
        <v>0</v>
      </c>
      <c r="J118" s="12">
        <v>0</v>
      </c>
      <c r="K118" s="12">
        <v>0</v>
      </c>
      <c r="L118" s="12">
        <v>1</v>
      </c>
      <c r="M118" s="12">
        <v>274</v>
      </c>
      <c r="N118" s="12">
        <v>47802</v>
      </c>
      <c r="O118" s="12">
        <f>IF(H118=0,0,N118)</f>
        <v>47802</v>
      </c>
      <c r="P118" s="26">
        <f>SUM(O118:O136)/SUM(H118:H136)</f>
        <v>21517</v>
      </c>
    </row>
    <row r="119" spans="1:16" x14ac:dyDescent="0.2">
      <c r="A119" s="12" t="s">
        <v>14</v>
      </c>
      <c r="B119" s="12" t="s">
        <v>15</v>
      </c>
      <c r="C119" s="12" t="s">
        <v>21</v>
      </c>
      <c r="D119" s="12" t="s">
        <v>23</v>
      </c>
      <c r="E119" s="12">
        <v>1</v>
      </c>
      <c r="F119" s="12">
        <v>1</v>
      </c>
      <c r="G119" s="12">
        <v>0</v>
      </c>
      <c r="H119" s="12">
        <v>1</v>
      </c>
      <c r="I119" s="12">
        <v>0</v>
      </c>
      <c r="J119" s="12">
        <v>0</v>
      </c>
      <c r="K119" s="12">
        <v>0</v>
      </c>
      <c r="L119" s="12">
        <v>1</v>
      </c>
      <c r="M119" s="12">
        <v>233</v>
      </c>
      <c r="N119" s="12">
        <v>21965</v>
      </c>
      <c r="O119" s="12">
        <f>IF(H119=0,0,N119)</f>
        <v>21965</v>
      </c>
      <c r="P119" s="26"/>
    </row>
    <row r="120" spans="1:16" x14ac:dyDescent="0.2">
      <c r="A120" s="12" t="s">
        <v>42</v>
      </c>
      <c r="B120" s="12" t="s">
        <v>15</v>
      </c>
      <c r="C120" s="12" t="s">
        <v>21</v>
      </c>
      <c r="D120" s="12" t="s">
        <v>23</v>
      </c>
      <c r="E120" s="12">
        <v>1</v>
      </c>
      <c r="F120" s="12">
        <v>1</v>
      </c>
      <c r="G120" s="12">
        <v>0</v>
      </c>
      <c r="H120" s="12">
        <v>1</v>
      </c>
      <c r="I120" s="12">
        <v>0</v>
      </c>
      <c r="J120" s="12">
        <v>0</v>
      </c>
      <c r="K120" s="12">
        <v>0</v>
      </c>
      <c r="L120" s="12">
        <v>1</v>
      </c>
      <c r="M120" s="12">
        <v>247</v>
      </c>
      <c r="N120" s="12">
        <v>19497</v>
      </c>
      <c r="O120" s="12">
        <f>IF(H120=0,0,N120)</f>
        <v>19497</v>
      </c>
      <c r="P120" s="26"/>
    </row>
    <row r="121" spans="1:16" x14ac:dyDescent="0.2">
      <c r="A121" s="12" t="s">
        <v>43</v>
      </c>
      <c r="B121" s="12" t="s">
        <v>15</v>
      </c>
      <c r="C121" s="12" t="s">
        <v>21</v>
      </c>
      <c r="D121" s="12" t="s">
        <v>23</v>
      </c>
      <c r="E121" s="12">
        <v>1</v>
      </c>
      <c r="F121" s="12">
        <v>1</v>
      </c>
      <c r="G121" s="12">
        <v>0</v>
      </c>
      <c r="H121" s="12">
        <v>1</v>
      </c>
      <c r="I121" s="12">
        <v>0</v>
      </c>
      <c r="J121" s="12">
        <v>0</v>
      </c>
      <c r="K121" s="12">
        <v>0</v>
      </c>
      <c r="L121" s="12">
        <v>1</v>
      </c>
      <c r="M121" s="12">
        <v>299</v>
      </c>
      <c r="N121" s="12">
        <v>21178</v>
      </c>
      <c r="O121" s="12">
        <f>IF(H121=0,0,N121)</f>
        <v>21178</v>
      </c>
      <c r="P121" s="26"/>
    </row>
    <row r="122" spans="1:16" x14ac:dyDescent="0.2">
      <c r="A122" s="12" t="s">
        <v>44</v>
      </c>
      <c r="B122" s="12" t="s">
        <v>15</v>
      </c>
      <c r="C122" s="12" t="s">
        <v>21</v>
      </c>
      <c r="D122" s="12" t="s">
        <v>23</v>
      </c>
      <c r="E122" s="12">
        <v>1</v>
      </c>
      <c r="F122" s="12">
        <v>1</v>
      </c>
      <c r="G122" s="12">
        <v>0</v>
      </c>
      <c r="H122" s="12">
        <v>1</v>
      </c>
      <c r="I122" s="12">
        <v>0</v>
      </c>
      <c r="J122" s="12">
        <v>0</v>
      </c>
      <c r="K122" s="12">
        <v>0</v>
      </c>
      <c r="L122" s="12">
        <v>1</v>
      </c>
      <c r="M122" s="12">
        <v>283</v>
      </c>
      <c r="N122" s="12">
        <v>25576</v>
      </c>
      <c r="O122" s="12">
        <f>IF(H122=0,0,N122)</f>
        <v>25576</v>
      </c>
      <c r="P122" s="26"/>
    </row>
    <row r="123" spans="1:16" x14ac:dyDescent="0.2">
      <c r="A123" s="12" t="s">
        <v>45</v>
      </c>
      <c r="B123" s="12" t="s">
        <v>15</v>
      </c>
      <c r="C123" s="12" t="s">
        <v>21</v>
      </c>
      <c r="D123" s="12" t="s">
        <v>23</v>
      </c>
      <c r="E123" s="12">
        <v>1</v>
      </c>
      <c r="F123" s="12">
        <v>1</v>
      </c>
      <c r="G123" s="12">
        <v>0</v>
      </c>
      <c r="H123" s="12">
        <v>1</v>
      </c>
      <c r="I123" s="12">
        <v>0</v>
      </c>
      <c r="J123" s="12">
        <v>0</v>
      </c>
      <c r="K123" s="12">
        <v>0</v>
      </c>
      <c r="L123" s="12">
        <v>1</v>
      </c>
      <c r="M123" s="12">
        <v>351</v>
      </c>
      <c r="N123" s="12">
        <v>10974</v>
      </c>
      <c r="O123" s="12">
        <f>IF(H123=0,0,N123)</f>
        <v>10974</v>
      </c>
      <c r="P123" s="26"/>
    </row>
    <row r="124" spans="1:16" x14ac:dyDescent="0.2">
      <c r="A124" s="12" t="s">
        <v>46</v>
      </c>
      <c r="B124" s="12" t="s">
        <v>15</v>
      </c>
      <c r="C124" s="12" t="s">
        <v>21</v>
      </c>
      <c r="D124" s="12" t="s">
        <v>23</v>
      </c>
      <c r="E124" s="12">
        <v>1</v>
      </c>
      <c r="F124" s="12">
        <v>1</v>
      </c>
      <c r="G124" s="12">
        <v>0</v>
      </c>
      <c r="H124" s="12">
        <v>1</v>
      </c>
      <c r="I124" s="12">
        <v>0</v>
      </c>
      <c r="J124" s="12">
        <v>0</v>
      </c>
      <c r="K124" s="12">
        <v>0</v>
      </c>
      <c r="L124" s="12">
        <v>1</v>
      </c>
      <c r="M124" s="12">
        <v>248</v>
      </c>
      <c r="N124" s="12">
        <v>19432</v>
      </c>
      <c r="O124" s="12">
        <f>IF(H124=0,0,N124)</f>
        <v>19432</v>
      </c>
      <c r="P124" s="26"/>
    </row>
    <row r="125" spans="1:16" x14ac:dyDescent="0.2">
      <c r="A125" s="12" t="s">
        <v>47</v>
      </c>
      <c r="B125" s="12" t="s">
        <v>15</v>
      </c>
      <c r="C125" s="12" t="s">
        <v>21</v>
      </c>
      <c r="D125" s="12" t="s">
        <v>23</v>
      </c>
      <c r="E125" s="12">
        <v>1</v>
      </c>
      <c r="F125" s="12">
        <v>1</v>
      </c>
      <c r="G125" s="12">
        <v>0</v>
      </c>
      <c r="H125" s="12">
        <v>1</v>
      </c>
      <c r="I125" s="12">
        <v>0</v>
      </c>
      <c r="J125" s="12">
        <v>0</v>
      </c>
      <c r="K125" s="12">
        <v>0</v>
      </c>
      <c r="L125" s="12">
        <v>1</v>
      </c>
      <c r="M125" s="12"/>
      <c r="N125" s="12">
        <v>20237</v>
      </c>
      <c r="O125" s="12">
        <f>IF(H125=0,0,N125)</f>
        <v>20237</v>
      </c>
      <c r="P125" s="26"/>
    </row>
    <row r="126" spans="1:16" x14ac:dyDescent="0.2">
      <c r="A126" s="12" t="s">
        <v>48</v>
      </c>
      <c r="B126" s="12" t="s">
        <v>15</v>
      </c>
      <c r="C126" s="12" t="s">
        <v>21</v>
      </c>
      <c r="D126" s="12" t="s">
        <v>23</v>
      </c>
      <c r="E126" s="12">
        <v>1</v>
      </c>
      <c r="F126" s="12">
        <v>1</v>
      </c>
      <c r="G126" s="12">
        <v>0</v>
      </c>
      <c r="H126" s="12">
        <v>1</v>
      </c>
      <c r="I126" s="12">
        <v>0</v>
      </c>
      <c r="J126" s="12">
        <v>0</v>
      </c>
      <c r="K126" s="12">
        <v>0</v>
      </c>
      <c r="L126" s="12">
        <v>1</v>
      </c>
      <c r="M126" s="12">
        <v>201</v>
      </c>
      <c r="N126" s="12">
        <v>24895</v>
      </c>
      <c r="O126" s="12">
        <f>IF(H126=0,0,N126)</f>
        <v>24895</v>
      </c>
      <c r="P126" s="26"/>
    </row>
    <row r="127" spans="1:16" x14ac:dyDescent="0.2">
      <c r="A127" s="12" t="s">
        <v>49</v>
      </c>
      <c r="B127" s="12" t="s">
        <v>15</v>
      </c>
      <c r="C127" s="12" t="s">
        <v>21</v>
      </c>
      <c r="D127" s="12" t="s">
        <v>23</v>
      </c>
      <c r="E127" s="12">
        <v>1</v>
      </c>
      <c r="F127" s="12">
        <v>1</v>
      </c>
      <c r="G127" s="12">
        <v>0</v>
      </c>
      <c r="H127" s="12">
        <v>1</v>
      </c>
      <c r="I127" s="12">
        <v>0</v>
      </c>
      <c r="J127" s="12">
        <v>0</v>
      </c>
      <c r="K127" s="12">
        <v>0</v>
      </c>
      <c r="L127" s="12">
        <v>1</v>
      </c>
      <c r="M127" s="12">
        <v>191</v>
      </c>
      <c r="N127" s="12">
        <v>14598</v>
      </c>
      <c r="O127" s="12">
        <f>IF(H127=0,0,N127)</f>
        <v>14598</v>
      </c>
      <c r="P127" s="26"/>
    </row>
    <row r="128" spans="1:16" x14ac:dyDescent="0.2">
      <c r="A128" s="12" t="s">
        <v>50</v>
      </c>
      <c r="B128" s="12" t="s">
        <v>15</v>
      </c>
      <c r="C128" s="12" t="s">
        <v>21</v>
      </c>
      <c r="D128" s="12" t="s">
        <v>23</v>
      </c>
      <c r="E128" s="12">
        <v>1</v>
      </c>
      <c r="F128" s="12">
        <v>1</v>
      </c>
      <c r="G128" s="12">
        <v>0</v>
      </c>
      <c r="H128" s="12">
        <v>1</v>
      </c>
      <c r="I128" s="12">
        <v>0</v>
      </c>
      <c r="J128" s="12">
        <v>0</v>
      </c>
      <c r="K128" s="12">
        <v>0</v>
      </c>
      <c r="L128" s="12">
        <v>1</v>
      </c>
      <c r="M128" s="12">
        <v>182</v>
      </c>
      <c r="N128" s="12">
        <v>20939</v>
      </c>
      <c r="O128" s="12">
        <f>IF(H128=0,0,N128)</f>
        <v>20939</v>
      </c>
      <c r="P128" s="26"/>
    </row>
    <row r="129" spans="1:16" x14ac:dyDescent="0.2">
      <c r="A129" s="12" t="s">
        <v>51</v>
      </c>
      <c r="B129" s="12" t="s">
        <v>15</v>
      </c>
      <c r="C129" s="12" t="s">
        <v>21</v>
      </c>
      <c r="D129" s="12" t="s">
        <v>23</v>
      </c>
      <c r="E129" s="12">
        <v>1</v>
      </c>
      <c r="F129" s="12">
        <v>1</v>
      </c>
      <c r="G129" s="12">
        <v>0</v>
      </c>
      <c r="H129" s="12">
        <v>1</v>
      </c>
      <c r="I129" s="12">
        <v>0</v>
      </c>
      <c r="J129" s="12">
        <v>0</v>
      </c>
      <c r="K129" s="12">
        <v>0</v>
      </c>
      <c r="L129" s="12">
        <v>1</v>
      </c>
      <c r="M129" s="12">
        <v>182</v>
      </c>
      <c r="N129" s="12">
        <v>27472</v>
      </c>
      <c r="O129" s="12">
        <f>IF(H129=0,0,N129)</f>
        <v>27472</v>
      </c>
      <c r="P129" s="26"/>
    </row>
    <row r="130" spans="1:16" x14ac:dyDescent="0.2">
      <c r="A130" s="12" t="s">
        <v>52</v>
      </c>
      <c r="B130" s="12" t="s">
        <v>15</v>
      </c>
      <c r="C130" s="12" t="s">
        <v>21</v>
      </c>
      <c r="D130" s="12" t="s">
        <v>23</v>
      </c>
      <c r="E130" s="12">
        <v>1</v>
      </c>
      <c r="F130" s="12">
        <v>1</v>
      </c>
      <c r="G130" s="12">
        <v>0</v>
      </c>
      <c r="H130" s="12">
        <v>1</v>
      </c>
      <c r="I130" s="12">
        <v>0</v>
      </c>
      <c r="J130" s="12">
        <v>0</v>
      </c>
      <c r="K130" s="12">
        <v>0</v>
      </c>
      <c r="L130" s="12">
        <v>1</v>
      </c>
      <c r="M130" s="12">
        <v>580</v>
      </c>
      <c r="N130" s="12">
        <v>16376</v>
      </c>
      <c r="O130" s="12">
        <f>IF(H130=0,0,N130)</f>
        <v>16376</v>
      </c>
      <c r="P130" s="26"/>
    </row>
    <row r="131" spans="1:16" x14ac:dyDescent="0.2">
      <c r="A131" s="12" t="s">
        <v>53</v>
      </c>
      <c r="B131" s="12" t="s">
        <v>15</v>
      </c>
      <c r="C131" s="12" t="s">
        <v>21</v>
      </c>
      <c r="D131" s="12" t="s">
        <v>23</v>
      </c>
      <c r="E131" s="12">
        <v>1</v>
      </c>
      <c r="F131" s="12">
        <v>1</v>
      </c>
      <c r="G131" s="12">
        <v>0</v>
      </c>
      <c r="H131" s="12">
        <v>1</v>
      </c>
      <c r="I131" s="12">
        <v>0</v>
      </c>
      <c r="J131" s="12">
        <v>0</v>
      </c>
      <c r="K131" s="12">
        <v>0</v>
      </c>
      <c r="L131" s="12">
        <v>1</v>
      </c>
      <c r="M131" s="12">
        <v>520</v>
      </c>
      <c r="N131" s="12">
        <v>21627</v>
      </c>
      <c r="O131" s="12">
        <f>IF(H131=0,0,N131)</f>
        <v>21627</v>
      </c>
      <c r="P131" s="26"/>
    </row>
    <row r="132" spans="1:16" x14ac:dyDescent="0.2">
      <c r="A132" s="12" t="s">
        <v>54</v>
      </c>
      <c r="B132" s="12" t="s">
        <v>15</v>
      </c>
      <c r="C132" s="12" t="s">
        <v>21</v>
      </c>
      <c r="D132" s="12" t="s">
        <v>23</v>
      </c>
      <c r="E132" s="12">
        <v>1</v>
      </c>
      <c r="F132" s="12">
        <v>1</v>
      </c>
      <c r="G132" s="12">
        <v>0</v>
      </c>
      <c r="H132" s="12">
        <v>1</v>
      </c>
      <c r="I132" s="12">
        <v>0</v>
      </c>
      <c r="J132" s="12">
        <v>0</v>
      </c>
      <c r="K132" s="12">
        <v>0</v>
      </c>
      <c r="L132" s="12">
        <v>1</v>
      </c>
      <c r="M132" s="12">
        <v>503</v>
      </c>
      <c r="N132" s="12">
        <v>23920</v>
      </c>
      <c r="O132" s="12">
        <f>IF(H132=0,0,N132)</f>
        <v>23920</v>
      </c>
      <c r="P132" s="26"/>
    </row>
    <row r="133" spans="1:16" x14ac:dyDescent="0.2">
      <c r="A133" s="12" t="s">
        <v>55</v>
      </c>
      <c r="B133" s="12" t="s">
        <v>15</v>
      </c>
      <c r="C133" s="12" t="s">
        <v>21</v>
      </c>
      <c r="D133" s="12" t="s">
        <v>23</v>
      </c>
      <c r="E133" s="12">
        <v>1</v>
      </c>
      <c r="F133" s="12">
        <v>1</v>
      </c>
      <c r="G133" s="12">
        <v>0</v>
      </c>
      <c r="H133" s="12">
        <v>1</v>
      </c>
      <c r="I133" s="12">
        <v>0</v>
      </c>
      <c r="J133" s="12">
        <v>0</v>
      </c>
      <c r="K133" s="12">
        <v>0</v>
      </c>
      <c r="L133" s="12">
        <v>1</v>
      </c>
      <c r="M133" s="12">
        <v>459</v>
      </c>
      <c r="N133" s="12">
        <v>16504</v>
      </c>
      <c r="O133" s="12">
        <f>IF(H133=0,0,N133)</f>
        <v>16504</v>
      </c>
      <c r="P133" s="26"/>
    </row>
    <row r="134" spans="1:16" x14ac:dyDescent="0.2">
      <c r="A134" s="12" t="s">
        <v>56</v>
      </c>
      <c r="B134" s="12" t="s">
        <v>15</v>
      </c>
      <c r="C134" s="12" t="s">
        <v>21</v>
      </c>
      <c r="D134" s="12" t="s">
        <v>23</v>
      </c>
      <c r="E134" s="12">
        <v>1</v>
      </c>
      <c r="F134" s="12">
        <v>1</v>
      </c>
      <c r="G134" s="12">
        <v>0</v>
      </c>
      <c r="H134" s="12">
        <v>1</v>
      </c>
      <c r="I134" s="12">
        <v>0</v>
      </c>
      <c r="J134" s="12">
        <v>0</v>
      </c>
      <c r="K134" s="12">
        <v>0</v>
      </c>
      <c r="L134" s="12">
        <v>1</v>
      </c>
      <c r="M134" s="12">
        <v>461</v>
      </c>
      <c r="N134" s="12">
        <v>5892</v>
      </c>
      <c r="O134" s="12">
        <f>IF(H134=0,0,N134)</f>
        <v>5892</v>
      </c>
      <c r="P134" s="26"/>
    </row>
    <row r="135" spans="1:16" x14ac:dyDescent="0.2">
      <c r="A135" s="12" t="s">
        <v>57</v>
      </c>
      <c r="B135" s="12" t="s">
        <v>15</v>
      </c>
      <c r="C135" s="12" t="s">
        <v>21</v>
      </c>
      <c r="D135" s="12" t="s">
        <v>23</v>
      </c>
      <c r="E135" s="12">
        <v>1</v>
      </c>
      <c r="F135" s="12">
        <v>1</v>
      </c>
      <c r="G135" s="12">
        <v>0</v>
      </c>
      <c r="H135" s="12">
        <v>1</v>
      </c>
      <c r="I135" s="12">
        <v>0</v>
      </c>
      <c r="J135" s="12">
        <v>0</v>
      </c>
      <c r="K135" s="12">
        <v>0</v>
      </c>
      <c r="L135" s="12">
        <v>1</v>
      </c>
      <c r="M135" s="12">
        <v>476</v>
      </c>
      <c r="N135" s="12">
        <v>32178</v>
      </c>
      <c r="O135" s="12">
        <f>IF(H135=0,0,N135)</f>
        <v>32178</v>
      </c>
      <c r="P135" s="26"/>
    </row>
    <row r="136" spans="1:16" x14ac:dyDescent="0.2">
      <c r="A136" s="12" t="s">
        <v>58</v>
      </c>
      <c r="B136" s="12" t="s">
        <v>15</v>
      </c>
      <c r="C136" s="12" t="s">
        <v>21</v>
      </c>
      <c r="D136" s="12" t="s">
        <v>23</v>
      </c>
      <c r="E136" s="12">
        <v>1</v>
      </c>
      <c r="F136" s="12">
        <v>1</v>
      </c>
      <c r="G136" s="12">
        <v>0</v>
      </c>
      <c r="H136" s="12">
        <v>1</v>
      </c>
      <c r="I136" s="12">
        <v>0</v>
      </c>
      <c r="J136" s="12">
        <v>0</v>
      </c>
      <c r="K136" s="12">
        <v>0</v>
      </c>
      <c r="L136" s="12">
        <v>1</v>
      </c>
      <c r="M136" s="12">
        <v>435</v>
      </c>
      <c r="N136" s="12">
        <v>17761</v>
      </c>
      <c r="O136" s="12">
        <f>IF(H136=0,0,N136)</f>
        <v>17761</v>
      </c>
      <c r="P136" s="26"/>
    </row>
    <row r="137" spans="1:16" x14ac:dyDescent="0.2">
      <c r="A137" s="19" t="s">
        <v>41</v>
      </c>
      <c r="B137" s="19" t="s">
        <v>15</v>
      </c>
      <c r="C137" s="19" t="s">
        <v>16</v>
      </c>
      <c r="D137" s="19" t="s">
        <v>31</v>
      </c>
      <c r="E137" s="19">
        <v>1</v>
      </c>
      <c r="F137" s="19">
        <v>1</v>
      </c>
      <c r="G137" s="19">
        <v>0</v>
      </c>
      <c r="H137" s="19">
        <v>0</v>
      </c>
      <c r="I137" s="19">
        <v>1</v>
      </c>
      <c r="J137" s="19">
        <v>0</v>
      </c>
      <c r="K137" s="19">
        <v>0</v>
      </c>
      <c r="L137" s="19">
        <v>1</v>
      </c>
      <c r="M137" s="19"/>
      <c r="N137" s="19">
        <v>26396</v>
      </c>
      <c r="O137" s="19">
        <f>IF(H137=0,0,N137)</f>
        <v>0</v>
      </c>
      <c r="P137" s="27">
        <f>SUM(O137:O155)/SUM(H137:H155)</f>
        <v>34865.466666666667</v>
      </c>
    </row>
    <row r="138" spans="1:16" x14ac:dyDescent="0.2">
      <c r="A138" s="19" t="s">
        <v>14</v>
      </c>
      <c r="B138" s="19" t="s">
        <v>15</v>
      </c>
      <c r="C138" s="19" t="s">
        <v>16</v>
      </c>
      <c r="D138" s="19" t="s">
        <v>31</v>
      </c>
      <c r="E138" s="19">
        <v>1</v>
      </c>
      <c r="F138" s="19">
        <v>1</v>
      </c>
      <c r="G138" s="19">
        <v>0</v>
      </c>
      <c r="H138" s="19">
        <v>1</v>
      </c>
      <c r="I138" s="19">
        <v>0</v>
      </c>
      <c r="J138" s="19">
        <v>0</v>
      </c>
      <c r="K138" s="19">
        <v>0</v>
      </c>
      <c r="L138" s="19">
        <v>1</v>
      </c>
      <c r="M138" s="19">
        <v>493</v>
      </c>
      <c r="N138" s="19">
        <v>40776</v>
      </c>
      <c r="O138" s="19">
        <f>IF(H138=0,0,N138)</f>
        <v>40776</v>
      </c>
      <c r="P138" s="27"/>
    </row>
    <row r="139" spans="1:16" x14ac:dyDescent="0.2">
      <c r="A139" s="19" t="s">
        <v>42</v>
      </c>
      <c r="B139" s="19" t="s">
        <v>15</v>
      </c>
      <c r="C139" s="19" t="s">
        <v>16</v>
      </c>
      <c r="D139" s="19" t="s">
        <v>31</v>
      </c>
      <c r="E139" s="19">
        <v>1</v>
      </c>
      <c r="F139" s="19">
        <v>1</v>
      </c>
      <c r="G139" s="19">
        <v>0</v>
      </c>
      <c r="H139" s="19">
        <v>1</v>
      </c>
      <c r="I139" s="19">
        <v>0</v>
      </c>
      <c r="J139" s="19">
        <v>0</v>
      </c>
      <c r="K139" s="19">
        <v>0</v>
      </c>
      <c r="L139" s="19">
        <v>1</v>
      </c>
      <c r="M139" s="19">
        <v>463</v>
      </c>
      <c r="N139" s="19">
        <v>41390</v>
      </c>
      <c r="O139" s="19">
        <f>IF(H139=0,0,N139)</f>
        <v>41390</v>
      </c>
      <c r="P139" s="27"/>
    </row>
    <row r="140" spans="1:16" x14ac:dyDescent="0.2">
      <c r="A140" s="19" t="s">
        <v>43</v>
      </c>
      <c r="B140" s="19" t="s">
        <v>15</v>
      </c>
      <c r="C140" s="19" t="s">
        <v>16</v>
      </c>
      <c r="D140" s="19" t="s">
        <v>31</v>
      </c>
      <c r="E140" s="19">
        <v>1</v>
      </c>
      <c r="F140" s="19">
        <v>0</v>
      </c>
      <c r="G140" s="19">
        <v>1</v>
      </c>
      <c r="H140" s="19">
        <v>0</v>
      </c>
      <c r="I140" s="19">
        <v>0</v>
      </c>
      <c r="J140" s="19">
        <v>0</v>
      </c>
      <c r="K140" s="19">
        <v>0</v>
      </c>
      <c r="L140" s="19">
        <v>0</v>
      </c>
      <c r="M140" s="19"/>
      <c r="N140" s="19">
        <v>60000</v>
      </c>
      <c r="O140" s="19">
        <f>IF(H140=0,0,N140)</f>
        <v>0</v>
      </c>
      <c r="P140" s="27"/>
    </row>
    <row r="141" spans="1:16" x14ac:dyDescent="0.2">
      <c r="A141" s="19" t="s">
        <v>44</v>
      </c>
      <c r="B141" s="19" t="s">
        <v>15</v>
      </c>
      <c r="C141" s="19" t="s">
        <v>16</v>
      </c>
      <c r="D141" s="19" t="s">
        <v>31</v>
      </c>
      <c r="E141" s="19">
        <v>1</v>
      </c>
      <c r="F141" s="19">
        <v>1</v>
      </c>
      <c r="G141" s="19">
        <v>0</v>
      </c>
      <c r="H141" s="19">
        <v>1</v>
      </c>
      <c r="I141" s="19">
        <v>0</v>
      </c>
      <c r="J141" s="19">
        <v>0</v>
      </c>
      <c r="K141" s="19">
        <v>0</v>
      </c>
      <c r="L141" s="19">
        <v>1</v>
      </c>
      <c r="M141" s="19"/>
      <c r="N141" s="19">
        <v>37017</v>
      </c>
      <c r="O141" s="19">
        <f>IF(H141=0,0,N141)</f>
        <v>37017</v>
      </c>
      <c r="P141" s="27"/>
    </row>
    <row r="142" spans="1:16" x14ac:dyDescent="0.2">
      <c r="A142" s="19" t="s">
        <v>45</v>
      </c>
      <c r="B142" s="19" t="s">
        <v>15</v>
      </c>
      <c r="C142" s="19" t="s">
        <v>16</v>
      </c>
      <c r="D142" s="19" t="s">
        <v>31</v>
      </c>
      <c r="E142" s="19">
        <v>1</v>
      </c>
      <c r="F142" s="19">
        <v>1</v>
      </c>
      <c r="G142" s="19">
        <v>0</v>
      </c>
      <c r="H142" s="19">
        <v>1</v>
      </c>
      <c r="I142" s="19">
        <v>0</v>
      </c>
      <c r="J142" s="19">
        <v>0</v>
      </c>
      <c r="K142" s="19">
        <v>0</v>
      </c>
      <c r="L142" s="19">
        <v>1</v>
      </c>
      <c r="M142" s="19"/>
      <c r="N142" s="19">
        <v>32839</v>
      </c>
      <c r="O142" s="19">
        <f>IF(H142=0,0,N142)</f>
        <v>32839</v>
      </c>
      <c r="P142" s="27"/>
    </row>
    <row r="143" spans="1:16" x14ac:dyDescent="0.2">
      <c r="A143" s="19" t="s">
        <v>46</v>
      </c>
      <c r="B143" s="19" t="s">
        <v>15</v>
      </c>
      <c r="C143" s="19" t="s">
        <v>16</v>
      </c>
      <c r="D143" s="19" t="s">
        <v>31</v>
      </c>
      <c r="E143" s="19">
        <v>1</v>
      </c>
      <c r="F143" s="19">
        <v>1</v>
      </c>
      <c r="G143" s="19">
        <v>0</v>
      </c>
      <c r="H143" s="19">
        <v>1</v>
      </c>
      <c r="I143" s="19">
        <v>0</v>
      </c>
      <c r="J143" s="19">
        <v>0</v>
      </c>
      <c r="K143" s="19">
        <v>0</v>
      </c>
      <c r="L143" s="19">
        <v>1</v>
      </c>
      <c r="M143" s="19">
        <v>499</v>
      </c>
      <c r="N143" s="19">
        <v>42465</v>
      </c>
      <c r="O143" s="19">
        <f>IF(H143=0,0,N143)</f>
        <v>42465</v>
      </c>
      <c r="P143" s="27"/>
    </row>
    <row r="144" spans="1:16" x14ac:dyDescent="0.2">
      <c r="A144" s="19" t="s">
        <v>47</v>
      </c>
      <c r="B144" s="19" t="s">
        <v>15</v>
      </c>
      <c r="C144" s="19" t="s">
        <v>16</v>
      </c>
      <c r="D144" s="19" t="s">
        <v>31</v>
      </c>
      <c r="E144" s="19">
        <v>1</v>
      </c>
      <c r="F144" s="19">
        <v>1</v>
      </c>
      <c r="G144" s="19">
        <v>0</v>
      </c>
      <c r="H144" s="19">
        <v>1</v>
      </c>
      <c r="I144" s="19">
        <v>0</v>
      </c>
      <c r="J144" s="19">
        <v>0</v>
      </c>
      <c r="K144" s="19">
        <v>0</v>
      </c>
      <c r="L144" s="19">
        <v>1</v>
      </c>
      <c r="M144" s="19">
        <v>332</v>
      </c>
      <c r="N144" s="19">
        <v>41143</v>
      </c>
      <c r="O144" s="19">
        <f>IF(H144=0,0,N144)</f>
        <v>41143</v>
      </c>
      <c r="P144" s="27"/>
    </row>
    <row r="145" spans="1:16" x14ac:dyDescent="0.2">
      <c r="A145" s="19" t="s">
        <v>48</v>
      </c>
      <c r="B145" s="19" t="s">
        <v>15</v>
      </c>
      <c r="C145" s="19" t="s">
        <v>16</v>
      </c>
      <c r="D145" s="19" t="s">
        <v>31</v>
      </c>
      <c r="E145" s="19">
        <v>1</v>
      </c>
      <c r="F145" s="19">
        <v>0</v>
      </c>
      <c r="G145" s="19">
        <v>1</v>
      </c>
      <c r="H145" s="19">
        <v>0</v>
      </c>
      <c r="I145" s="19">
        <v>0</v>
      </c>
      <c r="J145" s="19">
        <v>0</v>
      </c>
      <c r="K145" s="19">
        <v>0</v>
      </c>
      <c r="L145" s="19">
        <v>0</v>
      </c>
      <c r="M145" s="19">
        <v>482</v>
      </c>
      <c r="N145" s="19">
        <v>60000</v>
      </c>
      <c r="O145" s="19">
        <f>IF(H145=0,0,N145)</f>
        <v>0</v>
      </c>
      <c r="P145" s="27"/>
    </row>
    <row r="146" spans="1:16" x14ac:dyDescent="0.2">
      <c r="A146" s="19" t="s">
        <v>49</v>
      </c>
      <c r="B146" s="19" t="s">
        <v>15</v>
      </c>
      <c r="C146" s="19" t="s">
        <v>16</v>
      </c>
      <c r="D146" s="19" t="s">
        <v>31</v>
      </c>
      <c r="E146" s="19">
        <v>1</v>
      </c>
      <c r="F146" s="19">
        <v>1</v>
      </c>
      <c r="G146" s="19">
        <v>0</v>
      </c>
      <c r="H146" s="19">
        <v>1</v>
      </c>
      <c r="I146" s="19">
        <v>0</v>
      </c>
      <c r="J146" s="19">
        <v>0</v>
      </c>
      <c r="K146" s="19">
        <v>0</v>
      </c>
      <c r="L146" s="19">
        <v>1</v>
      </c>
      <c r="M146" s="19">
        <v>319</v>
      </c>
      <c r="N146" s="19">
        <v>28951</v>
      </c>
      <c r="O146" s="19">
        <f>IF(H146=0,0,N146)</f>
        <v>28951</v>
      </c>
      <c r="P146" s="27"/>
    </row>
    <row r="147" spans="1:16" x14ac:dyDescent="0.2">
      <c r="A147" s="19" t="s">
        <v>50</v>
      </c>
      <c r="B147" s="19" t="s">
        <v>15</v>
      </c>
      <c r="C147" s="19" t="s">
        <v>16</v>
      </c>
      <c r="D147" s="19" t="s">
        <v>31</v>
      </c>
      <c r="E147" s="19">
        <v>1</v>
      </c>
      <c r="F147" s="19">
        <v>0</v>
      </c>
      <c r="G147" s="19">
        <v>1</v>
      </c>
      <c r="H147" s="19">
        <v>0</v>
      </c>
      <c r="I147" s="19">
        <v>0</v>
      </c>
      <c r="J147" s="19">
        <v>0</v>
      </c>
      <c r="K147" s="19">
        <v>0</v>
      </c>
      <c r="L147" s="19">
        <v>0</v>
      </c>
      <c r="M147" s="19"/>
      <c r="N147" s="19">
        <v>60000</v>
      </c>
      <c r="O147" s="19">
        <f>IF(H147=0,0,N147)</f>
        <v>0</v>
      </c>
      <c r="P147" s="27"/>
    </row>
    <row r="148" spans="1:16" x14ac:dyDescent="0.2">
      <c r="A148" s="19" t="s">
        <v>51</v>
      </c>
      <c r="B148" s="19" t="s">
        <v>15</v>
      </c>
      <c r="C148" s="19" t="s">
        <v>16</v>
      </c>
      <c r="D148" s="19" t="s">
        <v>31</v>
      </c>
      <c r="E148" s="19">
        <v>1</v>
      </c>
      <c r="F148" s="19">
        <v>1</v>
      </c>
      <c r="G148" s="19">
        <v>0</v>
      </c>
      <c r="H148" s="19">
        <v>1</v>
      </c>
      <c r="I148" s="19">
        <v>0</v>
      </c>
      <c r="J148" s="19">
        <v>0</v>
      </c>
      <c r="K148" s="19">
        <v>0</v>
      </c>
      <c r="L148" s="19">
        <v>1</v>
      </c>
      <c r="M148" s="19">
        <v>292</v>
      </c>
      <c r="N148" s="19">
        <v>4753</v>
      </c>
      <c r="O148" s="19">
        <f>IF(H148=0,0,N148)</f>
        <v>4753</v>
      </c>
      <c r="P148" s="27"/>
    </row>
    <row r="149" spans="1:16" x14ac:dyDescent="0.2">
      <c r="A149" s="19" t="s">
        <v>52</v>
      </c>
      <c r="B149" s="19" t="s">
        <v>15</v>
      </c>
      <c r="C149" s="19" t="s">
        <v>16</v>
      </c>
      <c r="D149" s="19" t="s">
        <v>31</v>
      </c>
      <c r="E149" s="19">
        <v>1</v>
      </c>
      <c r="F149" s="19">
        <v>1</v>
      </c>
      <c r="G149" s="19">
        <v>0</v>
      </c>
      <c r="H149" s="19">
        <v>1</v>
      </c>
      <c r="I149" s="19">
        <v>0</v>
      </c>
      <c r="J149" s="19">
        <v>0</v>
      </c>
      <c r="K149" s="19">
        <v>0</v>
      </c>
      <c r="L149" s="19">
        <v>1</v>
      </c>
      <c r="M149" s="19">
        <v>371</v>
      </c>
      <c r="N149" s="19">
        <v>16837</v>
      </c>
      <c r="O149" s="19">
        <f>IF(H149=0,0,N149)</f>
        <v>16837</v>
      </c>
      <c r="P149" s="27"/>
    </row>
    <row r="150" spans="1:16" x14ac:dyDescent="0.2">
      <c r="A150" s="19" t="s">
        <v>53</v>
      </c>
      <c r="B150" s="19" t="s">
        <v>15</v>
      </c>
      <c r="C150" s="19" t="s">
        <v>16</v>
      </c>
      <c r="D150" s="19" t="s">
        <v>31</v>
      </c>
      <c r="E150" s="19">
        <v>1</v>
      </c>
      <c r="F150" s="19">
        <v>1</v>
      </c>
      <c r="G150" s="19">
        <v>0</v>
      </c>
      <c r="H150" s="19">
        <v>1</v>
      </c>
      <c r="I150" s="19">
        <v>0</v>
      </c>
      <c r="J150" s="19">
        <v>0</v>
      </c>
      <c r="K150" s="19">
        <v>0</v>
      </c>
      <c r="L150" s="19">
        <v>1</v>
      </c>
      <c r="M150" s="19">
        <v>348</v>
      </c>
      <c r="N150" s="19">
        <v>31246</v>
      </c>
      <c r="O150" s="19">
        <f>IF(H150=0,0,N150)</f>
        <v>31246</v>
      </c>
      <c r="P150" s="27"/>
    </row>
    <row r="151" spans="1:16" x14ac:dyDescent="0.2">
      <c r="A151" s="19" t="s">
        <v>54</v>
      </c>
      <c r="B151" s="19" t="s">
        <v>15</v>
      </c>
      <c r="C151" s="19" t="s">
        <v>16</v>
      </c>
      <c r="D151" s="19" t="s">
        <v>31</v>
      </c>
      <c r="E151" s="19">
        <v>1</v>
      </c>
      <c r="F151" s="19">
        <v>1</v>
      </c>
      <c r="G151" s="19">
        <v>0</v>
      </c>
      <c r="H151" s="19">
        <v>1</v>
      </c>
      <c r="I151" s="19">
        <v>0</v>
      </c>
      <c r="J151" s="19">
        <v>0</v>
      </c>
      <c r="K151" s="19">
        <v>0</v>
      </c>
      <c r="L151" s="19">
        <v>1</v>
      </c>
      <c r="M151" s="19">
        <v>263</v>
      </c>
      <c r="N151" s="19">
        <v>49904</v>
      </c>
      <c r="O151" s="19">
        <f>IF(H151=0,0,N151)</f>
        <v>49904</v>
      </c>
      <c r="P151" s="27"/>
    </row>
    <row r="152" spans="1:16" x14ac:dyDescent="0.2">
      <c r="A152" s="19" t="s">
        <v>55</v>
      </c>
      <c r="B152" s="19" t="s">
        <v>15</v>
      </c>
      <c r="C152" s="19" t="s">
        <v>16</v>
      </c>
      <c r="D152" s="19" t="s">
        <v>31</v>
      </c>
      <c r="E152" s="19">
        <v>1</v>
      </c>
      <c r="F152" s="19">
        <v>1</v>
      </c>
      <c r="G152" s="19">
        <v>0</v>
      </c>
      <c r="H152" s="19">
        <v>1</v>
      </c>
      <c r="I152" s="19">
        <v>0</v>
      </c>
      <c r="J152" s="19">
        <v>0</v>
      </c>
      <c r="K152" s="19">
        <v>0</v>
      </c>
      <c r="L152" s="19">
        <v>1</v>
      </c>
      <c r="M152" s="19">
        <v>241</v>
      </c>
      <c r="N152" s="19">
        <v>41706</v>
      </c>
      <c r="O152" s="19">
        <f>IF(H152=0,0,N152)</f>
        <v>41706</v>
      </c>
      <c r="P152" s="27"/>
    </row>
    <row r="153" spans="1:16" x14ac:dyDescent="0.2">
      <c r="A153" s="19" t="s">
        <v>56</v>
      </c>
      <c r="B153" s="19" t="s">
        <v>15</v>
      </c>
      <c r="C153" s="19" t="s">
        <v>16</v>
      </c>
      <c r="D153" s="19" t="s">
        <v>31</v>
      </c>
      <c r="E153" s="19">
        <v>1</v>
      </c>
      <c r="F153" s="19">
        <v>1</v>
      </c>
      <c r="G153" s="19">
        <v>0</v>
      </c>
      <c r="H153" s="19">
        <v>1</v>
      </c>
      <c r="I153" s="19">
        <v>0</v>
      </c>
      <c r="J153" s="19">
        <v>0</v>
      </c>
      <c r="K153" s="19">
        <v>0</v>
      </c>
      <c r="L153" s="19">
        <v>1</v>
      </c>
      <c r="M153" s="19">
        <v>250</v>
      </c>
      <c r="N153" s="19">
        <v>39954</v>
      </c>
      <c r="O153" s="19">
        <f>IF(H153=0,0,N153)</f>
        <v>39954</v>
      </c>
      <c r="P153" s="27"/>
    </row>
    <row r="154" spans="1:16" x14ac:dyDescent="0.2">
      <c r="A154" s="19" t="s">
        <v>57</v>
      </c>
      <c r="B154" s="19" t="s">
        <v>15</v>
      </c>
      <c r="C154" s="19" t="s">
        <v>16</v>
      </c>
      <c r="D154" s="19" t="s">
        <v>31</v>
      </c>
      <c r="E154" s="19">
        <v>1</v>
      </c>
      <c r="F154" s="19">
        <v>1</v>
      </c>
      <c r="G154" s="19">
        <v>0</v>
      </c>
      <c r="H154" s="19">
        <v>1</v>
      </c>
      <c r="I154" s="19">
        <v>0</v>
      </c>
      <c r="J154" s="19">
        <v>0</v>
      </c>
      <c r="K154" s="19">
        <v>0</v>
      </c>
      <c r="L154" s="19">
        <v>1</v>
      </c>
      <c r="M154" s="19">
        <v>256</v>
      </c>
      <c r="N154" s="19">
        <v>32235</v>
      </c>
      <c r="O154" s="19">
        <f>IF(H154=0,0,N154)</f>
        <v>32235</v>
      </c>
      <c r="P154" s="27"/>
    </row>
    <row r="155" spans="1:16" x14ac:dyDescent="0.2">
      <c r="A155" s="19" t="s">
        <v>58</v>
      </c>
      <c r="B155" s="19" t="s">
        <v>15</v>
      </c>
      <c r="C155" s="19" t="s">
        <v>16</v>
      </c>
      <c r="D155" s="19" t="s">
        <v>31</v>
      </c>
      <c r="E155" s="19">
        <v>1</v>
      </c>
      <c r="F155" s="19">
        <v>1</v>
      </c>
      <c r="G155" s="19">
        <v>0</v>
      </c>
      <c r="H155" s="19">
        <v>1</v>
      </c>
      <c r="I155" s="19">
        <v>0</v>
      </c>
      <c r="J155" s="19">
        <v>0</v>
      </c>
      <c r="K155" s="19">
        <v>0</v>
      </c>
      <c r="L155" s="19">
        <v>1</v>
      </c>
      <c r="M155" s="19">
        <v>292</v>
      </c>
      <c r="N155" s="19">
        <v>41766</v>
      </c>
      <c r="O155" s="19">
        <f>IF(H155=0,0,N155)</f>
        <v>41766</v>
      </c>
      <c r="P155" s="27"/>
    </row>
    <row r="156" spans="1:16" x14ac:dyDescent="0.2">
      <c r="A156" s="12" t="s">
        <v>41</v>
      </c>
      <c r="B156" s="12" t="s">
        <v>15</v>
      </c>
      <c r="C156" s="12" t="s">
        <v>16</v>
      </c>
      <c r="D156" s="12" t="s">
        <v>28</v>
      </c>
      <c r="E156" s="12">
        <v>1</v>
      </c>
      <c r="F156" s="12">
        <v>1</v>
      </c>
      <c r="G156" s="12">
        <v>0</v>
      </c>
      <c r="H156" s="12">
        <v>0</v>
      </c>
      <c r="I156" s="12">
        <v>1</v>
      </c>
      <c r="J156" s="12">
        <v>0</v>
      </c>
      <c r="K156" s="12">
        <v>0</v>
      </c>
      <c r="L156" s="12">
        <v>1</v>
      </c>
      <c r="M156" s="12">
        <v>262</v>
      </c>
      <c r="N156" s="12">
        <v>18854</v>
      </c>
      <c r="O156" s="12">
        <f>IF(H156=0,0,N156)</f>
        <v>0</v>
      </c>
      <c r="P156" s="26">
        <f>SUM(O156:O174)/SUM(H156:H174)</f>
        <v>37646.909090909088</v>
      </c>
    </row>
    <row r="157" spans="1:16" x14ac:dyDescent="0.2">
      <c r="A157" s="12" t="s">
        <v>14</v>
      </c>
      <c r="B157" s="12" t="s">
        <v>15</v>
      </c>
      <c r="C157" s="12" t="s">
        <v>16</v>
      </c>
      <c r="D157" s="12" t="s">
        <v>28</v>
      </c>
      <c r="E157" s="12">
        <v>1</v>
      </c>
      <c r="F157" s="12">
        <v>1</v>
      </c>
      <c r="G157" s="12">
        <v>0</v>
      </c>
      <c r="H157" s="12">
        <v>1</v>
      </c>
      <c r="I157" s="12">
        <v>0</v>
      </c>
      <c r="J157" s="12">
        <v>0</v>
      </c>
      <c r="K157" s="12">
        <v>0</v>
      </c>
      <c r="L157" s="12">
        <v>1</v>
      </c>
      <c r="M157" s="12">
        <v>231</v>
      </c>
      <c r="N157" s="12">
        <v>54885</v>
      </c>
      <c r="O157" s="12">
        <f>IF(H157=0,0,N157)</f>
        <v>54885</v>
      </c>
      <c r="P157" s="26"/>
    </row>
    <row r="158" spans="1:16" x14ac:dyDescent="0.2">
      <c r="A158" s="12" t="s">
        <v>42</v>
      </c>
      <c r="B158" s="12" t="s">
        <v>15</v>
      </c>
      <c r="C158" s="12" t="s">
        <v>16</v>
      </c>
      <c r="D158" s="12" t="s">
        <v>28</v>
      </c>
      <c r="E158" s="12">
        <v>1</v>
      </c>
      <c r="F158" s="12">
        <v>1</v>
      </c>
      <c r="G158" s="12">
        <v>0</v>
      </c>
      <c r="H158" s="12">
        <v>1</v>
      </c>
      <c r="I158" s="12">
        <v>0</v>
      </c>
      <c r="J158" s="12">
        <v>0</v>
      </c>
      <c r="K158" s="12">
        <v>0</v>
      </c>
      <c r="L158" s="12">
        <v>1</v>
      </c>
      <c r="M158" s="12">
        <v>384</v>
      </c>
      <c r="N158" s="12">
        <v>51067</v>
      </c>
      <c r="O158" s="12">
        <f>IF(H158=0,0,N158)</f>
        <v>51067</v>
      </c>
      <c r="P158" s="26"/>
    </row>
    <row r="159" spans="1:16" x14ac:dyDescent="0.2">
      <c r="A159" s="12" t="s">
        <v>43</v>
      </c>
      <c r="B159" s="12" t="s">
        <v>15</v>
      </c>
      <c r="C159" s="12" t="s">
        <v>16</v>
      </c>
      <c r="D159" s="12" t="s">
        <v>28</v>
      </c>
      <c r="E159" s="12">
        <v>1</v>
      </c>
      <c r="F159" s="12">
        <v>0</v>
      </c>
      <c r="G159" s="12">
        <v>1</v>
      </c>
      <c r="H159" s="12">
        <v>0</v>
      </c>
      <c r="I159" s="12">
        <v>0</v>
      </c>
      <c r="J159" s="12">
        <v>0</v>
      </c>
      <c r="K159" s="12">
        <v>0</v>
      </c>
      <c r="L159" s="12">
        <v>0</v>
      </c>
      <c r="M159" s="12">
        <v>270</v>
      </c>
      <c r="N159" s="12">
        <v>60000</v>
      </c>
      <c r="O159" s="12">
        <f>IF(H159=0,0,N159)</f>
        <v>0</v>
      </c>
      <c r="P159" s="26"/>
    </row>
    <row r="160" spans="1:16" x14ac:dyDescent="0.2">
      <c r="A160" s="12" t="s">
        <v>44</v>
      </c>
      <c r="B160" s="12" t="s">
        <v>15</v>
      </c>
      <c r="C160" s="12" t="s">
        <v>16</v>
      </c>
      <c r="D160" s="12" t="s">
        <v>28</v>
      </c>
      <c r="E160" s="12">
        <v>1</v>
      </c>
      <c r="F160" s="12">
        <v>0</v>
      </c>
      <c r="G160" s="12">
        <v>1</v>
      </c>
      <c r="H160" s="12">
        <v>0</v>
      </c>
      <c r="I160" s="12">
        <v>0</v>
      </c>
      <c r="J160" s="12">
        <v>0</v>
      </c>
      <c r="K160" s="12">
        <v>0</v>
      </c>
      <c r="L160" s="12">
        <v>0</v>
      </c>
      <c r="M160" s="12">
        <v>243</v>
      </c>
      <c r="N160" s="12">
        <v>60000</v>
      </c>
      <c r="O160" s="12">
        <f>IF(H160=0,0,N160)</f>
        <v>0</v>
      </c>
      <c r="P160" s="26"/>
    </row>
    <row r="161" spans="1:16" x14ac:dyDescent="0.2">
      <c r="A161" s="12" t="s">
        <v>45</v>
      </c>
      <c r="B161" s="12" t="s">
        <v>15</v>
      </c>
      <c r="C161" s="12" t="s">
        <v>16</v>
      </c>
      <c r="D161" s="12" t="s">
        <v>28</v>
      </c>
      <c r="E161" s="12">
        <v>1</v>
      </c>
      <c r="F161" s="12">
        <v>1</v>
      </c>
      <c r="G161" s="12">
        <v>0</v>
      </c>
      <c r="H161" s="12">
        <v>1</v>
      </c>
      <c r="I161" s="12">
        <v>0</v>
      </c>
      <c r="J161" s="12">
        <v>0</v>
      </c>
      <c r="K161" s="12">
        <v>0</v>
      </c>
      <c r="L161" s="12">
        <v>1</v>
      </c>
      <c r="M161" s="12">
        <v>389</v>
      </c>
      <c r="N161" s="12">
        <v>30745</v>
      </c>
      <c r="O161" s="12">
        <f>IF(H161=0,0,N161)</f>
        <v>30745</v>
      </c>
      <c r="P161" s="26"/>
    </row>
    <row r="162" spans="1:16" x14ac:dyDescent="0.2">
      <c r="A162" s="12" t="s">
        <v>46</v>
      </c>
      <c r="B162" s="12" t="s">
        <v>15</v>
      </c>
      <c r="C162" s="12" t="s">
        <v>16</v>
      </c>
      <c r="D162" s="12" t="s">
        <v>28</v>
      </c>
      <c r="E162" s="12">
        <v>1</v>
      </c>
      <c r="F162" s="12">
        <v>0</v>
      </c>
      <c r="G162" s="12">
        <v>1</v>
      </c>
      <c r="H162" s="12">
        <v>0</v>
      </c>
      <c r="I162" s="12">
        <v>0</v>
      </c>
      <c r="J162" s="12">
        <v>0</v>
      </c>
      <c r="K162" s="12">
        <v>0</v>
      </c>
      <c r="L162" s="12">
        <v>0</v>
      </c>
      <c r="M162" s="12">
        <v>251</v>
      </c>
      <c r="N162" s="12">
        <v>60000</v>
      </c>
      <c r="O162" s="12">
        <f>IF(H162=0,0,N162)</f>
        <v>0</v>
      </c>
      <c r="P162" s="26"/>
    </row>
    <row r="163" spans="1:16" x14ac:dyDescent="0.2">
      <c r="A163" s="12" t="s">
        <v>47</v>
      </c>
      <c r="B163" s="12" t="s">
        <v>15</v>
      </c>
      <c r="C163" s="12" t="s">
        <v>16</v>
      </c>
      <c r="D163" s="12" t="s">
        <v>28</v>
      </c>
      <c r="E163" s="12">
        <v>1</v>
      </c>
      <c r="F163" s="12">
        <v>1</v>
      </c>
      <c r="G163" s="12">
        <v>0</v>
      </c>
      <c r="H163" s="12">
        <v>1</v>
      </c>
      <c r="I163" s="12">
        <v>0</v>
      </c>
      <c r="J163" s="12">
        <v>0</v>
      </c>
      <c r="K163" s="12">
        <v>0</v>
      </c>
      <c r="L163" s="12">
        <v>1</v>
      </c>
      <c r="M163" s="12">
        <v>292</v>
      </c>
      <c r="N163" s="12">
        <v>53221</v>
      </c>
      <c r="O163" s="12">
        <f>IF(H163=0,0,N163)</f>
        <v>53221</v>
      </c>
      <c r="P163" s="26"/>
    </row>
    <row r="164" spans="1:16" x14ac:dyDescent="0.2">
      <c r="A164" s="12" t="s">
        <v>48</v>
      </c>
      <c r="B164" s="12" t="s">
        <v>15</v>
      </c>
      <c r="C164" s="12" t="s">
        <v>16</v>
      </c>
      <c r="D164" s="12" t="s">
        <v>28</v>
      </c>
      <c r="E164" s="12">
        <v>1</v>
      </c>
      <c r="F164" s="12">
        <v>1</v>
      </c>
      <c r="G164" s="12">
        <v>0</v>
      </c>
      <c r="H164" s="12">
        <v>1</v>
      </c>
      <c r="I164" s="12">
        <v>0</v>
      </c>
      <c r="J164" s="12">
        <v>1</v>
      </c>
      <c r="K164" s="12">
        <v>0</v>
      </c>
      <c r="L164" s="12">
        <v>1</v>
      </c>
      <c r="M164" s="12">
        <v>171</v>
      </c>
      <c r="N164" s="12">
        <v>58837</v>
      </c>
      <c r="O164" s="12">
        <f>IF(H164=0,0,N164)</f>
        <v>58837</v>
      </c>
      <c r="P164" s="26"/>
    </row>
    <row r="165" spans="1:16" x14ac:dyDescent="0.2">
      <c r="A165" s="12" t="s">
        <v>49</v>
      </c>
      <c r="B165" s="12" t="s">
        <v>15</v>
      </c>
      <c r="C165" s="12" t="s">
        <v>16</v>
      </c>
      <c r="D165" s="12" t="s">
        <v>28</v>
      </c>
      <c r="E165" s="12">
        <v>1</v>
      </c>
      <c r="F165" s="12">
        <v>1</v>
      </c>
      <c r="G165" s="12">
        <v>0</v>
      </c>
      <c r="H165" s="12">
        <v>1</v>
      </c>
      <c r="I165" s="12">
        <v>0</v>
      </c>
      <c r="J165" s="12">
        <v>0</v>
      </c>
      <c r="K165" s="12">
        <v>0</v>
      </c>
      <c r="L165" s="12">
        <v>1</v>
      </c>
      <c r="M165" s="12">
        <v>215</v>
      </c>
      <c r="N165" s="12">
        <v>28893</v>
      </c>
      <c r="O165" s="12">
        <f>IF(H165=0,0,N165)</f>
        <v>28893</v>
      </c>
      <c r="P165" s="26"/>
    </row>
    <row r="166" spans="1:16" x14ac:dyDescent="0.2">
      <c r="A166" s="12" t="s">
        <v>50</v>
      </c>
      <c r="B166" s="12" t="s">
        <v>15</v>
      </c>
      <c r="C166" s="12" t="s">
        <v>16</v>
      </c>
      <c r="D166" s="12" t="s">
        <v>28</v>
      </c>
      <c r="E166" s="12">
        <v>1</v>
      </c>
      <c r="F166" s="12">
        <v>0</v>
      </c>
      <c r="G166" s="12">
        <v>1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2">
        <v>259</v>
      </c>
      <c r="N166" s="12">
        <v>60000</v>
      </c>
      <c r="O166" s="12">
        <f>IF(H166=0,0,N166)</f>
        <v>0</v>
      </c>
      <c r="P166" s="26"/>
    </row>
    <row r="167" spans="1:16" x14ac:dyDescent="0.2">
      <c r="A167" s="12" t="s">
        <v>51</v>
      </c>
      <c r="B167" s="12" t="s">
        <v>15</v>
      </c>
      <c r="C167" s="12" t="s">
        <v>16</v>
      </c>
      <c r="D167" s="12" t="s">
        <v>28</v>
      </c>
      <c r="E167" s="12">
        <v>1</v>
      </c>
      <c r="F167" s="12">
        <v>1</v>
      </c>
      <c r="G167" s="12">
        <v>0</v>
      </c>
      <c r="H167" s="12">
        <v>1</v>
      </c>
      <c r="I167" s="12">
        <v>0</v>
      </c>
      <c r="J167" s="12">
        <v>0</v>
      </c>
      <c r="K167" s="12">
        <v>0</v>
      </c>
      <c r="L167" s="12">
        <v>1</v>
      </c>
      <c r="M167" s="12">
        <v>198</v>
      </c>
      <c r="N167" s="12">
        <v>4167</v>
      </c>
      <c r="O167" s="12">
        <f>IF(H167=0,0,N167)</f>
        <v>4167</v>
      </c>
      <c r="P167" s="26"/>
    </row>
    <row r="168" spans="1:16" x14ac:dyDescent="0.2">
      <c r="A168" s="12" t="s">
        <v>52</v>
      </c>
      <c r="B168" s="12" t="s">
        <v>15</v>
      </c>
      <c r="C168" s="12" t="s">
        <v>16</v>
      </c>
      <c r="D168" s="12" t="s">
        <v>28</v>
      </c>
      <c r="E168" s="12">
        <v>1</v>
      </c>
      <c r="F168" s="12">
        <v>1</v>
      </c>
      <c r="G168" s="12">
        <v>0</v>
      </c>
      <c r="H168" s="12">
        <v>1</v>
      </c>
      <c r="I168" s="12">
        <v>0</v>
      </c>
      <c r="J168" s="12">
        <v>0</v>
      </c>
      <c r="K168" s="12">
        <v>0</v>
      </c>
      <c r="L168" s="12">
        <v>1</v>
      </c>
      <c r="M168" s="12">
        <v>178</v>
      </c>
      <c r="N168" s="12">
        <v>15012</v>
      </c>
      <c r="O168" s="12">
        <f>IF(H168=0,0,N168)</f>
        <v>15012</v>
      </c>
      <c r="P168" s="26"/>
    </row>
    <row r="169" spans="1:16" x14ac:dyDescent="0.2">
      <c r="A169" s="12" t="s">
        <v>53</v>
      </c>
      <c r="B169" s="12" t="s">
        <v>15</v>
      </c>
      <c r="C169" s="12" t="s">
        <v>16</v>
      </c>
      <c r="D169" s="12" t="s">
        <v>28</v>
      </c>
      <c r="E169" s="12">
        <v>1</v>
      </c>
      <c r="F169" s="12">
        <v>1</v>
      </c>
      <c r="G169" s="12">
        <v>0</v>
      </c>
      <c r="H169" s="12">
        <v>1</v>
      </c>
      <c r="I169" s="12">
        <v>0</v>
      </c>
      <c r="J169" s="12">
        <v>1</v>
      </c>
      <c r="K169" s="12">
        <v>1</v>
      </c>
      <c r="L169" s="12">
        <v>1</v>
      </c>
      <c r="M169" s="12">
        <v>261</v>
      </c>
      <c r="N169" s="12">
        <v>59786</v>
      </c>
      <c r="O169" s="12">
        <f>IF(H169=0,0,N169)</f>
        <v>59786</v>
      </c>
      <c r="P169" s="26"/>
    </row>
    <row r="170" spans="1:16" x14ac:dyDescent="0.2">
      <c r="A170" s="12" t="s">
        <v>54</v>
      </c>
      <c r="B170" s="12" t="s">
        <v>15</v>
      </c>
      <c r="C170" s="12" t="s">
        <v>16</v>
      </c>
      <c r="D170" s="12" t="s">
        <v>28</v>
      </c>
      <c r="E170" s="12">
        <v>1</v>
      </c>
      <c r="F170" s="12">
        <v>1</v>
      </c>
      <c r="G170" s="12">
        <v>0</v>
      </c>
      <c r="H170" s="12">
        <v>0</v>
      </c>
      <c r="I170" s="12">
        <v>1</v>
      </c>
      <c r="J170" s="12">
        <v>0</v>
      </c>
      <c r="K170" s="12">
        <v>0</v>
      </c>
      <c r="L170" s="12">
        <v>1</v>
      </c>
      <c r="M170" s="12">
        <v>269</v>
      </c>
      <c r="N170" s="12">
        <v>47626</v>
      </c>
      <c r="O170" s="12">
        <f>IF(H170=0,0,N170)</f>
        <v>0</v>
      </c>
      <c r="P170" s="26"/>
    </row>
    <row r="171" spans="1:16" x14ac:dyDescent="0.2">
      <c r="A171" s="12" t="s">
        <v>55</v>
      </c>
      <c r="B171" s="12" t="s">
        <v>15</v>
      </c>
      <c r="C171" s="12" t="s">
        <v>16</v>
      </c>
      <c r="D171" s="12" t="s">
        <v>28</v>
      </c>
      <c r="E171" s="12">
        <v>1</v>
      </c>
      <c r="F171" s="12">
        <v>1</v>
      </c>
      <c r="G171" s="12">
        <v>0</v>
      </c>
      <c r="H171" s="12">
        <v>1</v>
      </c>
      <c r="I171" s="12">
        <v>0</v>
      </c>
      <c r="J171" s="12">
        <v>0</v>
      </c>
      <c r="K171" s="12">
        <v>0</v>
      </c>
      <c r="L171" s="12">
        <v>1</v>
      </c>
      <c r="M171" s="12">
        <v>306</v>
      </c>
      <c r="N171" s="12">
        <v>57184</v>
      </c>
      <c r="O171" s="12">
        <f>IF(H171=0,0,N171)</f>
        <v>57184</v>
      </c>
      <c r="P171" s="26"/>
    </row>
    <row r="172" spans="1:16" x14ac:dyDescent="0.2">
      <c r="A172" s="12" t="s">
        <v>56</v>
      </c>
      <c r="B172" s="12" t="s">
        <v>15</v>
      </c>
      <c r="C172" s="12" t="s">
        <v>16</v>
      </c>
      <c r="D172" s="12" t="s">
        <v>28</v>
      </c>
      <c r="E172" s="12">
        <v>1</v>
      </c>
      <c r="F172" s="12">
        <v>1</v>
      </c>
      <c r="G172" s="12">
        <v>0</v>
      </c>
      <c r="H172" s="12">
        <v>0</v>
      </c>
      <c r="I172" s="12">
        <v>1</v>
      </c>
      <c r="J172" s="12">
        <v>1</v>
      </c>
      <c r="K172" s="12">
        <v>0</v>
      </c>
      <c r="L172" s="12">
        <v>1</v>
      </c>
      <c r="M172" s="12">
        <v>256</v>
      </c>
      <c r="N172" s="12">
        <v>59346</v>
      </c>
      <c r="O172" s="12">
        <f>IF(H172=0,0,N172)</f>
        <v>0</v>
      </c>
      <c r="P172" s="26"/>
    </row>
    <row r="173" spans="1:16" x14ac:dyDescent="0.2">
      <c r="A173" s="12" t="s">
        <v>57</v>
      </c>
      <c r="B173" s="12" t="s">
        <v>15</v>
      </c>
      <c r="C173" s="12" t="s">
        <v>16</v>
      </c>
      <c r="D173" s="12" t="s">
        <v>28</v>
      </c>
      <c r="E173" s="12">
        <v>1</v>
      </c>
      <c r="F173" s="12">
        <v>0</v>
      </c>
      <c r="G173" s="12">
        <v>1</v>
      </c>
      <c r="H173" s="12">
        <v>0</v>
      </c>
      <c r="I173" s="12">
        <v>0</v>
      </c>
      <c r="J173" s="12">
        <v>0</v>
      </c>
      <c r="K173" s="12">
        <v>0</v>
      </c>
      <c r="L173" s="12">
        <v>0</v>
      </c>
      <c r="M173" s="12">
        <v>338</v>
      </c>
      <c r="N173" s="12"/>
      <c r="O173" s="12">
        <f>IF(H173=0,0,N173)</f>
        <v>0</v>
      </c>
      <c r="P173" s="26"/>
    </row>
    <row r="174" spans="1:16" x14ac:dyDescent="0.2">
      <c r="A174" s="12" t="s">
        <v>58</v>
      </c>
      <c r="B174" s="12" t="s">
        <v>15</v>
      </c>
      <c r="C174" s="12" t="s">
        <v>16</v>
      </c>
      <c r="D174" s="12" t="s">
        <v>28</v>
      </c>
      <c r="E174" s="12">
        <v>1</v>
      </c>
      <c r="F174" s="12">
        <v>1</v>
      </c>
      <c r="G174" s="12">
        <v>0</v>
      </c>
      <c r="H174" s="12">
        <v>1</v>
      </c>
      <c r="I174" s="12">
        <v>0</v>
      </c>
      <c r="J174" s="12">
        <v>0</v>
      </c>
      <c r="K174" s="12">
        <v>0</v>
      </c>
      <c r="L174" s="12">
        <v>1</v>
      </c>
      <c r="M174" s="12">
        <v>332</v>
      </c>
      <c r="N174" s="12">
        <v>319</v>
      </c>
      <c r="O174" s="12">
        <f>IF(H174=0,0,N174)</f>
        <v>319</v>
      </c>
      <c r="P174" s="26"/>
    </row>
    <row r="175" spans="1:16" x14ac:dyDescent="0.2">
      <c r="A175" s="19" t="s">
        <v>41</v>
      </c>
      <c r="B175" s="19" t="s">
        <v>15</v>
      </c>
      <c r="C175" s="19" t="s">
        <v>19</v>
      </c>
      <c r="D175" s="19" t="s">
        <v>20</v>
      </c>
      <c r="E175" s="19">
        <v>1</v>
      </c>
      <c r="F175" s="19">
        <v>1</v>
      </c>
      <c r="G175" s="19">
        <v>0</v>
      </c>
      <c r="H175" s="19">
        <v>0</v>
      </c>
      <c r="I175" s="19">
        <v>1</v>
      </c>
      <c r="J175" s="19">
        <v>0</v>
      </c>
      <c r="K175" s="19">
        <v>0</v>
      </c>
      <c r="L175" s="19">
        <v>1</v>
      </c>
      <c r="M175" s="19"/>
      <c r="N175" s="19">
        <v>34019</v>
      </c>
      <c r="O175" s="19">
        <f>IF(H175=0,0,N175)</f>
        <v>0</v>
      </c>
      <c r="P175" s="27">
        <f>SUM(O175:O193)/SUM(H175:H193)</f>
        <v>36979.5</v>
      </c>
    </row>
    <row r="176" spans="1:16" x14ac:dyDescent="0.2">
      <c r="A176" s="19" t="s">
        <v>14</v>
      </c>
      <c r="B176" s="19" t="s">
        <v>15</v>
      </c>
      <c r="C176" s="19" t="s">
        <v>19</v>
      </c>
      <c r="D176" s="19" t="s">
        <v>20</v>
      </c>
      <c r="E176" s="19">
        <v>1</v>
      </c>
      <c r="F176" s="19">
        <v>1</v>
      </c>
      <c r="G176" s="19">
        <v>0</v>
      </c>
      <c r="H176" s="19">
        <v>1</v>
      </c>
      <c r="I176" s="19">
        <v>0</v>
      </c>
      <c r="J176" s="19">
        <v>0</v>
      </c>
      <c r="K176" s="19">
        <v>0</v>
      </c>
      <c r="L176" s="19">
        <v>1</v>
      </c>
      <c r="M176" s="19">
        <v>209</v>
      </c>
      <c r="N176" s="19">
        <v>38815</v>
      </c>
      <c r="O176" s="19">
        <f>IF(H176=0,0,N176)</f>
        <v>38815</v>
      </c>
      <c r="P176" s="27"/>
    </row>
    <row r="177" spans="1:16" x14ac:dyDescent="0.2">
      <c r="A177" s="19" t="s">
        <v>42</v>
      </c>
      <c r="B177" s="19" t="s">
        <v>15</v>
      </c>
      <c r="C177" s="19" t="s">
        <v>19</v>
      </c>
      <c r="D177" s="19" t="s">
        <v>20</v>
      </c>
      <c r="E177" s="19">
        <v>1</v>
      </c>
      <c r="F177" s="19">
        <v>1</v>
      </c>
      <c r="G177" s="19">
        <v>0</v>
      </c>
      <c r="H177" s="19">
        <v>0</v>
      </c>
      <c r="I177" s="19">
        <v>1</v>
      </c>
      <c r="J177" s="19">
        <v>1</v>
      </c>
      <c r="K177" s="19">
        <v>0</v>
      </c>
      <c r="L177" s="19">
        <v>1</v>
      </c>
      <c r="M177" s="19">
        <v>277</v>
      </c>
      <c r="N177" s="19">
        <v>59076</v>
      </c>
      <c r="O177" s="19">
        <f>IF(H177=0,0,N177)</f>
        <v>0</v>
      </c>
      <c r="P177" s="27"/>
    </row>
    <row r="178" spans="1:16" x14ac:dyDescent="0.2">
      <c r="A178" s="19" t="s">
        <v>43</v>
      </c>
      <c r="B178" s="19" t="s">
        <v>15</v>
      </c>
      <c r="C178" s="19" t="s">
        <v>19</v>
      </c>
      <c r="D178" s="19" t="s">
        <v>20</v>
      </c>
      <c r="E178" s="19">
        <v>1</v>
      </c>
      <c r="F178" s="19">
        <v>1</v>
      </c>
      <c r="G178" s="19">
        <v>0</v>
      </c>
      <c r="H178" s="19">
        <v>1</v>
      </c>
      <c r="I178" s="19">
        <v>0</v>
      </c>
      <c r="J178" s="19">
        <v>0</v>
      </c>
      <c r="K178" s="19">
        <v>0</v>
      </c>
      <c r="L178" s="19">
        <v>1</v>
      </c>
      <c r="M178" s="19">
        <v>231</v>
      </c>
      <c r="N178" s="19">
        <v>48906</v>
      </c>
      <c r="O178" s="19">
        <f>IF(H178=0,0,N178)</f>
        <v>48906</v>
      </c>
      <c r="P178" s="27"/>
    </row>
    <row r="179" spans="1:16" x14ac:dyDescent="0.2">
      <c r="A179" s="19" t="s">
        <v>44</v>
      </c>
      <c r="B179" s="19" t="s">
        <v>15</v>
      </c>
      <c r="C179" s="19" t="s">
        <v>19</v>
      </c>
      <c r="D179" s="19" t="s">
        <v>20</v>
      </c>
      <c r="E179" s="19">
        <v>1</v>
      </c>
      <c r="F179" s="19">
        <v>1</v>
      </c>
      <c r="G179" s="19">
        <v>0</v>
      </c>
      <c r="H179" s="19">
        <v>1</v>
      </c>
      <c r="I179" s="19">
        <v>0</v>
      </c>
      <c r="J179" s="19">
        <v>0</v>
      </c>
      <c r="K179" s="19">
        <v>0</v>
      </c>
      <c r="L179" s="19">
        <v>1</v>
      </c>
      <c r="M179" s="19">
        <v>273</v>
      </c>
      <c r="N179" s="19">
        <v>54427</v>
      </c>
      <c r="O179" s="19">
        <f>IF(H179=0,0,N179)</f>
        <v>54427</v>
      </c>
      <c r="P179" s="27"/>
    </row>
    <row r="180" spans="1:16" x14ac:dyDescent="0.2">
      <c r="A180" s="19" t="s">
        <v>45</v>
      </c>
      <c r="B180" s="19" t="s">
        <v>15</v>
      </c>
      <c r="C180" s="19" t="s">
        <v>19</v>
      </c>
      <c r="D180" s="19" t="s">
        <v>20</v>
      </c>
      <c r="E180" s="19">
        <v>1</v>
      </c>
      <c r="F180" s="19">
        <v>1</v>
      </c>
      <c r="G180" s="19">
        <v>0</v>
      </c>
      <c r="H180" s="19">
        <v>1</v>
      </c>
      <c r="I180" s="19">
        <v>0</v>
      </c>
      <c r="J180" s="19">
        <v>0</v>
      </c>
      <c r="K180" s="19">
        <v>0</v>
      </c>
      <c r="L180" s="19">
        <v>1</v>
      </c>
      <c r="M180" s="19">
        <v>220</v>
      </c>
      <c r="N180" s="19">
        <v>57729</v>
      </c>
      <c r="O180" s="19">
        <f>IF(H180=0,0,N180)</f>
        <v>57729</v>
      </c>
      <c r="P180" s="27"/>
    </row>
    <row r="181" spans="1:16" x14ac:dyDescent="0.2">
      <c r="A181" s="19" t="s">
        <v>46</v>
      </c>
      <c r="B181" s="19" t="s">
        <v>15</v>
      </c>
      <c r="C181" s="19" t="s">
        <v>19</v>
      </c>
      <c r="D181" s="19" t="s">
        <v>20</v>
      </c>
      <c r="E181" s="19">
        <v>1</v>
      </c>
      <c r="F181" s="19">
        <v>0</v>
      </c>
      <c r="G181" s="19">
        <v>1</v>
      </c>
      <c r="H181" s="19">
        <v>0</v>
      </c>
      <c r="I181" s="19">
        <v>0</v>
      </c>
      <c r="J181" s="19">
        <v>0</v>
      </c>
      <c r="K181" s="19">
        <v>0</v>
      </c>
      <c r="L181" s="19">
        <v>0</v>
      </c>
      <c r="M181" s="19">
        <v>249</v>
      </c>
      <c r="N181" s="19">
        <v>60000</v>
      </c>
      <c r="O181" s="19">
        <f>IF(H181=0,0,N181)</f>
        <v>0</v>
      </c>
      <c r="P181" s="27"/>
    </row>
    <row r="182" spans="1:16" x14ac:dyDescent="0.2">
      <c r="A182" s="19" t="s">
        <v>47</v>
      </c>
      <c r="B182" s="19" t="s">
        <v>15</v>
      </c>
      <c r="C182" s="19" t="s">
        <v>19</v>
      </c>
      <c r="D182" s="19" t="s">
        <v>20</v>
      </c>
      <c r="E182" s="19">
        <v>1</v>
      </c>
      <c r="F182" s="19">
        <v>1</v>
      </c>
      <c r="G182" s="19">
        <v>0</v>
      </c>
      <c r="H182" s="19">
        <v>1</v>
      </c>
      <c r="I182" s="19">
        <v>0</v>
      </c>
      <c r="J182" s="19">
        <v>0</v>
      </c>
      <c r="K182" s="19">
        <v>0</v>
      </c>
      <c r="L182" s="19">
        <v>1</v>
      </c>
      <c r="M182" s="19">
        <v>0</v>
      </c>
      <c r="N182" s="19">
        <v>34388</v>
      </c>
      <c r="O182" s="19">
        <f>IF(H182=0,0,N182)</f>
        <v>34388</v>
      </c>
      <c r="P182" s="27"/>
    </row>
    <row r="183" spans="1:16" x14ac:dyDescent="0.2">
      <c r="A183" s="19" t="s">
        <v>48</v>
      </c>
      <c r="B183" s="19" t="s">
        <v>15</v>
      </c>
      <c r="C183" s="19" t="s">
        <v>19</v>
      </c>
      <c r="D183" s="19" t="s">
        <v>20</v>
      </c>
      <c r="E183" s="19">
        <v>1</v>
      </c>
      <c r="F183" s="19">
        <v>1</v>
      </c>
      <c r="G183" s="19">
        <v>0</v>
      </c>
      <c r="H183" s="19">
        <v>0</v>
      </c>
      <c r="I183" s="19">
        <v>1</v>
      </c>
      <c r="J183" s="19">
        <v>1</v>
      </c>
      <c r="K183" s="19">
        <v>0</v>
      </c>
      <c r="L183" s="19">
        <v>1</v>
      </c>
      <c r="M183" s="19">
        <v>271</v>
      </c>
      <c r="N183" s="19">
        <v>59162</v>
      </c>
      <c r="O183" s="19">
        <f>IF(H183=0,0,N183)</f>
        <v>0</v>
      </c>
      <c r="P183" s="27"/>
    </row>
    <row r="184" spans="1:16" x14ac:dyDescent="0.2">
      <c r="A184" s="19" t="s">
        <v>49</v>
      </c>
      <c r="B184" s="19" t="s">
        <v>15</v>
      </c>
      <c r="C184" s="19" t="s">
        <v>19</v>
      </c>
      <c r="D184" s="19" t="s">
        <v>20</v>
      </c>
      <c r="E184" s="19">
        <v>1</v>
      </c>
      <c r="F184" s="19">
        <v>1</v>
      </c>
      <c r="G184" s="19">
        <v>0</v>
      </c>
      <c r="H184" s="19">
        <v>1</v>
      </c>
      <c r="I184" s="19">
        <v>0</v>
      </c>
      <c r="J184" s="19">
        <v>0</v>
      </c>
      <c r="K184" s="19">
        <v>0</v>
      </c>
      <c r="L184" s="19">
        <v>1</v>
      </c>
      <c r="M184" s="19">
        <v>250</v>
      </c>
      <c r="N184" s="19">
        <v>45809</v>
      </c>
      <c r="O184" s="19">
        <f>IF(H184=0,0,N184)</f>
        <v>45809</v>
      </c>
      <c r="P184" s="27"/>
    </row>
    <row r="185" spans="1:16" x14ac:dyDescent="0.2">
      <c r="A185" s="19" t="s">
        <v>50</v>
      </c>
      <c r="B185" s="19" t="s">
        <v>15</v>
      </c>
      <c r="C185" s="19" t="s">
        <v>19</v>
      </c>
      <c r="D185" s="19" t="s">
        <v>20</v>
      </c>
      <c r="E185" s="19">
        <v>1</v>
      </c>
      <c r="F185" s="19">
        <v>1</v>
      </c>
      <c r="G185" s="19">
        <v>0</v>
      </c>
      <c r="H185" s="28">
        <v>0</v>
      </c>
      <c r="I185" s="28">
        <v>0</v>
      </c>
      <c r="J185" s="28">
        <v>0</v>
      </c>
      <c r="K185" s="28">
        <v>0</v>
      </c>
      <c r="L185" s="28">
        <v>1</v>
      </c>
      <c r="M185" s="28">
        <v>230</v>
      </c>
      <c r="N185" s="28"/>
      <c r="O185" s="28">
        <f>IF(H185=0,0,N185)</f>
        <v>0</v>
      </c>
      <c r="P185" s="27"/>
    </row>
    <row r="186" spans="1:16" x14ac:dyDescent="0.2">
      <c r="A186" s="19" t="s">
        <v>51</v>
      </c>
      <c r="B186" s="19" t="s">
        <v>15</v>
      </c>
      <c r="C186" s="19" t="s">
        <v>19</v>
      </c>
      <c r="D186" s="19" t="s">
        <v>20</v>
      </c>
      <c r="E186" s="19">
        <v>1</v>
      </c>
      <c r="F186" s="19">
        <v>1</v>
      </c>
      <c r="G186" s="19">
        <v>0</v>
      </c>
      <c r="H186" s="19">
        <v>1</v>
      </c>
      <c r="I186" s="19">
        <v>0</v>
      </c>
      <c r="J186" s="19">
        <v>0</v>
      </c>
      <c r="K186" s="19">
        <v>0</v>
      </c>
      <c r="L186" s="19">
        <v>1</v>
      </c>
      <c r="M186" s="19">
        <v>332</v>
      </c>
      <c r="N186" s="19">
        <v>8657</v>
      </c>
      <c r="O186" s="19">
        <f>IF(H186=0,0,N186)</f>
        <v>8657</v>
      </c>
      <c r="P186" s="27"/>
    </row>
    <row r="187" spans="1:16" x14ac:dyDescent="0.2">
      <c r="A187" s="19" t="s">
        <v>52</v>
      </c>
      <c r="B187" s="19" t="s">
        <v>15</v>
      </c>
      <c r="C187" s="19" t="s">
        <v>19</v>
      </c>
      <c r="D187" s="19" t="s">
        <v>20</v>
      </c>
      <c r="E187" s="19">
        <v>1</v>
      </c>
      <c r="F187" s="19">
        <v>1</v>
      </c>
      <c r="G187" s="19">
        <v>0</v>
      </c>
      <c r="H187" s="19">
        <v>1</v>
      </c>
      <c r="I187" s="19">
        <v>0</v>
      </c>
      <c r="J187" s="19">
        <v>0</v>
      </c>
      <c r="K187" s="19">
        <v>0</v>
      </c>
      <c r="L187" s="19">
        <v>1</v>
      </c>
      <c r="M187" s="19">
        <v>228</v>
      </c>
      <c r="N187" s="19">
        <v>12036</v>
      </c>
      <c r="O187" s="19">
        <f>IF(H187=0,0,N187)</f>
        <v>12036</v>
      </c>
      <c r="P187" s="27"/>
    </row>
    <row r="188" spans="1:16" x14ac:dyDescent="0.2">
      <c r="A188" s="19" t="s">
        <v>53</v>
      </c>
      <c r="B188" s="19" t="s">
        <v>15</v>
      </c>
      <c r="C188" s="19" t="s">
        <v>19</v>
      </c>
      <c r="D188" s="19" t="s">
        <v>20</v>
      </c>
      <c r="E188" s="19">
        <v>1</v>
      </c>
      <c r="F188" s="19">
        <v>1</v>
      </c>
      <c r="G188" s="19">
        <v>0</v>
      </c>
      <c r="H188" s="19">
        <v>1</v>
      </c>
      <c r="I188" s="19">
        <v>0</v>
      </c>
      <c r="J188" s="19">
        <v>0</v>
      </c>
      <c r="K188" s="19">
        <v>0</v>
      </c>
      <c r="L188" s="19">
        <v>1</v>
      </c>
      <c r="M188" s="19">
        <v>241</v>
      </c>
      <c r="N188" s="19">
        <v>320</v>
      </c>
      <c r="O188" s="19">
        <f>IF(H188=0,0,N188)</f>
        <v>320</v>
      </c>
      <c r="P188" s="27"/>
    </row>
    <row r="189" spans="1:16" x14ac:dyDescent="0.2">
      <c r="A189" s="19" t="s">
        <v>54</v>
      </c>
      <c r="B189" s="19" t="s">
        <v>15</v>
      </c>
      <c r="C189" s="19" t="s">
        <v>19</v>
      </c>
      <c r="D189" s="19" t="s">
        <v>20</v>
      </c>
      <c r="E189" s="19">
        <v>1</v>
      </c>
      <c r="F189" s="19">
        <v>1</v>
      </c>
      <c r="G189" s="19">
        <v>0</v>
      </c>
      <c r="H189" s="19">
        <v>1</v>
      </c>
      <c r="I189" s="19">
        <v>0</v>
      </c>
      <c r="J189" s="19">
        <v>0</v>
      </c>
      <c r="K189" s="19">
        <v>0</v>
      </c>
      <c r="L189" s="19">
        <v>1</v>
      </c>
      <c r="M189" s="19">
        <v>251</v>
      </c>
      <c r="N189" s="19">
        <v>56597</v>
      </c>
      <c r="O189" s="19">
        <f>IF(H189=0,0,N189)</f>
        <v>56597</v>
      </c>
      <c r="P189" s="27"/>
    </row>
    <row r="190" spans="1:16" x14ac:dyDescent="0.2">
      <c r="A190" s="19" t="s">
        <v>55</v>
      </c>
      <c r="B190" s="19" t="s">
        <v>15</v>
      </c>
      <c r="C190" s="19" t="s">
        <v>19</v>
      </c>
      <c r="D190" s="19" t="s">
        <v>20</v>
      </c>
      <c r="E190" s="19">
        <v>1</v>
      </c>
      <c r="F190" s="19">
        <v>1</v>
      </c>
      <c r="G190" s="19">
        <v>0</v>
      </c>
      <c r="H190" s="19">
        <v>1</v>
      </c>
      <c r="I190" s="19">
        <v>0</v>
      </c>
      <c r="J190" s="19">
        <v>0</v>
      </c>
      <c r="K190" s="19">
        <v>0</v>
      </c>
      <c r="L190" s="19">
        <v>1</v>
      </c>
      <c r="M190" s="19">
        <v>271</v>
      </c>
      <c r="N190" s="19">
        <v>31559</v>
      </c>
      <c r="O190" s="19">
        <f>IF(H190=0,0,N190)</f>
        <v>31559</v>
      </c>
      <c r="P190" s="27"/>
    </row>
    <row r="191" spans="1:16" x14ac:dyDescent="0.2">
      <c r="A191" s="19" t="s">
        <v>56</v>
      </c>
      <c r="B191" s="19" t="s">
        <v>15</v>
      </c>
      <c r="C191" s="19" t="s">
        <v>19</v>
      </c>
      <c r="D191" s="19" t="s">
        <v>20</v>
      </c>
      <c r="E191" s="19">
        <v>1</v>
      </c>
      <c r="F191" s="19">
        <v>1</v>
      </c>
      <c r="G191" s="19">
        <v>0</v>
      </c>
      <c r="H191" s="19">
        <v>1</v>
      </c>
      <c r="I191" s="19">
        <v>0</v>
      </c>
      <c r="J191" s="19">
        <v>0</v>
      </c>
      <c r="K191" s="19">
        <v>0</v>
      </c>
      <c r="L191" s="19">
        <v>1</v>
      </c>
      <c r="M191" s="19">
        <v>256</v>
      </c>
      <c r="N191" s="19">
        <v>54511</v>
      </c>
      <c r="O191" s="19">
        <f>IF(H191=0,0,N191)</f>
        <v>54511</v>
      </c>
      <c r="P191" s="27"/>
    </row>
    <row r="192" spans="1:16" x14ac:dyDescent="0.2">
      <c r="A192" s="19" t="s">
        <v>57</v>
      </c>
      <c r="B192" s="19" t="s">
        <v>15</v>
      </c>
      <c r="C192" s="19" t="s">
        <v>19</v>
      </c>
      <c r="D192" s="19" t="s">
        <v>20</v>
      </c>
      <c r="E192" s="19">
        <v>1</v>
      </c>
      <c r="F192" s="19">
        <v>1</v>
      </c>
      <c r="G192" s="19">
        <v>0</v>
      </c>
      <c r="H192" s="19">
        <v>0</v>
      </c>
      <c r="I192" s="19">
        <v>1</v>
      </c>
      <c r="J192" s="19">
        <v>1</v>
      </c>
      <c r="K192" s="19">
        <v>0</v>
      </c>
      <c r="L192" s="19">
        <v>1</v>
      </c>
      <c r="M192" s="19">
        <v>266</v>
      </c>
      <c r="N192" s="19">
        <v>59151</v>
      </c>
      <c r="O192" s="19">
        <f>IF(H192=0,0,N192)</f>
        <v>0</v>
      </c>
      <c r="P192" s="27"/>
    </row>
    <row r="193" spans="1:16" x14ac:dyDescent="0.2">
      <c r="A193" s="19" t="s">
        <v>58</v>
      </c>
      <c r="B193" s="19" t="s">
        <v>15</v>
      </c>
      <c r="C193" s="19" t="s">
        <v>19</v>
      </c>
      <c r="D193" s="19" t="s">
        <v>20</v>
      </c>
      <c r="E193" s="19">
        <v>1</v>
      </c>
      <c r="F193" s="19">
        <v>1</v>
      </c>
      <c r="G193" s="19">
        <v>0</v>
      </c>
      <c r="H193" s="19">
        <v>0</v>
      </c>
      <c r="I193" s="19">
        <v>1</v>
      </c>
      <c r="J193" s="19">
        <v>0</v>
      </c>
      <c r="K193" s="19">
        <v>0</v>
      </c>
      <c r="L193" s="19">
        <v>1</v>
      </c>
      <c r="M193" s="19">
        <v>259</v>
      </c>
      <c r="N193" s="19">
        <v>46871</v>
      </c>
      <c r="O193" s="19">
        <f>IF(H193=0,0,N193)</f>
        <v>0</v>
      </c>
      <c r="P193" s="27"/>
    </row>
    <row r="194" spans="1:16" x14ac:dyDescent="0.2">
      <c r="A194" s="12" t="s">
        <v>41</v>
      </c>
      <c r="B194" s="12" t="s">
        <v>15</v>
      </c>
      <c r="C194" s="12" t="s">
        <v>19</v>
      </c>
      <c r="D194" s="12" t="s">
        <v>24</v>
      </c>
      <c r="E194" s="12">
        <v>1</v>
      </c>
      <c r="F194" s="12">
        <v>1</v>
      </c>
      <c r="G194" s="12">
        <v>0</v>
      </c>
      <c r="H194" s="12">
        <v>0</v>
      </c>
      <c r="I194" s="12">
        <v>1</v>
      </c>
      <c r="J194" s="12">
        <v>0</v>
      </c>
      <c r="K194" s="12">
        <v>0</v>
      </c>
      <c r="L194" s="12">
        <v>1</v>
      </c>
      <c r="M194" s="12"/>
      <c r="N194" s="12">
        <v>49632</v>
      </c>
      <c r="O194" s="12">
        <f>IF(H194=0,0,N194)</f>
        <v>0</v>
      </c>
      <c r="P194" s="26">
        <f>SUM(O194:O212)/SUM(H194:H212)</f>
        <v>24251.5</v>
      </c>
    </row>
    <row r="195" spans="1:16" x14ac:dyDescent="0.2">
      <c r="A195" s="12" t="s">
        <v>14</v>
      </c>
      <c r="B195" s="12" t="s">
        <v>15</v>
      </c>
      <c r="C195" s="12" t="s">
        <v>19</v>
      </c>
      <c r="D195" s="12" t="s">
        <v>24</v>
      </c>
      <c r="E195" s="12">
        <v>1</v>
      </c>
      <c r="F195" s="12">
        <v>1</v>
      </c>
      <c r="G195" s="12">
        <v>0</v>
      </c>
      <c r="H195" s="12">
        <v>1</v>
      </c>
      <c r="I195" s="12">
        <v>0</v>
      </c>
      <c r="J195" s="12">
        <v>0</v>
      </c>
      <c r="K195" s="12">
        <v>0</v>
      </c>
      <c r="L195" s="12">
        <v>1</v>
      </c>
      <c r="M195" s="12">
        <v>178</v>
      </c>
      <c r="N195" s="12">
        <v>38908</v>
      </c>
      <c r="O195" s="12">
        <f>IF(H195=0,0,N195)</f>
        <v>38908</v>
      </c>
      <c r="P195" s="26"/>
    </row>
    <row r="196" spans="1:16" x14ac:dyDescent="0.2">
      <c r="A196" s="12" t="s">
        <v>42</v>
      </c>
      <c r="B196" s="12" t="s">
        <v>15</v>
      </c>
      <c r="C196" s="12" t="s">
        <v>19</v>
      </c>
      <c r="D196" s="12" t="s">
        <v>24</v>
      </c>
      <c r="E196" s="12">
        <v>1</v>
      </c>
      <c r="F196" s="12">
        <v>1</v>
      </c>
      <c r="G196" s="12">
        <v>0</v>
      </c>
      <c r="H196" s="12">
        <v>1</v>
      </c>
      <c r="I196" s="12">
        <v>0</v>
      </c>
      <c r="J196" s="12">
        <v>0</v>
      </c>
      <c r="K196" s="12">
        <v>0</v>
      </c>
      <c r="L196" s="12">
        <v>1</v>
      </c>
      <c r="M196" s="12">
        <v>199</v>
      </c>
      <c r="N196" s="12">
        <v>21649</v>
      </c>
      <c r="O196" s="12">
        <f>IF(H196=0,0,N196)</f>
        <v>21649</v>
      </c>
      <c r="P196" s="26"/>
    </row>
    <row r="197" spans="1:16" x14ac:dyDescent="0.2">
      <c r="A197" s="12" t="s">
        <v>43</v>
      </c>
      <c r="B197" s="12" t="s">
        <v>15</v>
      </c>
      <c r="C197" s="12" t="s">
        <v>19</v>
      </c>
      <c r="D197" s="12" t="s">
        <v>24</v>
      </c>
      <c r="E197" s="12">
        <v>1</v>
      </c>
      <c r="F197" s="12">
        <v>0</v>
      </c>
      <c r="G197" s="12">
        <v>1</v>
      </c>
      <c r="H197" s="12">
        <v>0</v>
      </c>
      <c r="I197" s="12">
        <v>0</v>
      </c>
      <c r="J197" s="12">
        <v>0</v>
      </c>
      <c r="K197" s="12">
        <v>0</v>
      </c>
      <c r="L197" s="12">
        <v>0</v>
      </c>
      <c r="M197" s="12">
        <v>215</v>
      </c>
      <c r="N197" s="12">
        <v>60000</v>
      </c>
      <c r="O197" s="12">
        <f>IF(H197=0,0,N197)</f>
        <v>0</v>
      </c>
      <c r="P197" s="26"/>
    </row>
    <row r="198" spans="1:16" x14ac:dyDescent="0.2">
      <c r="A198" s="12" t="s">
        <v>44</v>
      </c>
      <c r="B198" s="12" t="s">
        <v>15</v>
      </c>
      <c r="C198" s="12" t="s">
        <v>19</v>
      </c>
      <c r="D198" s="12" t="s">
        <v>24</v>
      </c>
      <c r="E198" s="12">
        <v>1</v>
      </c>
      <c r="F198" s="12">
        <v>1</v>
      </c>
      <c r="G198" s="12">
        <v>0</v>
      </c>
      <c r="H198" s="12">
        <v>1</v>
      </c>
      <c r="I198" s="12">
        <v>0</v>
      </c>
      <c r="J198" s="12">
        <v>0</v>
      </c>
      <c r="K198" s="12">
        <v>0</v>
      </c>
      <c r="L198" s="12">
        <v>1</v>
      </c>
      <c r="M198" s="12">
        <v>238</v>
      </c>
      <c r="N198" s="12">
        <v>32631</v>
      </c>
      <c r="O198" s="12">
        <f>IF(H198=0,0,N198)</f>
        <v>32631</v>
      </c>
      <c r="P198" s="26"/>
    </row>
    <row r="199" spans="1:16" x14ac:dyDescent="0.2">
      <c r="A199" s="12" t="s">
        <v>45</v>
      </c>
      <c r="B199" s="12" t="s">
        <v>15</v>
      </c>
      <c r="C199" s="12" t="s">
        <v>19</v>
      </c>
      <c r="D199" s="12" t="s">
        <v>24</v>
      </c>
      <c r="E199" s="12">
        <v>1</v>
      </c>
      <c r="F199" s="12">
        <v>1</v>
      </c>
      <c r="G199" s="12">
        <v>0</v>
      </c>
      <c r="H199" s="12">
        <v>1</v>
      </c>
      <c r="I199" s="12">
        <v>0</v>
      </c>
      <c r="J199" s="12">
        <v>0</v>
      </c>
      <c r="K199" s="12">
        <v>0</v>
      </c>
      <c r="L199" s="12">
        <v>1</v>
      </c>
      <c r="M199" s="12">
        <v>190</v>
      </c>
      <c r="N199" s="12">
        <v>30821</v>
      </c>
      <c r="O199" s="12">
        <f>IF(H199=0,0,N199)</f>
        <v>30821</v>
      </c>
      <c r="P199" s="26"/>
    </row>
    <row r="200" spans="1:16" x14ac:dyDescent="0.2">
      <c r="A200" s="12" t="s">
        <v>46</v>
      </c>
      <c r="B200" s="12" t="s">
        <v>15</v>
      </c>
      <c r="C200" s="12" t="s">
        <v>19</v>
      </c>
      <c r="D200" s="12" t="s">
        <v>24</v>
      </c>
      <c r="E200" s="12">
        <v>1</v>
      </c>
      <c r="F200" s="12">
        <v>1</v>
      </c>
      <c r="G200" s="12">
        <v>0</v>
      </c>
      <c r="H200" s="12">
        <v>1</v>
      </c>
      <c r="I200" s="12">
        <v>0</v>
      </c>
      <c r="J200" s="12">
        <v>0</v>
      </c>
      <c r="K200" s="12">
        <v>0</v>
      </c>
      <c r="L200" s="12">
        <v>1</v>
      </c>
      <c r="M200" s="12">
        <v>212</v>
      </c>
      <c r="N200" s="12">
        <v>28940</v>
      </c>
      <c r="O200" s="12">
        <f>IF(H200=0,0,N200)</f>
        <v>28940</v>
      </c>
      <c r="P200" s="26"/>
    </row>
    <row r="201" spans="1:16" x14ac:dyDescent="0.2">
      <c r="A201" s="12" t="s">
        <v>47</v>
      </c>
      <c r="B201" s="12" t="s">
        <v>15</v>
      </c>
      <c r="C201" s="12" t="s">
        <v>19</v>
      </c>
      <c r="D201" s="12" t="s">
        <v>24</v>
      </c>
      <c r="E201" s="12">
        <v>1</v>
      </c>
      <c r="F201" s="12">
        <v>1</v>
      </c>
      <c r="G201" s="12">
        <v>0</v>
      </c>
      <c r="H201" s="12">
        <v>1</v>
      </c>
      <c r="I201" s="12">
        <v>0</v>
      </c>
      <c r="J201" s="12">
        <v>0</v>
      </c>
      <c r="K201" s="12">
        <v>0</v>
      </c>
      <c r="L201" s="12">
        <v>1</v>
      </c>
      <c r="M201" s="12">
        <v>210</v>
      </c>
      <c r="N201" s="12">
        <v>30070</v>
      </c>
      <c r="O201" s="12">
        <f>IF(H201=0,0,N201)</f>
        <v>30070</v>
      </c>
      <c r="P201" s="26"/>
    </row>
    <row r="202" spans="1:16" x14ac:dyDescent="0.2">
      <c r="A202" s="12" t="s">
        <v>48</v>
      </c>
      <c r="B202" s="12" t="s">
        <v>15</v>
      </c>
      <c r="C202" s="12" t="s">
        <v>19</v>
      </c>
      <c r="D202" s="12" t="s">
        <v>24</v>
      </c>
      <c r="E202" s="12">
        <v>1</v>
      </c>
      <c r="F202" s="12">
        <v>1</v>
      </c>
      <c r="G202" s="12">
        <v>0</v>
      </c>
      <c r="H202" s="12">
        <v>1</v>
      </c>
      <c r="I202" s="12">
        <v>0</v>
      </c>
      <c r="J202" s="12">
        <v>0</v>
      </c>
      <c r="K202" s="12">
        <v>0</v>
      </c>
      <c r="L202" s="12">
        <v>1</v>
      </c>
      <c r="M202" s="12">
        <v>225</v>
      </c>
      <c r="N202" s="12">
        <v>35938</v>
      </c>
      <c r="O202" s="12">
        <f>IF(H202=0,0,N202)</f>
        <v>35938</v>
      </c>
      <c r="P202" s="26"/>
    </row>
    <row r="203" spans="1:16" x14ac:dyDescent="0.2">
      <c r="A203" s="12" t="s">
        <v>49</v>
      </c>
      <c r="B203" s="12" t="s">
        <v>15</v>
      </c>
      <c r="C203" s="12" t="s">
        <v>19</v>
      </c>
      <c r="D203" s="12" t="s">
        <v>24</v>
      </c>
      <c r="E203" s="12">
        <v>1</v>
      </c>
      <c r="F203" s="12">
        <v>1</v>
      </c>
      <c r="G203" s="12">
        <v>0</v>
      </c>
      <c r="H203" s="12">
        <v>1</v>
      </c>
      <c r="I203" s="12">
        <v>0</v>
      </c>
      <c r="J203" s="12">
        <v>0</v>
      </c>
      <c r="K203" s="12">
        <v>0</v>
      </c>
      <c r="L203" s="12">
        <v>1</v>
      </c>
      <c r="M203" s="12">
        <v>231</v>
      </c>
      <c r="N203" s="12">
        <v>20132</v>
      </c>
      <c r="O203" s="12">
        <f>IF(H203=0,0,N203)</f>
        <v>20132</v>
      </c>
      <c r="P203" s="26"/>
    </row>
    <row r="204" spans="1:16" x14ac:dyDescent="0.2">
      <c r="A204" s="12" t="s">
        <v>50</v>
      </c>
      <c r="B204" s="12" t="s">
        <v>15</v>
      </c>
      <c r="C204" s="12" t="s">
        <v>19</v>
      </c>
      <c r="D204" s="12" t="s">
        <v>24</v>
      </c>
      <c r="E204" s="12">
        <v>1</v>
      </c>
      <c r="F204" s="12">
        <v>1</v>
      </c>
      <c r="G204" s="12">
        <v>0</v>
      </c>
      <c r="H204" s="12">
        <v>1</v>
      </c>
      <c r="I204" s="12">
        <v>0</v>
      </c>
      <c r="J204" s="12">
        <v>0</v>
      </c>
      <c r="K204" s="12">
        <v>0</v>
      </c>
      <c r="L204" s="12">
        <v>1</v>
      </c>
      <c r="M204" s="12">
        <v>244</v>
      </c>
      <c r="N204" s="12">
        <v>35626</v>
      </c>
      <c r="O204" s="12">
        <f>IF(H204=0,0,N204)</f>
        <v>35626</v>
      </c>
      <c r="P204" s="26"/>
    </row>
    <row r="205" spans="1:16" x14ac:dyDescent="0.2">
      <c r="A205" s="12" t="s">
        <v>51</v>
      </c>
      <c r="B205" s="12" t="s">
        <v>15</v>
      </c>
      <c r="C205" s="12" t="s">
        <v>19</v>
      </c>
      <c r="D205" s="12" t="s">
        <v>24</v>
      </c>
      <c r="E205" s="12">
        <v>1</v>
      </c>
      <c r="F205" s="12">
        <v>1</v>
      </c>
      <c r="G205" s="12">
        <v>0</v>
      </c>
      <c r="H205" s="12">
        <v>1</v>
      </c>
      <c r="I205" s="12">
        <v>0</v>
      </c>
      <c r="J205" s="12">
        <v>0</v>
      </c>
      <c r="K205" s="12">
        <v>0</v>
      </c>
      <c r="L205" s="12">
        <v>1</v>
      </c>
      <c r="M205" s="12">
        <v>159</v>
      </c>
      <c r="N205" s="12">
        <v>2318</v>
      </c>
      <c r="O205" s="12">
        <f>IF(H205=0,0,N205)</f>
        <v>2318</v>
      </c>
      <c r="P205" s="26"/>
    </row>
    <row r="206" spans="1:16" x14ac:dyDescent="0.2">
      <c r="A206" s="12" t="s">
        <v>52</v>
      </c>
      <c r="B206" s="12" t="s">
        <v>15</v>
      </c>
      <c r="C206" s="12" t="s">
        <v>19</v>
      </c>
      <c r="D206" s="12" t="s">
        <v>24</v>
      </c>
      <c r="E206" s="12">
        <v>1</v>
      </c>
      <c r="F206" s="12">
        <v>1</v>
      </c>
      <c r="G206" s="12">
        <v>0</v>
      </c>
      <c r="H206" s="12">
        <v>1</v>
      </c>
      <c r="I206" s="12">
        <v>0</v>
      </c>
      <c r="J206" s="12">
        <v>0</v>
      </c>
      <c r="K206" s="12">
        <v>0</v>
      </c>
      <c r="L206" s="12">
        <v>1</v>
      </c>
      <c r="M206" s="12">
        <v>260</v>
      </c>
      <c r="N206" s="12">
        <v>10507</v>
      </c>
      <c r="O206" s="12">
        <f>IF(H206=0,0,N206)</f>
        <v>10507</v>
      </c>
      <c r="P206" s="26"/>
    </row>
    <row r="207" spans="1:16" x14ac:dyDescent="0.2">
      <c r="A207" s="12" t="s">
        <v>53</v>
      </c>
      <c r="B207" s="12" t="s">
        <v>15</v>
      </c>
      <c r="C207" s="12" t="s">
        <v>19</v>
      </c>
      <c r="D207" s="12" t="s">
        <v>24</v>
      </c>
      <c r="E207" s="12">
        <v>1</v>
      </c>
      <c r="F207" s="12">
        <v>1</v>
      </c>
      <c r="G207" s="12">
        <v>0</v>
      </c>
      <c r="H207" s="12">
        <v>1</v>
      </c>
      <c r="I207" s="12">
        <v>0</v>
      </c>
      <c r="J207" s="12">
        <v>0</v>
      </c>
      <c r="K207" s="12">
        <v>0</v>
      </c>
      <c r="L207" s="12">
        <v>1</v>
      </c>
      <c r="M207" s="12">
        <v>259</v>
      </c>
      <c r="N207" s="12">
        <v>33407</v>
      </c>
      <c r="O207" s="12">
        <f>IF(H207=0,0,N207)</f>
        <v>33407</v>
      </c>
      <c r="P207" s="26"/>
    </row>
    <row r="208" spans="1:16" x14ac:dyDescent="0.2">
      <c r="A208" s="12" t="s">
        <v>54</v>
      </c>
      <c r="B208" s="12" t="s">
        <v>15</v>
      </c>
      <c r="C208" s="12" t="s">
        <v>19</v>
      </c>
      <c r="D208" s="12" t="s">
        <v>24</v>
      </c>
      <c r="E208" s="12">
        <v>1</v>
      </c>
      <c r="F208" s="12">
        <v>1</v>
      </c>
      <c r="G208" s="12">
        <v>0</v>
      </c>
      <c r="H208" s="12">
        <v>1</v>
      </c>
      <c r="I208" s="12">
        <v>0</v>
      </c>
      <c r="J208" s="12">
        <v>0</v>
      </c>
      <c r="K208" s="12">
        <v>0</v>
      </c>
      <c r="L208" s="12">
        <v>1</v>
      </c>
      <c r="M208" s="12">
        <v>167</v>
      </c>
      <c r="N208" s="12">
        <v>11026</v>
      </c>
      <c r="O208" s="12">
        <f>IF(H208=0,0,N208)</f>
        <v>11026</v>
      </c>
      <c r="P208" s="26"/>
    </row>
    <row r="209" spans="1:16" x14ac:dyDescent="0.2">
      <c r="A209" s="12" t="s">
        <v>55</v>
      </c>
      <c r="B209" s="12" t="s">
        <v>15</v>
      </c>
      <c r="C209" s="12" t="s">
        <v>19</v>
      </c>
      <c r="D209" s="12" t="s">
        <v>24</v>
      </c>
      <c r="E209" s="12">
        <v>1</v>
      </c>
      <c r="F209" s="12">
        <v>1</v>
      </c>
      <c r="G209" s="12">
        <v>0</v>
      </c>
      <c r="H209" s="12">
        <v>1</v>
      </c>
      <c r="I209" s="12">
        <v>0</v>
      </c>
      <c r="J209" s="12">
        <v>0</v>
      </c>
      <c r="K209" s="12">
        <v>0</v>
      </c>
      <c r="L209" s="12">
        <v>1</v>
      </c>
      <c r="M209" s="12">
        <v>139</v>
      </c>
      <c r="N209" s="12">
        <v>18708</v>
      </c>
      <c r="O209" s="12">
        <f>IF(H209=0,0,N209)</f>
        <v>18708</v>
      </c>
      <c r="P209" s="26"/>
    </row>
    <row r="210" spans="1:16" x14ac:dyDescent="0.2">
      <c r="A210" s="12" t="s">
        <v>56</v>
      </c>
      <c r="B210" s="12" t="s">
        <v>15</v>
      </c>
      <c r="C210" s="12" t="s">
        <v>19</v>
      </c>
      <c r="D210" s="12" t="s">
        <v>24</v>
      </c>
      <c r="E210" s="12">
        <v>1</v>
      </c>
      <c r="F210" s="12">
        <v>1</v>
      </c>
      <c r="G210" s="12">
        <v>0</v>
      </c>
      <c r="H210" s="12">
        <v>1</v>
      </c>
      <c r="I210" s="12">
        <v>0</v>
      </c>
      <c r="J210" s="12">
        <v>0</v>
      </c>
      <c r="K210" s="12">
        <v>0</v>
      </c>
      <c r="L210" s="12">
        <v>1</v>
      </c>
      <c r="M210" s="12">
        <v>114</v>
      </c>
      <c r="N210" s="12">
        <v>14010</v>
      </c>
      <c r="O210" s="12">
        <f>IF(H210=0,0,N210)</f>
        <v>14010</v>
      </c>
      <c r="P210" s="26"/>
    </row>
    <row r="211" spans="1:16" x14ac:dyDescent="0.2">
      <c r="A211" s="12" t="s">
        <v>57</v>
      </c>
      <c r="B211" s="12" t="s">
        <v>15</v>
      </c>
      <c r="C211" s="12" t="s">
        <v>19</v>
      </c>
      <c r="D211" s="12" t="s">
        <v>24</v>
      </c>
      <c r="E211" s="12">
        <v>1</v>
      </c>
      <c r="F211" s="12">
        <v>0</v>
      </c>
      <c r="G211" s="12">
        <v>1</v>
      </c>
      <c r="H211" s="12">
        <v>0</v>
      </c>
      <c r="I211" s="12">
        <v>0</v>
      </c>
      <c r="J211" s="12">
        <v>0</v>
      </c>
      <c r="K211" s="12">
        <v>0</v>
      </c>
      <c r="L211" s="12">
        <v>0</v>
      </c>
      <c r="M211" s="12">
        <v>157</v>
      </c>
      <c r="N211" s="12"/>
      <c r="O211" s="12">
        <f>IF(H211=0,0,N211)</f>
        <v>0</v>
      </c>
      <c r="P211" s="26"/>
    </row>
    <row r="212" spans="1:16" x14ac:dyDescent="0.2">
      <c r="A212" s="12" t="s">
        <v>58</v>
      </c>
      <c r="B212" s="12" t="s">
        <v>15</v>
      </c>
      <c r="C212" s="12" t="s">
        <v>19</v>
      </c>
      <c r="D212" s="12" t="s">
        <v>24</v>
      </c>
      <c r="E212" s="12">
        <v>1</v>
      </c>
      <c r="F212" s="12">
        <v>1</v>
      </c>
      <c r="G212" s="12">
        <v>0</v>
      </c>
      <c r="H212" s="12">
        <v>1</v>
      </c>
      <c r="I212" s="12">
        <v>0</v>
      </c>
      <c r="J212" s="12">
        <v>0</v>
      </c>
      <c r="K212" s="12">
        <v>0</v>
      </c>
      <c r="L212" s="12">
        <v>1</v>
      </c>
      <c r="M212" s="12">
        <v>170</v>
      </c>
      <c r="N212" s="12">
        <v>23333</v>
      </c>
      <c r="O212" s="12">
        <f>IF(H212=0,0,N212)</f>
        <v>23333</v>
      </c>
      <c r="P212" s="26"/>
    </row>
    <row r="213" spans="1:16" x14ac:dyDescent="0.2">
      <c r="A213" s="19" t="s">
        <v>41</v>
      </c>
      <c r="B213" s="19" t="s">
        <v>15</v>
      </c>
      <c r="C213" s="19" t="s">
        <v>19</v>
      </c>
      <c r="D213" s="19" t="s">
        <v>34</v>
      </c>
      <c r="E213" s="19">
        <v>1</v>
      </c>
      <c r="F213" s="19">
        <v>1</v>
      </c>
      <c r="G213" s="19">
        <v>0</v>
      </c>
      <c r="H213" s="19">
        <v>0</v>
      </c>
      <c r="I213" s="19">
        <v>1</v>
      </c>
      <c r="J213" s="19">
        <v>0</v>
      </c>
      <c r="K213" s="19">
        <v>0</v>
      </c>
      <c r="L213" s="19">
        <v>1</v>
      </c>
      <c r="M213" s="19">
        <v>201</v>
      </c>
      <c r="N213" s="19">
        <v>40738</v>
      </c>
      <c r="O213" s="19">
        <f>IF(H213=0,0,N213)</f>
        <v>0</v>
      </c>
      <c r="P213" s="27">
        <f>SUM(O213:O231)/SUM(H213:H231)</f>
        <v>21254.833333333332</v>
      </c>
    </row>
    <row r="214" spans="1:16" x14ac:dyDescent="0.2">
      <c r="A214" s="19" t="s">
        <v>14</v>
      </c>
      <c r="B214" s="19" t="s">
        <v>15</v>
      </c>
      <c r="C214" s="19" t="s">
        <v>19</v>
      </c>
      <c r="D214" s="19" t="s">
        <v>34</v>
      </c>
      <c r="E214" s="19">
        <v>1</v>
      </c>
      <c r="F214" s="19">
        <v>1</v>
      </c>
      <c r="G214" s="19">
        <v>0</v>
      </c>
      <c r="H214" s="19">
        <v>1</v>
      </c>
      <c r="I214" s="19">
        <v>0</v>
      </c>
      <c r="J214" s="19">
        <v>0</v>
      </c>
      <c r="K214" s="19">
        <v>0</v>
      </c>
      <c r="L214" s="19">
        <v>1</v>
      </c>
      <c r="M214" s="19"/>
      <c r="N214" s="19">
        <v>16424</v>
      </c>
      <c r="O214" s="19">
        <f>IF(H214=0,0,N214)</f>
        <v>16424</v>
      </c>
      <c r="P214" s="27"/>
    </row>
    <row r="215" spans="1:16" x14ac:dyDescent="0.2">
      <c r="A215" s="19" t="s">
        <v>42</v>
      </c>
      <c r="B215" s="19" t="s">
        <v>15</v>
      </c>
      <c r="C215" s="19" t="s">
        <v>19</v>
      </c>
      <c r="D215" s="19" t="s">
        <v>34</v>
      </c>
      <c r="E215" s="19">
        <v>1</v>
      </c>
      <c r="F215" s="19">
        <v>1</v>
      </c>
      <c r="G215" s="19">
        <v>0</v>
      </c>
      <c r="H215" s="19">
        <v>1</v>
      </c>
      <c r="I215" s="19">
        <v>0</v>
      </c>
      <c r="J215" s="19">
        <v>0</v>
      </c>
      <c r="K215" s="19">
        <v>0</v>
      </c>
      <c r="L215" s="19">
        <v>1</v>
      </c>
      <c r="M215" s="19">
        <v>236</v>
      </c>
      <c r="N215" s="19">
        <v>20370</v>
      </c>
      <c r="O215" s="19">
        <f>IF(H215=0,0,N215)</f>
        <v>20370</v>
      </c>
      <c r="P215" s="27"/>
    </row>
    <row r="216" spans="1:16" x14ac:dyDescent="0.2">
      <c r="A216" s="19" t="s">
        <v>43</v>
      </c>
      <c r="B216" s="19" t="s">
        <v>15</v>
      </c>
      <c r="C216" s="19" t="s">
        <v>19</v>
      </c>
      <c r="D216" s="19" t="s">
        <v>34</v>
      </c>
      <c r="E216" s="19">
        <v>1</v>
      </c>
      <c r="F216" s="19">
        <v>1</v>
      </c>
      <c r="G216" s="19">
        <v>0</v>
      </c>
      <c r="H216" s="19">
        <v>1</v>
      </c>
      <c r="I216" s="19">
        <v>0</v>
      </c>
      <c r="J216" s="19">
        <v>0</v>
      </c>
      <c r="K216" s="19">
        <v>0</v>
      </c>
      <c r="L216" s="19">
        <v>1</v>
      </c>
      <c r="M216" s="19">
        <v>206</v>
      </c>
      <c r="N216" s="19">
        <v>33075</v>
      </c>
      <c r="O216" s="19">
        <f>IF(H216=0,0,N216)</f>
        <v>33075</v>
      </c>
      <c r="P216" s="27"/>
    </row>
    <row r="217" spans="1:16" x14ac:dyDescent="0.2">
      <c r="A217" s="19" t="s">
        <v>44</v>
      </c>
      <c r="B217" s="19" t="s">
        <v>15</v>
      </c>
      <c r="C217" s="19" t="s">
        <v>19</v>
      </c>
      <c r="D217" s="19" t="s">
        <v>34</v>
      </c>
      <c r="E217" s="19">
        <v>1</v>
      </c>
      <c r="F217" s="19">
        <v>1</v>
      </c>
      <c r="G217" s="19">
        <v>0</v>
      </c>
      <c r="H217" s="19">
        <v>1</v>
      </c>
      <c r="I217" s="19">
        <v>0</v>
      </c>
      <c r="J217" s="19">
        <v>0</v>
      </c>
      <c r="K217" s="19">
        <v>0</v>
      </c>
      <c r="L217" s="19">
        <v>1</v>
      </c>
      <c r="M217" s="19">
        <v>209</v>
      </c>
      <c r="N217" s="19">
        <v>16551</v>
      </c>
      <c r="O217" s="19">
        <f>IF(H217=0,0,N217)</f>
        <v>16551</v>
      </c>
      <c r="P217" s="27"/>
    </row>
    <row r="218" spans="1:16" x14ac:dyDescent="0.2">
      <c r="A218" s="19" t="s">
        <v>45</v>
      </c>
      <c r="B218" s="19" t="s">
        <v>15</v>
      </c>
      <c r="C218" s="19" t="s">
        <v>19</v>
      </c>
      <c r="D218" s="19" t="s">
        <v>34</v>
      </c>
      <c r="E218" s="19">
        <v>1</v>
      </c>
      <c r="F218" s="19">
        <v>1</v>
      </c>
      <c r="G218" s="19">
        <v>0</v>
      </c>
      <c r="H218" s="19">
        <v>1</v>
      </c>
      <c r="I218" s="19">
        <v>0</v>
      </c>
      <c r="J218" s="19">
        <v>0</v>
      </c>
      <c r="K218" s="19">
        <v>0</v>
      </c>
      <c r="L218" s="19">
        <v>1</v>
      </c>
      <c r="M218" s="19"/>
      <c r="N218" s="19">
        <v>26807</v>
      </c>
      <c r="O218" s="19">
        <f>IF(H218=0,0,N218)</f>
        <v>26807</v>
      </c>
      <c r="P218" s="27"/>
    </row>
    <row r="219" spans="1:16" x14ac:dyDescent="0.2">
      <c r="A219" s="19" t="s">
        <v>46</v>
      </c>
      <c r="B219" s="19" t="s">
        <v>15</v>
      </c>
      <c r="C219" s="19" t="s">
        <v>19</v>
      </c>
      <c r="D219" s="19" t="s">
        <v>34</v>
      </c>
      <c r="E219" s="19">
        <v>1</v>
      </c>
      <c r="F219" s="19">
        <v>1</v>
      </c>
      <c r="G219" s="19">
        <v>0</v>
      </c>
      <c r="H219" s="19">
        <v>1</v>
      </c>
      <c r="I219" s="19">
        <v>0</v>
      </c>
      <c r="J219" s="19">
        <v>0</v>
      </c>
      <c r="K219" s="19">
        <v>0</v>
      </c>
      <c r="L219" s="19">
        <v>1</v>
      </c>
      <c r="M219" s="19">
        <v>212</v>
      </c>
      <c r="N219" s="19">
        <v>22012</v>
      </c>
      <c r="O219" s="19">
        <f>IF(H219=0,0,N219)</f>
        <v>22012</v>
      </c>
      <c r="P219" s="27"/>
    </row>
    <row r="220" spans="1:16" x14ac:dyDescent="0.2">
      <c r="A220" s="19" t="s">
        <v>47</v>
      </c>
      <c r="B220" s="19" t="s">
        <v>15</v>
      </c>
      <c r="C220" s="19" t="s">
        <v>19</v>
      </c>
      <c r="D220" s="19" t="s">
        <v>34</v>
      </c>
      <c r="E220" s="19">
        <v>1</v>
      </c>
      <c r="F220" s="19">
        <v>1</v>
      </c>
      <c r="G220" s="19">
        <v>0</v>
      </c>
      <c r="H220" s="19">
        <v>1</v>
      </c>
      <c r="I220" s="19">
        <v>0</v>
      </c>
      <c r="J220" s="19">
        <v>0</v>
      </c>
      <c r="K220" s="19">
        <v>0</v>
      </c>
      <c r="L220" s="19">
        <v>1</v>
      </c>
      <c r="M220" s="19"/>
      <c r="N220" s="19">
        <v>22569</v>
      </c>
      <c r="O220" s="19">
        <f>IF(H220=0,0,N220)</f>
        <v>22569</v>
      </c>
      <c r="P220" s="27"/>
    </row>
    <row r="221" spans="1:16" x14ac:dyDescent="0.2">
      <c r="A221" s="19" t="s">
        <v>48</v>
      </c>
      <c r="B221" s="19" t="s">
        <v>15</v>
      </c>
      <c r="C221" s="19" t="s">
        <v>19</v>
      </c>
      <c r="D221" s="19" t="s">
        <v>34</v>
      </c>
      <c r="E221" s="19">
        <v>1</v>
      </c>
      <c r="F221" s="19">
        <v>1</v>
      </c>
      <c r="G221" s="19">
        <v>0</v>
      </c>
      <c r="H221" s="19">
        <v>1</v>
      </c>
      <c r="I221" s="19">
        <v>0</v>
      </c>
      <c r="J221" s="19">
        <v>0</v>
      </c>
      <c r="K221" s="19">
        <v>0</v>
      </c>
      <c r="L221" s="19">
        <v>1</v>
      </c>
      <c r="M221" s="19"/>
      <c r="N221" s="19">
        <v>43233</v>
      </c>
      <c r="O221" s="19">
        <f>IF(H221=0,0,N221)</f>
        <v>43233</v>
      </c>
      <c r="P221" s="27"/>
    </row>
    <row r="222" spans="1:16" x14ac:dyDescent="0.2">
      <c r="A222" s="19" t="s">
        <v>49</v>
      </c>
      <c r="B222" s="19" t="s">
        <v>15</v>
      </c>
      <c r="C222" s="19" t="s">
        <v>19</v>
      </c>
      <c r="D222" s="19" t="s">
        <v>34</v>
      </c>
      <c r="E222" s="19">
        <v>1</v>
      </c>
      <c r="F222" s="19">
        <v>1</v>
      </c>
      <c r="G222" s="19">
        <v>0</v>
      </c>
      <c r="H222" s="19">
        <v>1</v>
      </c>
      <c r="I222" s="19">
        <v>0</v>
      </c>
      <c r="J222" s="19">
        <v>0</v>
      </c>
      <c r="K222" s="19">
        <v>0</v>
      </c>
      <c r="L222" s="19">
        <v>1</v>
      </c>
      <c r="M222" s="19"/>
      <c r="N222" s="19">
        <v>15575</v>
      </c>
      <c r="O222" s="19">
        <f>IF(H222=0,0,N222)</f>
        <v>15575</v>
      </c>
      <c r="P222" s="27"/>
    </row>
    <row r="223" spans="1:16" x14ac:dyDescent="0.2">
      <c r="A223" s="19" t="s">
        <v>50</v>
      </c>
      <c r="B223" s="19" t="s">
        <v>15</v>
      </c>
      <c r="C223" s="19" t="s">
        <v>19</v>
      </c>
      <c r="D223" s="19" t="s">
        <v>34</v>
      </c>
      <c r="E223" s="19">
        <v>1</v>
      </c>
      <c r="F223" s="19">
        <v>1</v>
      </c>
      <c r="G223" s="19">
        <v>0</v>
      </c>
      <c r="H223" s="19">
        <v>1</v>
      </c>
      <c r="I223" s="19">
        <v>0</v>
      </c>
      <c r="J223" s="19">
        <v>0</v>
      </c>
      <c r="K223" s="19">
        <v>0</v>
      </c>
      <c r="L223" s="19">
        <v>1</v>
      </c>
      <c r="M223" s="19">
        <v>214</v>
      </c>
      <c r="N223" s="19">
        <v>27477</v>
      </c>
      <c r="O223" s="19">
        <f>IF(H223=0,0,N223)</f>
        <v>27477</v>
      </c>
      <c r="P223" s="27"/>
    </row>
    <row r="224" spans="1:16" x14ac:dyDescent="0.2">
      <c r="A224" s="19" t="s">
        <v>51</v>
      </c>
      <c r="B224" s="19" t="s">
        <v>15</v>
      </c>
      <c r="C224" s="19" t="s">
        <v>19</v>
      </c>
      <c r="D224" s="19" t="s">
        <v>34</v>
      </c>
      <c r="E224" s="19">
        <v>1</v>
      </c>
      <c r="F224" s="19">
        <v>1</v>
      </c>
      <c r="G224" s="19">
        <v>0</v>
      </c>
      <c r="H224" s="19">
        <v>1</v>
      </c>
      <c r="I224" s="19">
        <v>0</v>
      </c>
      <c r="J224" s="19">
        <v>0</v>
      </c>
      <c r="K224" s="19">
        <v>0</v>
      </c>
      <c r="L224" s="19">
        <v>1</v>
      </c>
      <c r="M224" s="19"/>
      <c r="N224" s="19">
        <v>7862</v>
      </c>
      <c r="O224" s="19">
        <f>IF(H224=0,0,N224)</f>
        <v>7862</v>
      </c>
      <c r="P224" s="27"/>
    </row>
    <row r="225" spans="1:16" x14ac:dyDescent="0.2">
      <c r="A225" s="19" t="s">
        <v>52</v>
      </c>
      <c r="B225" s="19" t="s">
        <v>15</v>
      </c>
      <c r="C225" s="19" t="s">
        <v>19</v>
      </c>
      <c r="D225" s="19" t="s">
        <v>34</v>
      </c>
      <c r="E225" s="19">
        <v>1</v>
      </c>
      <c r="F225" s="19">
        <v>1</v>
      </c>
      <c r="G225" s="19">
        <v>0</v>
      </c>
      <c r="H225" s="19">
        <v>1</v>
      </c>
      <c r="I225" s="19">
        <v>0</v>
      </c>
      <c r="J225" s="19">
        <v>0</v>
      </c>
      <c r="K225" s="19">
        <v>0</v>
      </c>
      <c r="L225" s="19">
        <v>1</v>
      </c>
      <c r="M225" s="19">
        <v>219</v>
      </c>
      <c r="N225" s="19">
        <v>17645</v>
      </c>
      <c r="O225" s="19">
        <f>IF(H225=0,0,N225)</f>
        <v>17645</v>
      </c>
      <c r="P225" s="27"/>
    </row>
    <row r="226" spans="1:16" x14ac:dyDescent="0.2">
      <c r="A226" s="19" t="s">
        <v>53</v>
      </c>
      <c r="B226" s="19" t="s">
        <v>15</v>
      </c>
      <c r="C226" s="19" t="s">
        <v>19</v>
      </c>
      <c r="D226" s="19" t="s">
        <v>34</v>
      </c>
      <c r="E226" s="19">
        <v>1</v>
      </c>
      <c r="F226" s="19">
        <v>1</v>
      </c>
      <c r="G226" s="19">
        <v>0</v>
      </c>
      <c r="H226" s="19">
        <v>1</v>
      </c>
      <c r="I226" s="19">
        <v>0</v>
      </c>
      <c r="J226" s="19">
        <v>0</v>
      </c>
      <c r="K226" s="19">
        <v>0</v>
      </c>
      <c r="L226" s="19">
        <v>1</v>
      </c>
      <c r="M226" s="19">
        <v>244</v>
      </c>
      <c r="N226" s="19">
        <v>14117</v>
      </c>
      <c r="O226" s="19">
        <f>IF(H226=0,0,N226)</f>
        <v>14117</v>
      </c>
      <c r="P226" s="27"/>
    </row>
    <row r="227" spans="1:16" x14ac:dyDescent="0.2">
      <c r="A227" s="19" t="s">
        <v>54</v>
      </c>
      <c r="B227" s="19" t="s">
        <v>15</v>
      </c>
      <c r="C227" s="19" t="s">
        <v>19</v>
      </c>
      <c r="D227" s="19" t="s">
        <v>34</v>
      </c>
      <c r="E227" s="19">
        <v>1</v>
      </c>
      <c r="F227" s="19">
        <v>1</v>
      </c>
      <c r="G227" s="19">
        <v>0</v>
      </c>
      <c r="H227" s="19">
        <v>1</v>
      </c>
      <c r="I227" s="19">
        <v>0</v>
      </c>
      <c r="J227" s="19">
        <v>0</v>
      </c>
      <c r="K227" s="19">
        <v>0</v>
      </c>
      <c r="L227" s="19">
        <v>1</v>
      </c>
      <c r="M227" s="19">
        <v>190</v>
      </c>
      <c r="N227" s="19">
        <v>17483</v>
      </c>
      <c r="O227" s="19">
        <f>IF(H227=0,0,N227)</f>
        <v>17483</v>
      </c>
      <c r="P227" s="27"/>
    </row>
    <row r="228" spans="1:16" x14ac:dyDescent="0.2">
      <c r="A228" s="19" t="s">
        <v>55</v>
      </c>
      <c r="B228" s="19" t="s">
        <v>15</v>
      </c>
      <c r="C228" s="19" t="s">
        <v>19</v>
      </c>
      <c r="D228" s="19" t="s">
        <v>34</v>
      </c>
      <c r="E228" s="19">
        <v>1</v>
      </c>
      <c r="F228" s="19">
        <v>1</v>
      </c>
      <c r="G228" s="19">
        <v>0</v>
      </c>
      <c r="H228" s="19">
        <v>1</v>
      </c>
      <c r="I228" s="19">
        <v>0</v>
      </c>
      <c r="J228" s="19">
        <v>0</v>
      </c>
      <c r="K228" s="19">
        <v>0</v>
      </c>
      <c r="L228" s="19">
        <v>1</v>
      </c>
      <c r="M228" s="19"/>
      <c r="N228" s="19">
        <v>14665</v>
      </c>
      <c r="O228" s="19">
        <f>IF(H228=0,0,N228)</f>
        <v>14665</v>
      </c>
      <c r="P228" s="27"/>
    </row>
    <row r="229" spans="1:16" x14ac:dyDescent="0.2">
      <c r="A229" s="19" t="s">
        <v>56</v>
      </c>
      <c r="B229" s="19" t="s">
        <v>15</v>
      </c>
      <c r="C229" s="19" t="s">
        <v>19</v>
      </c>
      <c r="D229" s="19" t="s">
        <v>34</v>
      </c>
      <c r="E229" s="19">
        <v>1</v>
      </c>
      <c r="F229" s="19">
        <v>1</v>
      </c>
      <c r="G229" s="19">
        <v>0</v>
      </c>
      <c r="H229" s="19">
        <v>1</v>
      </c>
      <c r="I229" s="19">
        <v>0</v>
      </c>
      <c r="J229" s="19">
        <v>0</v>
      </c>
      <c r="K229" s="19">
        <v>0</v>
      </c>
      <c r="L229" s="19">
        <v>1</v>
      </c>
      <c r="M229" s="19">
        <v>193</v>
      </c>
      <c r="N229" s="19">
        <v>10383</v>
      </c>
      <c r="O229" s="19">
        <f>IF(H229=0,0,N229)</f>
        <v>10383</v>
      </c>
      <c r="P229" s="27"/>
    </row>
    <row r="230" spans="1:16" x14ac:dyDescent="0.2">
      <c r="A230" s="19" t="s">
        <v>57</v>
      </c>
      <c r="B230" s="19" t="s">
        <v>15</v>
      </c>
      <c r="C230" s="19" t="s">
        <v>19</v>
      </c>
      <c r="D230" s="19" t="s">
        <v>34</v>
      </c>
      <c r="E230" s="19">
        <v>1</v>
      </c>
      <c r="F230" s="19">
        <v>1</v>
      </c>
      <c r="G230" s="19">
        <v>0</v>
      </c>
      <c r="H230" s="19">
        <v>1</v>
      </c>
      <c r="I230" s="19">
        <v>0</v>
      </c>
      <c r="J230" s="19">
        <v>0</v>
      </c>
      <c r="K230" s="19">
        <v>0</v>
      </c>
      <c r="L230" s="19">
        <v>1</v>
      </c>
      <c r="M230" s="19">
        <v>181</v>
      </c>
      <c r="N230" s="19">
        <v>14145</v>
      </c>
      <c r="O230" s="19">
        <f>IF(H230=0,0,N230)</f>
        <v>14145</v>
      </c>
      <c r="P230" s="27"/>
    </row>
    <row r="231" spans="1:16" x14ac:dyDescent="0.2">
      <c r="A231" s="19" t="s">
        <v>58</v>
      </c>
      <c r="B231" s="19" t="s">
        <v>15</v>
      </c>
      <c r="C231" s="19" t="s">
        <v>19</v>
      </c>
      <c r="D231" s="19" t="s">
        <v>34</v>
      </c>
      <c r="E231" s="19">
        <v>1</v>
      </c>
      <c r="F231" s="19">
        <v>1</v>
      </c>
      <c r="G231" s="19">
        <v>0</v>
      </c>
      <c r="H231" s="19">
        <v>1</v>
      </c>
      <c r="I231" s="19">
        <v>0</v>
      </c>
      <c r="J231" s="19">
        <v>0</v>
      </c>
      <c r="K231" s="19">
        <v>0</v>
      </c>
      <c r="L231" s="19">
        <v>1</v>
      </c>
      <c r="M231" s="19">
        <v>159</v>
      </c>
      <c r="N231" s="19">
        <v>42194</v>
      </c>
      <c r="O231" s="19">
        <f>IF(H231=0,0,N231)</f>
        <v>42194</v>
      </c>
      <c r="P231" s="27"/>
    </row>
    <row r="232" spans="1:16" x14ac:dyDescent="0.2">
      <c r="A232" s="12" t="s">
        <v>41</v>
      </c>
      <c r="B232" s="12" t="s">
        <v>15</v>
      </c>
      <c r="C232" s="12" t="s">
        <v>19</v>
      </c>
      <c r="D232" s="12" t="s">
        <v>27</v>
      </c>
      <c r="E232" s="12">
        <v>1</v>
      </c>
      <c r="F232" s="12">
        <v>1</v>
      </c>
      <c r="G232" s="12">
        <v>0</v>
      </c>
      <c r="H232" s="12">
        <v>0</v>
      </c>
      <c r="I232" s="12">
        <v>1</v>
      </c>
      <c r="J232" s="12">
        <v>1</v>
      </c>
      <c r="K232" s="12">
        <v>0</v>
      </c>
      <c r="L232" s="12">
        <v>1</v>
      </c>
      <c r="M232" s="12">
        <v>163</v>
      </c>
      <c r="N232" s="12">
        <v>59202</v>
      </c>
      <c r="O232" s="12">
        <f>IF(H232=0,0,N232)</f>
        <v>0</v>
      </c>
      <c r="P232" s="26">
        <f>SUM(O232:O250)/SUM(H232:H250)</f>
        <v>31740.5</v>
      </c>
    </row>
    <row r="233" spans="1:16" x14ac:dyDescent="0.2">
      <c r="A233" s="12" t="s">
        <v>14</v>
      </c>
      <c r="B233" s="12" t="s">
        <v>15</v>
      </c>
      <c r="C233" s="12" t="s">
        <v>19</v>
      </c>
      <c r="D233" s="12" t="s">
        <v>27</v>
      </c>
      <c r="E233" s="12">
        <v>1</v>
      </c>
      <c r="F233" s="12">
        <v>1</v>
      </c>
      <c r="G233" s="12">
        <v>0</v>
      </c>
      <c r="H233" s="12">
        <v>1</v>
      </c>
      <c r="I233" s="12">
        <v>0</v>
      </c>
      <c r="J233" s="12">
        <v>0</v>
      </c>
      <c r="K233" s="12">
        <v>0</v>
      </c>
      <c r="L233" s="12">
        <v>1</v>
      </c>
      <c r="M233" s="12">
        <v>277</v>
      </c>
      <c r="N233" s="12">
        <v>25341</v>
      </c>
      <c r="O233" s="12">
        <f>IF(H233=0,0,N233)</f>
        <v>25341</v>
      </c>
      <c r="P233" s="26"/>
    </row>
    <row r="234" spans="1:16" x14ac:dyDescent="0.2">
      <c r="A234" s="12" t="s">
        <v>42</v>
      </c>
      <c r="B234" s="12" t="s">
        <v>15</v>
      </c>
      <c r="C234" s="12" t="s">
        <v>19</v>
      </c>
      <c r="D234" s="12" t="s">
        <v>27</v>
      </c>
      <c r="E234" s="12">
        <v>1</v>
      </c>
      <c r="F234" s="12">
        <v>1</v>
      </c>
      <c r="G234" s="12">
        <v>0</v>
      </c>
      <c r="H234" s="12">
        <v>0</v>
      </c>
      <c r="I234" s="12">
        <v>1</v>
      </c>
      <c r="J234" s="12">
        <v>1</v>
      </c>
      <c r="K234" s="12">
        <v>0</v>
      </c>
      <c r="L234" s="12">
        <v>1</v>
      </c>
      <c r="M234" s="12">
        <v>154</v>
      </c>
      <c r="N234" s="12">
        <v>58849</v>
      </c>
      <c r="O234" s="12">
        <f>IF(H234=0,0,N234)</f>
        <v>0</v>
      </c>
      <c r="P234" s="26"/>
    </row>
    <row r="235" spans="1:16" x14ac:dyDescent="0.2">
      <c r="A235" s="12" t="s">
        <v>43</v>
      </c>
      <c r="B235" s="12" t="s">
        <v>15</v>
      </c>
      <c r="C235" s="12" t="s">
        <v>19</v>
      </c>
      <c r="D235" s="12" t="s">
        <v>27</v>
      </c>
      <c r="E235" s="12">
        <v>1</v>
      </c>
      <c r="F235" s="12">
        <v>1</v>
      </c>
      <c r="G235" s="12">
        <v>0</v>
      </c>
      <c r="H235" s="12">
        <v>1</v>
      </c>
      <c r="I235" s="12">
        <v>0</v>
      </c>
      <c r="J235" s="12">
        <v>0</v>
      </c>
      <c r="K235" s="12">
        <v>0</v>
      </c>
      <c r="L235" s="12">
        <v>1</v>
      </c>
      <c r="M235" s="12">
        <v>326</v>
      </c>
      <c r="N235" s="12">
        <v>36381</v>
      </c>
      <c r="O235" s="12">
        <f>IF(H235=0,0,N235)</f>
        <v>36381</v>
      </c>
      <c r="P235" s="26"/>
    </row>
    <row r="236" spans="1:16" x14ac:dyDescent="0.2">
      <c r="A236" s="12" t="s">
        <v>44</v>
      </c>
      <c r="B236" s="12" t="s">
        <v>15</v>
      </c>
      <c r="C236" s="12" t="s">
        <v>19</v>
      </c>
      <c r="D236" s="12" t="s">
        <v>27</v>
      </c>
      <c r="E236" s="12">
        <v>1</v>
      </c>
      <c r="F236" s="12">
        <v>1</v>
      </c>
      <c r="G236" s="12">
        <v>0</v>
      </c>
      <c r="H236" s="12">
        <v>1</v>
      </c>
      <c r="I236" s="12">
        <v>0</v>
      </c>
      <c r="J236" s="12">
        <v>0</v>
      </c>
      <c r="K236" s="12">
        <v>0</v>
      </c>
      <c r="L236" s="12">
        <v>1</v>
      </c>
      <c r="M236" s="12">
        <v>623</v>
      </c>
      <c r="N236" s="12">
        <v>25188</v>
      </c>
      <c r="O236" s="12">
        <f>IF(H236=0,0,N236)</f>
        <v>25188</v>
      </c>
      <c r="P236" s="26"/>
    </row>
    <row r="237" spans="1:16" x14ac:dyDescent="0.2">
      <c r="A237" s="12" t="s">
        <v>45</v>
      </c>
      <c r="B237" s="12" t="s">
        <v>15</v>
      </c>
      <c r="C237" s="12" t="s">
        <v>19</v>
      </c>
      <c r="D237" s="12" t="s">
        <v>27</v>
      </c>
      <c r="E237" s="12">
        <v>1</v>
      </c>
      <c r="F237" s="12">
        <v>1</v>
      </c>
      <c r="G237" s="12">
        <v>0</v>
      </c>
      <c r="H237" s="12">
        <v>1</v>
      </c>
      <c r="I237" s="12">
        <v>0</v>
      </c>
      <c r="J237" s="12">
        <v>0</v>
      </c>
      <c r="K237" s="12">
        <v>0</v>
      </c>
      <c r="L237" s="12">
        <v>1</v>
      </c>
      <c r="M237" s="12">
        <v>398</v>
      </c>
      <c r="N237" s="12">
        <v>35860</v>
      </c>
      <c r="O237" s="12">
        <f>IF(H237=0,0,N237)</f>
        <v>35860</v>
      </c>
      <c r="P237" s="26"/>
    </row>
    <row r="238" spans="1:16" x14ac:dyDescent="0.2">
      <c r="A238" s="12" t="s">
        <v>46</v>
      </c>
      <c r="B238" s="12" t="s">
        <v>15</v>
      </c>
      <c r="C238" s="12" t="s">
        <v>19</v>
      </c>
      <c r="D238" s="12" t="s">
        <v>27</v>
      </c>
      <c r="E238" s="12">
        <v>1</v>
      </c>
      <c r="F238" s="12">
        <v>1</v>
      </c>
      <c r="G238" s="12">
        <v>0</v>
      </c>
      <c r="H238" s="12">
        <v>1</v>
      </c>
      <c r="I238" s="12">
        <v>0</v>
      </c>
      <c r="J238" s="12">
        <v>0</v>
      </c>
      <c r="K238" s="12">
        <v>0</v>
      </c>
      <c r="L238" s="12">
        <v>1</v>
      </c>
      <c r="M238" s="12">
        <v>499</v>
      </c>
      <c r="N238" s="12">
        <v>27989</v>
      </c>
      <c r="O238" s="12">
        <f>IF(H238=0,0,N238)</f>
        <v>27989</v>
      </c>
      <c r="P238" s="26"/>
    </row>
    <row r="239" spans="1:16" x14ac:dyDescent="0.2">
      <c r="A239" s="12" t="s">
        <v>47</v>
      </c>
      <c r="B239" s="12" t="s">
        <v>15</v>
      </c>
      <c r="C239" s="12" t="s">
        <v>19</v>
      </c>
      <c r="D239" s="12" t="s">
        <v>27</v>
      </c>
      <c r="E239" s="12">
        <v>1</v>
      </c>
      <c r="F239" s="12">
        <v>1</v>
      </c>
      <c r="G239" s="12">
        <v>0</v>
      </c>
      <c r="H239" s="12">
        <v>1</v>
      </c>
      <c r="I239" s="12">
        <v>0</v>
      </c>
      <c r="J239" s="12">
        <v>0</v>
      </c>
      <c r="K239" s="12">
        <v>0</v>
      </c>
      <c r="L239" s="12">
        <v>1</v>
      </c>
      <c r="M239" s="12">
        <v>400</v>
      </c>
      <c r="N239" s="12">
        <v>41178</v>
      </c>
      <c r="O239" s="12">
        <f>IF(H239=0,0,N239)</f>
        <v>41178</v>
      </c>
      <c r="P239" s="26"/>
    </row>
    <row r="240" spans="1:16" x14ac:dyDescent="0.2">
      <c r="A240" s="12" t="s">
        <v>48</v>
      </c>
      <c r="B240" s="12" t="s">
        <v>15</v>
      </c>
      <c r="C240" s="12" t="s">
        <v>19</v>
      </c>
      <c r="D240" s="12" t="s">
        <v>27</v>
      </c>
      <c r="E240" s="12">
        <v>1</v>
      </c>
      <c r="F240" s="12">
        <v>1</v>
      </c>
      <c r="G240" s="12">
        <v>0</v>
      </c>
      <c r="H240" s="12">
        <v>1</v>
      </c>
      <c r="I240" s="12">
        <v>0</v>
      </c>
      <c r="J240" s="12">
        <v>0</v>
      </c>
      <c r="K240" s="12">
        <v>0</v>
      </c>
      <c r="L240" s="12">
        <v>1</v>
      </c>
      <c r="M240" s="12">
        <v>397</v>
      </c>
      <c r="N240" s="12">
        <v>36653</v>
      </c>
      <c r="O240" s="12">
        <f>IF(H240=0,0,N240)</f>
        <v>36653</v>
      </c>
      <c r="P240" s="26"/>
    </row>
    <row r="241" spans="1:16" x14ac:dyDescent="0.2">
      <c r="A241" s="12" t="s">
        <v>49</v>
      </c>
      <c r="B241" s="12" t="s">
        <v>15</v>
      </c>
      <c r="C241" s="12" t="s">
        <v>19</v>
      </c>
      <c r="D241" s="12" t="s">
        <v>27</v>
      </c>
      <c r="E241" s="12">
        <v>1</v>
      </c>
      <c r="F241" s="12">
        <v>1</v>
      </c>
      <c r="G241" s="12">
        <v>0</v>
      </c>
      <c r="H241" s="12">
        <v>1</v>
      </c>
      <c r="I241" s="12">
        <v>0</v>
      </c>
      <c r="J241" s="12">
        <v>0</v>
      </c>
      <c r="K241" s="12">
        <v>0</v>
      </c>
      <c r="L241" s="12">
        <v>1</v>
      </c>
      <c r="M241" s="12">
        <v>416</v>
      </c>
      <c r="N241" s="12">
        <v>25061</v>
      </c>
      <c r="O241" s="12">
        <f>IF(H241=0,0,N241)</f>
        <v>25061</v>
      </c>
      <c r="P241" s="26"/>
    </row>
    <row r="242" spans="1:16" x14ac:dyDescent="0.2">
      <c r="A242" s="12" t="s">
        <v>50</v>
      </c>
      <c r="B242" s="12" t="s">
        <v>15</v>
      </c>
      <c r="C242" s="12" t="s">
        <v>19</v>
      </c>
      <c r="D242" s="12" t="s">
        <v>27</v>
      </c>
      <c r="E242" s="12">
        <v>1</v>
      </c>
      <c r="F242" s="12">
        <v>1</v>
      </c>
      <c r="G242" s="12">
        <v>0</v>
      </c>
      <c r="H242" s="12">
        <v>1</v>
      </c>
      <c r="I242" s="12">
        <v>0</v>
      </c>
      <c r="J242" s="12">
        <v>0</v>
      </c>
      <c r="K242" s="12">
        <v>0</v>
      </c>
      <c r="L242" s="12">
        <v>1</v>
      </c>
      <c r="M242" s="12">
        <v>358</v>
      </c>
      <c r="N242" s="12">
        <v>52998</v>
      </c>
      <c r="O242" s="12">
        <f>IF(H242=0,0,N242)</f>
        <v>52998</v>
      </c>
      <c r="P242" s="26"/>
    </row>
    <row r="243" spans="1:16" x14ac:dyDescent="0.2">
      <c r="A243" s="12" t="s">
        <v>51</v>
      </c>
      <c r="B243" s="12" t="s">
        <v>15</v>
      </c>
      <c r="C243" s="12" t="s">
        <v>19</v>
      </c>
      <c r="D243" s="12" t="s">
        <v>27</v>
      </c>
      <c r="E243" s="12">
        <v>1</v>
      </c>
      <c r="F243" s="12">
        <v>1</v>
      </c>
      <c r="G243" s="12">
        <v>0</v>
      </c>
      <c r="H243" s="12">
        <v>1</v>
      </c>
      <c r="I243" s="12">
        <v>0</v>
      </c>
      <c r="J243" s="12">
        <v>0</v>
      </c>
      <c r="K243" s="12">
        <v>0</v>
      </c>
      <c r="L243" s="12">
        <v>1</v>
      </c>
      <c r="M243" s="12">
        <v>423</v>
      </c>
      <c r="N243" s="12">
        <v>16065</v>
      </c>
      <c r="O243" s="12">
        <f>IF(H243=0,0,N243)</f>
        <v>16065</v>
      </c>
      <c r="P243" s="26"/>
    </row>
    <row r="244" spans="1:16" x14ac:dyDescent="0.2">
      <c r="A244" s="12" t="s">
        <v>52</v>
      </c>
      <c r="B244" s="12" t="s">
        <v>15</v>
      </c>
      <c r="C244" s="12" t="s">
        <v>19</v>
      </c>
      <c r="D244" s="12" t="s">
        <v>27</v>
      </c>
      <c r="E244" s="12">
        <v>1</v>
      </c>
      <c r="F244" s="12">
        <v>1</v>
      </c>
      <c r="G244" s="12">
        <v>0</v>
      </c>
      <c r="H244" s="12">
        <v>1</v>
      </c>
      <c r="I244" s="12">
        <v>0</v>
      </c>
      <c r="J244" s="12">
        <v>0</v>
      </c>
      <c r="K244" s="12">
        <v>0</v>
      </c>
      <c r="L244" s="12">
        <v>1</v>
      </c>
      <c r="M244" s="12">
        <v>448</v>
      </c>
      <c r="N244" s="12">
        <v>12027</v>
      </c>
      <c r="O244" s="12">
        <f>IF(H244=0,0,N244)</f>
        <v>12027</v>
      </c>
      <c r="P244" s="26"/>
    </row>
    <row r="245" spans="1:16" x14ac:dyDescent="0.2">
      <c r="A245" s="12" t="s">
        <v>53</v>
      </c>
      <c r="B245" s="12" t="s">
        <v>15</v>
      </c>
      <c r="C245" s="12" t="s">
        <v>19</v>
      </c>
      <c r="D245" s="12" t="s">
        <v>27</v>
      </c>
      <c r="E245" s="12">
        <v>1</v>
      </c>
      <c r="F245" s="12">
        <v>1</v>
      </c>
      <c r="G245" s="12">
        <v>0</v>
      </c>
      <c r="H245" s="12">
        <v>0</v>
      </c>
      <c r="I245" s="12">
        <v>1</v>
      </c>
      <c r="J245" s="12">
        <v>0</v>
      </c>
      <c r="K245" s="12">
        <v>0</v>
      </c>
      <c r="L245" s="12">
        <v>1</v>
      </c>
      <c r="M245" s="12">
        <v>149</v>
      </c>
      <c r="N245" s="12">
        <v>50169</v>
      </c>
      <c r="O245" s="12">
        <f>IF(H245=0,0,N245)</f>
        <v>0</v>
      </c>
      <c r="P245" s="26"/>
    </row>
    <row r="246" spans="1:16" x14ac:dyDescent="0.2">
      <c r="A246" s="12" t="s">
        <v>54</v>
      </c>
      <c r="B246" s="12" t="s">
        <v>15</v>
      </c>
      <c r="C246" s="12" t="s">
        <v>19</v>
      </c>
      <c r="D246" s="12" t="s">
        <v>27</v>
      </c>
      <c r="E246" s="12">
        <v>1</v>
      </c>
      <c r="F246" s="12">
        <v>1</v>
      </c>
      <c r="G246" s="12">
        <v>0</v>
      </c>
      <c r="H246" s="12">
        <v>1</v>
      </c>
      <c r="I246" s="12">
        <v>0</v>
      </c>
      <c r="J246" s="12">
        <v>0</v>
      </c>
      <c r="K246" s="12">
        <v>0</v>
      </c>
      <c r="L246" s="12">
        <v>1</v>
      </c>
      <c r="M246" s="12">
        <v>355</v>
      </c>
      <c r="N246" s="12">
        <v>16865</v>
      </c>
      <c r="O246" s="12">
        <f>IF(H246=0,0,N246)</f>
        <v>16865</v>
      </c>
      <c r="P246" s="26"/>
    </row>
    <row r="247" spans="1:16" x14ac:dyDescent="0.2">
      <c r="A247" s="12" t="s">
        <v>55</v>
      </c>
      <c r="B247" s="12" t="s">
        <v>15</v>
      </c>
      <c r="C247" s="12" t="s">
        <v>19</v>
      </c>
      <c r="D247" s="12" t="s">
        <v>27</v>
      </c>
      <c r="E247" s="12">
        <v>1</v>
      </c>
      <c r="F247" s="12">
        <v>1</v>
      </c>
      <c r="G247" s="12">
        <v>0</v>
      </c>
      <c r="H247" s="12">
        <v>1</v>
      </c>
      <c r="I247" s="12">
        <v>0</v>
      </c>
      <c r="J247" s="12">
        <v>0</v>
      </c>
      <c r="K247" s="12">
        <v>0</v>
      </c>
      <c r="L247" s="12">
        <v>1</v>
      </c>
      <c r="M247" s="12">
        <v>460</v>
      </c>
      <c r="N247" s="12">
        <v>50968</v>
      </c>
      <c r="O247" s="12">
        <f>IF(H247=0,0,N247)</f>
        <v>50968</v>
      </c>
      <c r="P247" s="26"/>
    </row>
    <row r="248" spans="1:16" x14ac:dyDescent="0.2">
      <c r="A248" s="12" t="s">
        <v>56</v>
      </c>
      <c r="B248" s="12" t="s">
        <v>15</v>
      </c>
      <c r="C248" s="12" t="s">
        <v>19</v>
      </c>
      <c r="D248" s="12" t="s">
        <v>27</v>
      </c>
      <c r="E248" s="12">
        <v>1</v>
      </c>
      <c r="F248" s="12">
        <v>1</v>
      </c>
      <c r="G248" s="12">
        <v>0</v>
      </c>
      <c r="H248" s="12">
        <v>1</v>
      </c>
      <c r="I248" s="12">
        <v>0</v>
      </c>
      <c r="J248" s="12">
        <v>0</v>
      </c>
      <c r="K248" s="12">
        <v>0</v>
      </c>
      <c r="L248" s="12">
        <v>1</v>
      </c>
      <c r="M248" s="12">
        <v>400</v>
      </c>
      <c r="N248" s="12">
        <v>30092</v>
      </c>
      <c r="O248" s="12">
        <f>IF(H248=0,0,N248)</f>
        <v>30092</v>
      </c>
      <c r="P248" s="26"/>
    </row>
    <row r="249" spans="1:16" x14ac:dyDescent="0.2">
      <c r="A249" s="12" t="s">
        <v>57</v>
      </c>
      <c r="B249" s="12" t="s">
        <v>15</v>
      </c>
      <c r="C249" s="12" t="s">
        <v>19</v>
      </c>
      <c r="D249" s="12" t="s">
        <v>27</v>
      </c>
      <c r="E249" s="12">
        <v>1</v>
      </c>
      <c r="F249" s="12">
        <v>1</v>
      </c>
      <c r="G249" s="12">
        <v>0</v>
      </c>
      <c r="H249" s="12">
        <v>1</v>
      </c>
      <c r="I249" s="12">
        <v>0</v>
      </c>
      <c r="J249" s="12">
        <v>0</v>
      </c>
      <c r="K249" s="12">
        <v>0</v>
      </c>
      <c r="L249" s="12">
        <v>1</v>
      </c>
      <c r="M249" s="12">
        <v>730</v>
      </c>
      <c r="N249" s="12">
        <v>22663</v>
      </c>
      <c r="O249" s="12">
        <f>IF(H249=0,0,N249)</f>
        <v>22663</v>
      </c>
      <c r="P249" s="26"/>
    </row>
    <row r="250" spans="1:16" x14ac:dyDescent="0.2">
      <c r="A250" s="12" t="s">
        <v>58</v>
      </c>
      <c r="B250" s="12" t="s">
        <v>15</v>
      </c>
      <c r="C250" s="12" t="s">
        <v>19</v>
      </c>
      <c r="D250" s="12" t="s">
        <v>27</v>
      </c>
      <c r="E250" s="12">
        <v>1</v>
      </c>
      <c r="F250" s="12">
        <v>1</v>
      </c>
      <c r="G250" s="12">
        <v>0</v>
      </c>
      <c r="H250" s="12">
        <v>1</v>
      </c>
      <c r="I250" s="12">
        <v>0</v>
      </c>
      <c r="J250" s="12">
        <v>0</v>
      </c>
      <c r="K250" s="12">
        <v>0</v>
      </c>
      <c r="L250" s="12">
        <v>1</v>
      </c>
      <c r="M250" s="12">
        <v>494</v>
      </c>
      <c r="N250" s="12">
        <v>52519</v>
      </c>
      <c r="O250" s="12">
        <f>IF(H250=0,0,N250)</f>
        <v>52519</v>
      </c>
      <c r="P250" s="26"/>
    </row>
    <row r="251" spans="1:16" x14ac:dyDescent="0.2">
      <c r="A251" s="19" t="s">
        <v>41</v>
      </c>
      <c r="B251" s="19" t="s">
        <v>15</v>
      </c>
      <c r="C251" s="19" t="s">
        <v>19</v>
      </c>
      <c r="D251" s="19" t="s">
        <v>30</v>
      </c>
      <c r="E251" s="19">
        <v>1</v>
      </c>
      <c r="F251" s="19">
        <v>1</v>
      </c>
      <c r="G251" s="19">
        <v>0</v>
      </c>
      <c r="H251" s="19">
        <v>0</v>
      </c>
      <c r="I251" s="19">
        <v>1</v>
      </c>
      <c r="J251" s="19">
        <v>0</v>
      </c>
      <c r="K251" s="19">
        <v>1</v>
      </c>
      <c r="L251" s="19">
        <v>2</v>
      </c>
      <c r="M251" s="19">
        <v>200</v>
      </c>
      <c r="N251" s="19">
        <v>31113</v>
      </c>
      <c r="O251" s="19">
        <f>IF(H251=0,0,N251)</f>
        <v>0</v>
      </c>
      <c r="P251" s="27">
        <f>SUM(O251:O269)/SUM(H251:H269)</f>
        <v>28541.266666666666</v>
      </c>
    </row>
    <row r="252" spans="1:16" x14ac:dyDescent="0.2">
      <c r="A252" s="19" t="s">
        <v>14</v>
      </c>
      <c r="B252" s="19" t="s">
        <v>15</v>
      </c>
      <c r="C252" s="19" t="s">
        <v>19</v>
      </c>
      <c r="D252" s="19" t="s">
        <v>30</v>
      </c>
      <c r="E252" s="19">
        <v>1</v>
      </c>
      <c r="F252" s="19">
        <v>1</v>
      </c>
      <c r="G252" s="19">
        <v>0</v>
      </c>
      <c r="H252" s="19">
        <v>1</v>
      </c>
      <c r="I252" s="19">
        <v>0</v>
      </c>
      <c r="J252" s="19">
        <v>0</v>
      </c>
      <c r="K252" s="19">
        <v>0</v>
      </c>
      <c r="L252" s="19">
        <v>1</v>
      </c>
      <c r="M252" s="19">
        <v>209</v>
      </c>
      <c r="N252" s="19">
        <v>54894</v>
      </c>
      <c r="O252" s="19">
        <f>IF(H252=0,0,N252)</f>
        <v>54894</v>
      </c>
      <c r="P252" s="27"/>
    </row>
    <row r="253" spans="1:16" x14ac:dyDescent="0.2">
      <c r="A253" s="19" t="s">
        <v>42</v>
      </c>
      <c r="B253" s="19" t="s">
        <v>15</v>
      </c>
      <c r="C253" s="19" t="s">
        <v>19</v>
      </c>
      <c r="D253" s="19" t="s">
        <v>30</v>
      </c>
      <c r="E253" s="19">
        <v>1</v>
      </c>
      <c r="F253" s="19">
        <v>1</v>
      </c>
      <c r="G253" s="19">
        <v>0</v>
      </c>
      <c r="H253" s="19">
        <v>1</v>
      </c>
      <c r="I253" s="19">
        <v>0</v>
      </c>
      <c r="J253" s="19">
        <v>0</v>
      </c>
      <c r="K253" s="19">
        <v>0</v>
      </c>
      <c r="L253" s="19">
        <v>1</v>
      </c>
      <c r="M253" s="19">
        <v>213</v>
      </c>
      <c r="N253" s="19">
        <v>37036</v>
      </c>
      <c r="O253" s="19">
        <f>IF(H253=0,0,N253)</f>
        <v>37036</v>
      </c>
      <c r="P253" s="27"/>
    </row>
    <row r="254" spans="1:16" x14ac:dyDescent="0.2">
      <c r="A254" s="19" t="s">
        <v>43</v>
      </c>
      <c r="B254" s="19" t="s">
        <v>15</v>
      </c>
      <c r="C254" s="19" t="s">
        <v>19</v>
      </c>
      <c r="D254" s="19" t="s">
        <v>30</v>
      </c>
      <c r="E254" s="19">
        <v>1</v>
      </c>
      <c r="F254" s="19">
        <v>1</v>
      </c>
      <c r="G254" s="19">
        <v>0</v>
      </c>
      <c r="H254" s="19">
        <v>1</v>
      </c>
      <c r="I254" s="19">
        <v>0</v>
      </c>
      <c r="J254" s="19">
        <v>0</v>
      </c>
      <c r="K254" s="19">
        <v>0</v>
      </c>
      <c r="L254" s="19">
        <v>1</v>
      </c>
      <c r="M254" s="19">
        <v>268</v>
      </c>
      <c r="N254" s="19">
        <v>31366</v>
      </c>
      <c r="O254" s="19">
        <f>IF(H254=0,0,N254)</f>
        <v>31366</v>
      </c>
      <c r="P254" s="27"/>
    </row>
    <row r="255" spans="1:16" x14ac:dyDescent="0.2">
      <c r="A255" s="19" t="s">
        <v>44</v>
      </c>
      <c r="B255" s="19" t="s">
        <v>15</v>
      </c>
      <c r="C255" s="19" t="s">
        <v>19</v>
      </c>
      <c r="D255" s="19" t="s">
        <v>30</v>
      </c>
      <c r="E255" s="19">
        <v>1</v>
      </c>
      <c r="F255" s="19">
        <v>1</v>
      </c>
      <c r="G255" s="19">
        <v>0</v>
      </c>
      <c r="H255" s="19">
        <v>0</v>
      </c>
      <c r="I255" s="19">
        <v>1</v>
      </c>
      <c r="J255" s="19">
        <v>1</v>
      </c>
      <c r="K255" s="19">
        <v>0</v>
      </c>
      <c r="L255" s="19">
        <v>1</v>
      </c>
      <c r="M255" s="19">
        <v>151</v>
      </c>
      <c r="N255" s="19">
        <v>59111</v>
      </c>
      <c r="O255" s="19">
        <f>IF(H255=0,0,N255)</f>
        <v>0</v>
      </c>
      <c r="P255" s="27"/>
    </row>
    <row r="256" spans="1:16" x14ac:dyDescent="0.2">
      <c r="A256" s="19" t="s">
        <v>45</v>
      </c>
      <c r="B256" s="19" t="s">
        <v>15</v>
      </c>
      <c r="C256" s="19" t="s">
        <v>19</v>
      </c>
      <c r="D256" s="19" t="s">
        <v>30</v>
      </c>
      <c r="E256" s="19">
        <v>1</v>
      </c>
      <c r="F256" s="19">
        <v>1</v>
      </c>
      <c r="G256" s="19">
        <v>0</v>
      </c>
      <c r="H256" s="19">
        <v>1</v>
      </c>
      <c r="I256" s="19">
        <v>0</v>
      </c>
      <c r="J256" s="19">
        <v>0</v>
      </c>
      <c r="K256" s="19">
        <v>0</v>
      </c>
      <c r="L256" s="19">
        <v>1</v>
      </c>
      <c r="M256" s="19">
        <v>268</v>
      </c>
      <c r="N256" s="19">
        <v>25711</v>
      </c>
      <c r="O256" s="19">
        <f>IF(H256=0,0,N256)</f>
        <v>25711</v>
      </c>
      <c r="P256" s="27"/>
    </row>
    <row r="257" spans="1:16" x14ac:dyDescent="0.2">
      <c r="A257" s="19" t="s">
        <v>46</v>
      </c>
      <c r="B257" s="19" t="s">
        <v>15</v>
      </c>
      <c r="C257" s="19" t="s">
        <v>19</v>
      </c>
      <c r="D257" s="19" t="s">
        <v>30</v>
      </c>
      <c r="E257" s="19">
        <v>1</v>
      </c>
      <c r="F257" s="19">
        <v>1</v>
      </c>
      <c r="G257" s="19">
        <v>0</v>
      </c>
      <c r="H257" s="19">
        <v>1</v>
      </c>
      <c r="I257" s="19">
        <v>0</v>
      </c>
      <c r="J257" s="19">
        <v>0</v>
      </c>
      <c r="K257" s="19">
        <v>0</v>
      </c>
      <c r="L257" s="19">
        <v>1</v>
      </c>
      <c r="M257" s="19">
        <v>235</v>
      </c>
      <c r="N257" s="19">
        <v>23546</v>
      </c>
      <c r="O257" s="19">
        <f>IF(H257=0,0,N257)</f>
        <v>23546</v>
      </c>
      <c r="P257" s="27"/>
    </row>
    <row r="258" spans="1:16" x14ac:dyDescent="0.2">
      <c r="A258" s="19" t="s">
        <v>47</v>
      </c>
      <c r="B258" s="19" t="s">
        <v>15</v>
      </c>
      <c r="C258" s="19" t="s">
        <v>19</v>
      </c>
      <c r="D258" s="19" t="s">
        <v>30</v>
      </c>
      <c r="E258" s="19">
        <v>1</v>
      </c>
      <c r="F258" s="19">
        <v>1</v>
      </c>
      <c r="G258" s="19">
        <v>0</v>
      </c>
      <c r="H258" s="19">
        <v>1</v>
      </c>
      <c r="I258" s="19">
        <v>0</v>
      </c>
      <c r="J258" s="19">
        <v>0</v>
      </c>
      <c r="K258" s="19">
        <v>0</v>
      </c>
      <c r="L258" s="19">
        <v>1</v>
      </c>
      <c r="M258" s="19">
        <v>218</v>
      </c>
      <c r="N258" s="19">
        <v>49815</v>
      </c>
      <c r="O258" s="19">
        <f>IF(H258=0,0,N258)</f>
        <v>49815</v>
      </c>
      <c r="P258" s="27"/>
    </row>
    <row r="259" spans="1:16" x14ac:dyDescent="0.2">
      <c r="A259" s="19" t="s">
        <v>48</v>
      </c>
      <c r="B259" s="19" t="s">
        <v>15</v>
      </c>
      <c r="C259" s="19" t="s">
        <v>19</v>
      </c>
      <c r="D259" s="19" t="s">
        <v>30</v>
      </c>
      <c r="E259" s="19">
        <v>1</v>
      </c>
      <c r="F259" s="19">
        <v>1</v>
      </c>
      <c r="G259" s="19">
        <v>0</v>
      </c>
      <c r="H259" s="19">
        <v>0</v>
      </c>
      <c r="I259" s="19">
        <v>1</v>
      </c>
      <c r="J259" s="19">
        <v>1</v>
      </c>
      <c r="K259" s="19">
        <v>0</v>
      </c>
      <c r="L259" s="19">
        <v>1</v>
      </c>
      <c r="M259" s="19">
        <v>234</v>
      </c>
      <c r="N259" s="19">
        <v>59017</v>
      </c>
      <c r="O259" s="19">
        <f>IF(H259=0,0,N259)</f>
        <v>0</v>
      </c>
      <c r="P259" s="27"/>
    </row>
    <row r="260" spans="1:16" x14ac:dyDescent="0.2">
      <c r="A260" s="19" t="s">
        <v>49</v>
      </c>
      <c r="B260" s="19" t="s">
        <v>15</v>
      </c>
      <c r="C260" s="19" t="s">
        <v>19</v>
      </c>
      <c r="D260" s="19" t="s">
        <v>30</v>
      </c>
      <c r="E260" s="19">
        <v>1</v>
      </c>
      <c r="F260" s="19">
        <v>1</v>
      </c>
      <c r="G260" s="19">
        <v>0</v>
      </c>
      <c r="H260" s="19">
        <v>1</v>
      </c>
      <c r="I260" s="19">
        <v>0</v>
      </c>
      <c r="J260" s="19">
        <v>0</v>
      </c>
      <c r="K260" s="19">
        <v>0</v>
      </c>
      <c r="L260" s="19">
        <v>1</v>
      </c>
      <c r="M260" s="19">
        <v>228</v>
      </c>
      <c r="N260" s="19">
        <v>17676</v>
      </c>
      <c r="O260" s="19">
        <f>IF(H260=0,0,N260)</f>
        <v>17676</v>
      </c>
      <c r="P260" s="27"/>
    </row>
    <row r="261" spans="1:16" x14ac:dyDescent="0.2">
      <c r="A261" s="19" t="s">
        <v>50</v>
      </c>
      <c r="B261" s="19" t="s">
        <v>15</v>
      </c>
      <c r="C261" s="19" t="s">
        <v>19</v>
      </c>
      <c r="D261" s="19" t="s">
        <v>30</v>
      </c>
      <c r="E261" s="19">
        <v>1</v>
      </c>
      <c r="F261" s="19">
        <v>1</v>
      </c>
      <c r="G261" s="19">
        <v>0</v>
      </c>
      <c r="H261" s="19">
        <v>1</v>
      </c>
      <c r="I261" s="19">
        <v>0</v>
      </c>
      <c r="J261" s="19">
        <v>0</v>
      </c>
      <c r="K261" s="19">
        <v>0</v>
      </c>
      <c r="L261" s="19">
        <v>1</v>
      </c>
      <c r="M261" s="19">
        <v>210</v>
      </c>
      <c r="N261" s="19">
        <v>42782</v>
      </c>
      <c r="O261" s="19">
        <f>IF(H261=0,0,N261)</f>
        <v>42782</v>
      </c>
      <c r="P261" s="27"/>
    </row>
    <row r="262" spans="1:16" x14ac:dyDescent="0.2">
      <c r="A262" s="19" t="s">
        <v>51</v>
      </c>
      <c r="B262" s="19" t="s">
        <v>15</v>
      </c>
      <c r="C262" s="19" t="s">
        <v>19</v>
      </c>
      <c r="D262" s="19" t="s">
        <v>30</v>
      </c>
      <c r="E262" s="19">
        <v>1</v>
      </c>
      <c r="F262" s="19">
        <v>1</v>
      </c>
      <c r="G262" s="19">
        <v>0</v>
      </c>
      <c r="H262" s="19">
        <v>1</v>
      </c>
      <c r="I262" s="19">
        <v>0</v>
      </c>
      <c r="J262" s="19">
        <v>0</v>
      </c>
      <c r="K262" s="19">
        <v>0</v>
      </c>
      <c r="L262" s="19">
        <v>1</v>
      </c>
      <c r="M262" s="19">
        <v>288</v>
      </c>
      <c r="N262" s="19">
        <v>13563</v>
      </c>
      <c r="O262" s="19">
        <f>IF(H262=0,0,N262)</f>
        <v>13563</v>
      </c>
      <c r="P262" s="27"/>
    </row>
    <row r="263" spans="1:16" x14ac:dyDescent="0.2">
      <c r="A263" s="19" t="s">
        <v>52</v>
      </c>
      <c r="B263" s="19" t="s">
        <v>15</v>
      </c>
      <c r="C263" s="19" t="s">
        <v>19</v>
      </c>
      <c r="D263" s="19" t="s">
        <v>30</v>
      </c>
      <c r="E263" s="19">
        <v>1</v>
      </c>
      <c r="F263" s="19">
        <v>1</v>
      </c>
      <c r="G263" s="19">
        <v>0</v>
      </c>
      <c r="H263" s="19">
        <v>1</v>
      </c>
      <c r="I263" s="19">
        <v>0</v>
      </c>
      <c r="J263" s="19">
        <v>0</v>
      </c>
      <c r="K263" s="19">
        <v>0</v>
      </c>
      <c r="L263" s="19">
        <v>1</v>
      </c>
      <c r="M263" s="19">
        <v>262</v>
      </c>
      <c r="N263" s="19">
        <v>12061</v>
      </c>
      <c r="O263" s="19">
        <f>IF(H263=0,0,N263)</f>
        <v>12061</v>
      </c>
      <c r="P263" s="27"/>
    </row>
    <row r="264" spans="1:16" x14ac:dyDescent="0.2">
      <c r="A264" s="19" t="s">
        <v>53</v>
      </c>
      <c r="B264" s="19" t="s">
        <v>15</v>
      </c>
      <c r="C264" s="19" t="s">
        <v>19</v>
      </c>
      <c r="D264" s="19" t="s">
        <v>30</v>
      </c>
      <c r="E264" s="19">
        <v>1</v>
      </c>
      <c r="F264" s="19">
        <v>1</v>
      </c>
      <c r="G264" s="19">
        <v>0</v>
      </c>
      <c r="H264" s="19">
        <v>0</v>
      </c>
      <c r="I264" s="19">
        <v>1</v>
      </c>
      <c r="J264" s="19">
        <v>0</v>
      </c>
      <c r="K264" s="19">
        <v>1</v>
      </c>
      <c r="L264" s="19">
        <v>2</v>
      </c>
      <c r="M264" s="19">
        <v>194</v>
      </c>
      <c r="N264" s="19">
        <v>54550</v>
      </c>
      <c r="O264" s="19">
        <f>IF(H264=0,0,N264)</f>
        <v>0</v>
      </c>
      <c r="P264" s="27"/>
    </row>
    <row r="265" spans="1:16" x14ac:dyDescent="0.2">
      <c r="A265" s="19" t="s">
        <v>54</v>
      </c>
      <c r="B265" s="19" t="s">
        <v>15</v>
      </c>
      <c r="C265" s="19" t="s">
        <v>19</v>
      </c>
      <c r="D265" s="19" t="s">
        <v>30</v>
      </c>
      <c r="E265" s="19">
        <v>1</v>
      </c>
      <c r="F265" s="19">
        <v>1</v>
      </c>
      <c r="G265" s="19">
        <v>0</v>
      </c>
      <c r="H265" s="19">
        <v>1</v>
      </c>
      <c r="I265" s="19">
        <v>0</v>
      </c>
      <c r="J265" s="19">
        <v>0</v>
      </c>
      <c r="K265" s="19">
        <v>0</v>
      </c>
      <c r="L265" s="19">
        <v>1</v>
      </c>
      <c r="M265" s="19">
        <v>178</v>
      </c>
      <c r="N265" s="19">
        <v>16436</v>
      </c>
      <c r="O265" s="19">
        <f>IF(H265=0,0,N265)</f>
        <v>16436</v>
      </c>
      <c r="P265" s="27"/>
    </row>
    <row r="266" spans="1:16" x14ac:dyDescent="0.2">
      <c r="A266" s="19" t="s">
        <v>55</v>
      </c>
      <c r="B266" s="19" t="s">
        <v>15</v>
      </c>
      <c r="C266" s="19" t="s">
        <v>19</v>
      </c>
      <c r="D266" s="19" t="s">
        <v>30</v>
      </c>
      <c r="E266" s="19">
        <v>1</v>
      </c>
      <c r="F266" s="19">
        <v>1</v>
      </c>
      <c r="G266" s="19">
        <v>0</v>
      </c>
      <c r="H266" s="19">
        <v>1</v>
      </c>
      <c r="I266" s="19">
        <v>0</v>
      </c>
      <c r="J266" s="19">
        <v>0</v>
      </c>
      <c r="K266" s="19">
        <v>0</v>
      </c>
      <c r="L266" s="19">
        <v>1</v>
      </c>
      <c r="M266" s="19">
        <v>252</v>
      </c>
      <c r="N266" s="19">
        <v>12829</v>
      </c>
      <c r="O266" s="19">
        <f>IF(H266=0,0,N266)</f>
        <v>12829</v>
      </c>
      <c r="P266" s="27"/>
    </row>
    <row r="267" spans="1:16" x14ac:dyDescent="0.2">
      <c r="A267" s="19" t="s">
        <v>56</v>
      </c>
      <c r="B267" s="19" t="s">
        <v>15</v>
      </c>
      <c r="C267" s="19" t="s">
        <v>19</v>
      </c>
      <c r="D267" s="19" t="s">
        <v>30</v>
      </c>
      <c r="E267" s="19">
        <v>1</v>
      </c>
      <c r="F267" s="19">
        <v>1</v>
      </c>
      <c r="G267" s="19">
        <v>0</v>
      </c>
      <c r="H267" s="19">
        <v>1</v>
      </c>
      <c r="I267" s="19">
        <v>0</v>
      </c>
      <c r="J267" s="19">
        <v>0</v>
      </c>
      <c r="K267" s="19">
        <v>0</v>
      </c>
      <c r="L267" s="19">
        <v>1</v>
      </c>
      <c r="M267" s="19">
        <v>250</v>
      </c>
      <c r="N267" s="19">
        <v>23319</v>
      </c>
      <c r="O267" s="19">
        <f>IF(H267=0,0,N267)</f>
        <v>23319</v>
      </c>
      <c r="P267" s="27"/>
    </row>
    <row r="268" spans="1:16" x14ac:dyDescent="0.2">
      <c r="A268" s="19" t="s">
        <v>57</v>
      </c>
      <c r="B268" s="19" t="s">
        <v>15</v>
      </c>
      <c r="C268" s="19" t="s">
        <v>19</v>
      </c>
      <c r="D268" s="19" t="s">
        <v>30</v>
      </c>
      <c r="E268" s="19">
        <v>1</v>
      </c>
      <c r="F268" s="19">
        <v>1</v>
      </c>
      <c r="G268" s="19">
        <v>0</v>
      </c>
      <c r="H268" s="19">
        <v>1</v>
      </c>
      <c r="I268" s="19">
        <v>0</v>
      </c>
      <c r="J268" s="19">
        <v>0</v>
      </c>
      <c r="K268" s="19">
        <v>0</v>
      </c>
      <c r="L268" s="19">
        <v>1</v>
      </c>
      <c r="M268" s="19">
        <v>209</v>
      </c>
      <c r="N268" s="19">
        <v>32380</v>
      </c>
      <c r="O268" s="19">
        <f>IF(H268=0,0,N268)</f>
        <v>32380</v>
      </c>
      <c r="P268" s="27"/>
    </row>
    <row r="269" spans="1:16" x14ac:dyDescent="0.2">
      <c r="A269" s="19" t="s">
        <v>58</v>
      </c>
      <c r="B269" s="19" t="s">
        <v>15</v>
      </c>
      <c r="C269" s="19" t="s">
        <v>19</v>
      </c>
      <c r="D269" s="19" t="s">
        <v>30</v>
      </c>
      <c r="E269" s="19">
        <v>1</v>
      </c>
      <c r="F269" s="19">
        <v>1</v>
      </c>
      <c r="G269" s="19">
        <v>0</v>
      </c>
      <c r="H269" s="19">
        <v>1</v>
      </c>
      <c r="I269" s="19">
        <v>0</v>
      </c>
      <c r="J269" s="19">
        <v>0</v>
      </c>
      <c r="K269" s="19">
        <v>0</v>
      </c>
      <c r="L269" s="19">
        <v>1</v>
      </c>
      <c r="M269" s="19">
        <v>265</v>
      </c>
      <c r="N269" s="19">
        <v>34705</v>
      </c>
      <c r="O269" s="19">
        <f>IF(H269=0,0,N269)</f>
        <v>34705</v>
      </c>
      <c r="P269" s="27"/>
    </row>
    <row r="270" spans="1:16" x14ac:dyDescent="0.2">
      <c r="A270" s="12" t="s">
        <v>41</v>
      </c>
      <c r="B270" s="12" t="s">
        <v>15</v>
      </c>
      <c r="C270" s="12" t="s">
        <v>16</v>
      </c>
      <c r="D270" s="12" t="s">
        <v>32</v>
      </c>
      <c r="E270" s="12">
        <v>1</v>
      </c>
      <c r="F270" s="12">
        <v>1</v>
      </c>
      <c r="G270" s="12">
        <v>0</v>
      </c>
      <c r="H270" s="12">
        <v>0</v>
      </c>
      <c r="I270" s="12">
        <v>1</v>
      </c>
      <c r="J270" s="12">
        <v>0</v>
      </c>
      <c r="K270" s="12">
        <v>0</v>
      </c>
      <c r="L270" s="12">
        <v>1</v>
      </c>
      <c r="M270" s="12">
        <v>205</v>
      </c>
      <c r="N270" s="12">
        <v>10131</v>
      </c>
      <c r="O270" s="12">
        <f>IF(H270=0,0,N270)</f>
        <v>0</v>
      </c>
      <c r="P270" s="26">
        <f>SUM(O270:O288)/SUM(H270:H288)</f>
        <v>34827.076923076922</v>
      </c>
    </row>
    <row r="271" spans="1:16" x14ac:dyDescent="0.2">
      <c r="A271" s="12" t="s">
        <v>14</v>
      </c>
      <c r="B271" s="12" t="s">
        <v>15</v>
      </c>
      <c r="C271" s="12" t="s">
        <v>16</v>
      </c>
      <c r="D271" s="12" t="s">
        <v>32</v>
      </c>
      <c r="E271" s="12">
        <v>1</v>
      </c>
      <c r="F271" s="12">
        <v>0</v>
      </c>
      <c r="G271" s="12">
        <v>1</v>
      </c>
      <c r="H271" s="12">
        <v>0</v>
      </c>
      <c r="I271" s="12">
        <v>0</v>
      </c>
      <c r="J271" s="12">
        <v>0</v>
      </c>
      <c r="K271" s="12">
        <v>0</v>
      </c>
      <c r="L271" s="12">
        <v>0</v>
      </c>
      <c r="M271" s="12">
        <v>207</v>
      </c>
      <c r="N271" s="12">
        <v>60000</v>
      </c>
      <c r="O271" s="12">
        <f>IF(H271=0,0,N271)</f>
        <v>0</v>
      </c>
      <c r="P271" s="26"/>
    </row>
    <row r="272" spans="1:16" x14ac:dyDescent="0.2">
      <c r="A272" s="12" t="s">
        <v>42</v>
      </c>
      <c r="B272" s="12" t="s">
        <v>15</v>
      </c>
      <c r="C272" s="12" t="s">
        <v>16</v>
      </c>
      <c r="D272" s="12" t="s">
        <v>32</v>
      </c>
      <c r="E272" s="12">
        <v>1</v>
      </c>
      <c r="F272" s="12">
        <v>1</v>
      </c>
      <c r="G272" s="12">
        <v>0</v>
      </c>
      <c r="H272" s="12">
        <v>1</v>
      </c>
      <c r="I272" s="12">
        <v>0</v>
      </c>
      <c r="J272" s="12">
        <v>0</v>
      </c>
      <c r="K272" s="12">
        <v>0</v>
      </c>
      <c r="L272" s="12">
        <v>1</v>
      </c>
      <c r="M272" s="12">
        <v>169</v>
      </c>
      <c r="N272" s="12">
        <v>36423</v>
      </c>
      <c r="O272" s="12">
        <f>IF(H272=0,0,N272)</f>
        <v>36423</v>
      </c>
      <c r="P272" s="26"/>
    </row>
    <row r="273" spans="1:16" x14ac:dyDescent="0.2">
      <c r="A273" s="12" t="s">
        <v>43</v>
      </c>
      <c r="B273" s="12" t="s">
        <v>15</v>
      </c>
      <c r="C273" s="12" t="s">
        <v>16</v>
      </c>
      <c r="D273" s="12" t="s">
        <v>32</v>
      </c>
      <c r="E273" s="12">
        <v>1</v>
      </c>
      <c r="F273" s="12">
        <v>0</v>
      </c>
      <c r="G273" s="12">
        <v>1</v>
      </c>
      <c r="H273" s="12">
        <v>0</v>
      </c>
      <c r="I273" s="12">
        <v>0</v>
      </c>
      <c r="J273" s="12">
        <v>0</v>
      </c>
      <c r="K273" s="12">
        <v>0</v>
      </c>
      <c r="L273" s="12">
        <v>0</v>
      </c>
      <c r="M273" s="12">
        <v>282</v>
      </c>
      <c r="N273" s="12">
        <v>60000</v>
      </c>
      <c r="O273" s="12">
        <f>IF(H273=0,0,N273)</f>
        <v>0</v>
      </c>
      <c r="P273" s="26"/>
    </row>
    <row r="274" spans="1:16" x14ac:dyDescent="0.2">
      <c r="A274" s="12" t="s">
        <v>44</v>
      </c>
      <c r="B274" s="12" t="s">
        <v>15</v>
      </c>
      <c r="C274" s="12" t="s">
        <v>16</v>
      </c>
      <c r="D274" s="12" t="s">
        <v>32</v>
      </c>
      <c r="E274" s="12">
        <v>1</v>
      </c>
      <c r="F274" s="12">
        <v>1</v>
      </c>
      <c r="G274" s="12">
        <v>0</v>
      </c>
      <c r="H274" s="12">
        <v>1</v>
      </c>
      <c r="I274" s="12">
        <v>0</v>
      </c>
      <c r="J274" s="12">
        <v>0</v>
      </c>
      <c r="K274" s="12">
        <v>0</v>
      </c>
      <c r="L274" s="12">
        <v>1</v>
      </c>
      <c r="M274" s="12">
        <v>264</v>
      </c>
      <c r="N274" s="12">
        <v>27435</v>
      </c>
      <c r="O274" s="12">
        <f>IF(H274=0,0,N274)</f>
        <v>27435</v>
      </c>
      <c r="P274" s="26"/>
    </row>
    <row r="275" spans="1:16" x14ac:dyDescent="0.2">
      <c r="A275" s="12" t="s">
        <v>45</v>
      </c>
      <c r="B275" s="12" t="s">
        <v>15</v>
      </c>
      <c r="C275" s="12" t="s">
        <v>16</v>
      </c>
      <c r="D275" s="12" t="s">
        <v>32</v>
      </c>
      <c r="E275" s="12">
        <v>1</v>
      </c>
      <c r="F275" s="12">
        <v>1</v>
      </c>
      <c r="G275" s="12">
        <v>0</v>
      </c>
      <c r="H275" s="12">
        <v>1</v>
      </c>
      <c r="I275" s="12">
        <v>0</v>
      </c>
      <c r="J275" s="12">
        <v>0</v>
      </c>
      <c r="K275" s="12">
        <v>0</v>
      </c>
      <c r="L275" s="12">
        <v>1</v>
      </c>
      <c r="M275" s="12">
        <v>256</v>
      </c>
      <c r="N275" s="12">
        <v>34435</v>
      </c>
      <c r="O275" s="12">
        <f>IF(H275=0,0,N275)</f>
        <v>34435</v>
      </c>
      <c r="P275" s="26"/>
    </row>
    <row r="276" spans="1:16" x14ac:dyDescent="0.2">
      <c r="A276" s="12" t="s">
        <v>46</v>
      </c>
      <c r="B276" s="12" t="s">
        <v>15</v>
      </c>
      <c r="C276" s="12" t="s">
        <v>16</v>
      </c>
      <c r="D276" s="12" t="s">
        <v>32</v>
      </c>
      <c r="E276" s="12">
        <v>1</v>
      </c>
      <c r="F276" s="12">
        <v>1</v>
      </c>
      <c r="G276" s="12">
        <v>0</v>
      </c>
      <c r="H276" s="12">
        <v>1</v>
      </c>
      <c r="I276" s="12">
        <v>0</v>
      </c>
      <c r="J276" s="12">
        <v>0</v>
      </c>
      <c r="K276" s="12">
        <v>0</v>
      </c>
      <c r="L276" s="12">
        <v>1</v>
      </c>
      <c r="M276" s="12">
        <v>0</v>
      </c>
      <c r="N276" s="12">
        <v>39100</v>
      </c>
      <c r="O276" s="12">
        <f>IF(H276=0,0,N276)</f>
        <v>39100</v>
      </c>
      <c r="P276" s="26"/>
    </row>
    <row r="277" spans="1:16" x14ac:dyDescent="0.2">
      <c r="A277" s="12" t="s">
        <v>47</v>
      </c>
      <c r="B277" s="12" t="s">
        <v>15</v>
      </c>
      <c r="C277" s="12" t="s">
        <v>16</v>
      </c>
      <c r="D277" s="12" t="s">
        <v>32</v>
      </c>
      <c r="E277" s="12">
        <v>1</v>
      </c>
      <c r="F277" s="12">
        <v>1</v>
      </c>
      <c r="G277" s="12">
        <v>0</v>
      </c>
      <c r="H277" s="12">
        <v>0</v>
      </c>
      <c r="I277" s="12">
        <v>1</v>
      </c>
      <c r="J277" s="12">
        <v>1</v>
      </c>
      <c r="K277" s="12">
        <v>0</v>
      </c>
      <c r="L277" s="12">
        <v>1</v>
      </c>
      <c r="M277" s="12"/>
      <c r="N277" s="12">
        <v>59444</v>
      </c>
      <c r="O277" s="12">
        <f>IF(H277=0,0,N277)</f>
        <v>0</v>
      </c>
      <c r="P277" s="26"/>
    </row>
    <row r="278" spans="1:16" x14ac:dyDescent="0.2">
      <c r="A278" s="12" t="s">
        <v>48</v>
      </c>
      <c r="B278" s="12" t="s">
        <v>15</v>
      </c>
      <c r="C278" s="12" t="s">
        <v>16</v>
      </c>
      <c r="D278" s="12" t="s">
        <v>32</v>
      </c>
      <c r="E278" s="12">
        <v>1</v>
      </c>
      <c r="F278" s="12">
        <v>1</v>
      </c>
      <c r="G278" s="12">
        <v>0</v>
      </c>
      <c r="H278" s="12">
        <v>1</v>
      </c>
      <c r="I278" s="12">
        <v>0</v>
      </c>
      <c r="J278" s="12">
        <v>1</v>
      </c>
      <c r="K278" s="12">
        <v>0</v>
      </c>
      <c r="L278" s="12">
        <v>1</v>
      </c>
      <c r="M278" s="12">
        <v>280</v>
      </c>
      <c r="N278" s="12">
        <v>58671</v>
      </c>
      <c r="O278" s="12">
        <f>IF(H278=0,0,N278)</f>
        <v>58671</v>
      </c>
      <c r="P278" s="26"/>
    </row>
    <row r="279" spans="1:16" x14ac:dyDescent="0.2">
      <c r="A279" s="12" t="s">
        <v>49</v>
      </c>
      <c r="B279" s="12" t="s">
        <v>15</v>
      </c>
      <c r="C279" s="12" t="s">
        <v>16</v>
      </c>
      <c r="D279" s="12" t="s">
        <v>32</v>
      </c>
      <c r="E279" s="12">
        <v>1</v>
      </c>
      <c r="F279" s="12">
        <v>1</v>
      </c>
      <c r="G279" s="12">
        <v>0</v>
      </c>
      <c r="H279" s="12">
        <v>1</v>
      </c>
      <c r="I279" s="12">
        <v>0</v>
      </c>
      <c r="J279" s="12">
        <v>0</v>
      </c>
      <c r="K279" s="12">
        <v>0</v>
      </c>
      <c r="L279" s="12">
        <v>1</v>
      </c>
      <c r="M279" s="12">
        <v>418</v>
      </c>
      <c r="N279" s="12">
        <v>32156</v>
      </c>
      <c r="O279" s="12">
        <f>IF(H279=0,0,N279)</f>
        <v>32156</v>
      </c>
      <c r="P279" s="26"/>
    </row>
    <row r="280" spans="1:16" x14ac:dyDescent="0.2">
      <c r="A280" s="12" t="s">
        <v>50</v>
      </c>
      <c r="B280" s="12" t="s">
        <v>15</v>
      </c>
      <c r="C280" s="12" t="s">
        <v>16</v>
      </c>
      <c r="D280" s="12" t="s">
        <v>32</v>
      </c>
      <c r="E280" s="12">
        <v>1</v>
      </c>
      <c r="F280" s="12">
        <v>1</v>
      </c>
      <c r="G280" s="12">
        <v>0</v>
      </c>
      <c r="H280" s="12">
        <v>1</v>
      </c>
      <c r="I280" s="12">
        <v>0</v>
      </c>
      <c r="J280" s="12">
        <v>0</v>
      </c>
      <c r="K280" s="12">
        <v>0</v>
      </c>
      <c r="L280" s="12">
        <v>1</v>
      </c>
      <c r="M280" s="12">
        <v>202</v>
      </c>
      <c r="N280" s="12">
        <v>48955</v>
      </c>
      <c r="O280" s="12">
        <f>IF(H280=0,0,N280)</f>
        <v>48955</v>
      </c>
      <c r="P280" s="26"/>
    </row>
    <row r="281" spans="1:16" x14ac:dyDescent="0.2">
      <c r="A281" s="12" t="s">
        <v>51</v>
      </c>
      <c r="B281" s="12" t="s">
        <v>15</v>
      </c>
      <c r="C281" s="12" t="s">
        <v>16</v>
      </c>
      <c r="D281" s="12" t="s">
        <v>32</v>
      </c>
      <c r="E281" s="12">
        <v>1</v>
      </c>
      <c r="F281" s="12">
        <v>1</v>
      </c>
      <c r="G281" s="12">
        <v>0</v>
      </c>
      <c r="H281" s="12">
        <v>1</v>
      </c>
      <c r="I281" s="12">
        <v>0</v>
      </c>
      <c r="J281" s="12">
        <v>0</v>
      </c>
      <c r="K281" s="12">
        <v>0</v>
      </c>
      <c r="L281" s="12">
        <v>1</v>
      </c>
      <c r="M281" s="12">
        <v>244</v>
      </c>
      <c r="N281" s="12">
        <v>1724</v>
      </c>
      <c r="O281" s="12">
        <f>IF(H281=0,0,N281)</f>
        <v>1724</v>
      </c>
      <c r="P281" s="26"/>
    </row>
    <row r="282" spans="1:16" x14ac:dyDescent="0.2">
      <c r="A282" s="12" t="s">
        <v>52</v>
      </c>
      <c r="B282" s="12" t="s">
        <v>15</v>
      </c>
      <c r="C282" s="12" t="s">
        <v>16</v>
      </c>
      <c r="D282" s="12" t="s">
        <v>32</v>
      </c>
      <c r="E282" s="12">
        <v>1</v>
      </c>
      <c r="F282" s="12">
        <v>1</v>
      </c>
      <c r="G282" s="12">
        <v>0</v>
      </c>
      <c r="H282" s="12">
        <v>1</v>
      </c>
      <c r="I282" s="12">
        <v>0</v>
      </c>
      <c r="J282" s="12">
        <v>0</v>
      </c>
      <c r="K282" s="12">
        <v>0</v>
      </c>
      <c r="L282" s="12">
        <v>1</v>
      </c>
      <c r="M282" s="12">
        <v>199</v>
      </c>
      <c r="N282" s="12">
        <v>20112</v>
      </c>
      <c r="O282" s="12">
        <f>IF(H282=0,0,N282)</f>
        <v>20112</v>
      </c>
      <c r="P282" s="26"/>
    </row>
    <row r="283" spans="1:16" x14ac:dyDescent="0.2">
      <c r="A283" s="12" t="s">
        <v>53</v>
      </c>
      <c r="B283" s="12" t="s">
        <v>15</v>
      </c>
      <c r="C283" s="12" t="s">
        <v>16</v>
      </c>
      <c r="D283" s="12" t="s">
        <v>32</v>
      </c>
      <c r="E283" s="12">
        <v>1</v>
      </c>
      <c r="F283" s="12">
        <v>1</v>
      </c>
      <c r="G283" s="12">
        <v>0</v>
      </c>
      <c r="H283" s="12">
        <v>1</v>
      </c>
      <c r="I283" s="12">
        <v>0</v>
      </c>
      <c r="J283" s="12">
        <v>0</v>
      </c>
      <c r="K283" s="12">
        <v>0</v>
      </c>
      <c r="L283" s="12">
        <v>1</v>
      </c>
      <c r="M283" s="12">
        <v>506</v>
      </c>
      <c r="N283" s="12">
        <v>30408</v>
      </c>
      <c r="O283" s="12">
        <f>IF(H283=0,0,N283)</f>
        <v>30408</v>
      </c>
      <c r="P283" s="26"/>
    </row>
    <row r="284" spans="1:16" x14ac:dyDescent="0.2">
      <c r="A284" s="12" t="s">
        <v>54</v>
      </c>
      <c r="B284" s="12" t="s">
        <v>15</v>
      </c>
      <c r="C284" s="12" t="s">
        <v>16</v>
      </c>
      <c r="D284" s="12" t="s">
        <v>32</v>
      </c>
      <c r="E284" s="12">
        <v>1</v>
      </c>
      <c r="F284" s="12">
        <v>0</v>
      </c>
      <c r="G284" s="12">
        <v>1</v>
      </c>
      <c r="H284" s="12">
        <v>0</v>
      </c>
      <c r="I284" s="12">
        <v>0</v>
      </c>
      <c r="J284" s="12">
        <v>0</v>
      </c>
      <c r="K284" s="12">
        <v>0</v>
      </c>
      <c r="L284" s="12">
        <v>0</v>
      </c>
      <c r="M284" s="12">
        <v>185</v>
      </c>
      <c r="N284" s="12">
        <v>60000</v>
      </c>
      <c r="O284" s="12">
        <f>IF(H284=0,0,N284)</f>
        <v>0</v>
      </c>
      <c r="P284" s="26"/>
    </row>
    <row r="285" spans="1:16" x14ac:dyDescent="0.2">
      <c r="A285" s="12" t="s">
        <v>55</v>
      </c>
      <c r="B285" s="12" t="s">
        <v>15</v>
      </c>
      <c r="C285" s="12" t="s">
        <v>16</v>
      </c>
      <c r="D285" s="12" t="s">
        <v>32</v>
      </c>
      <c r="E285" s="12">
        <v>1</v>
      </c>
      <c r="F285" s="12">
        <v>0</v>
      </c>
      <c r="G285" s="12">
        <v>1</v>
      </c>
      <c r="H285" s="12">
        <v>0</v>
      </c>
      <c r="I285" s="12">
        <v>0</v>
      </c>
      <c r="J285" s="12">
        <v>0</v>
      </c>
      <c r="K285" s="12">
        <v>0</v>
      </c>
      <c r="L285" s="12">
        <v>0</v>
      </c>
      <c r="M285" s="12">
        <v>175</v>
      </c>
      <c r="N285" s="12">
        <v>60000</v>
      </c>
      <c r="O285" s="12">
        <f>IF(H285=0,0,N285)</f>
        <v>0</v>
      </c>
      <c r="P285" s="26"/>
    </row>
    <row r="286" spans="1:16" x14ac:dyDescent="0.2">
      <c r="A286" s="12" t="s">
        <v>56</v>
      </c>
      <c r="B286" s="12" t="s">
        <v>15</v>
      </c>
      <c r="C286" s="12" t="s">
        <v>16</v>
      </c>
      <c r="D286" s="12" t="s">
        <v>32</v>
      </c>
      <c r="E286" s="12">
        <v>1</v>
      </c>
      <c r="F286" s="12">
        <v>1</v>
      </c>
      <c r="G286" s="12">
        <v>0</v>
      </c>
      <c r="H286" s="12">
        <v>1</v>
      </c>
      <c r="I286" s="12">
        <v>0</v>
      </c>
      <c r="J286" s="12">
        <v>0</v>
      </c>
      <c r="K286" s="12">
        <v>0</v>
      </c>
      <c r="L286" s="12">
        <v>1</v>
      </c>
      <c r="M286" s="12">
        <v>0</v>
      </c>
      <c r="N286" s="12">
        <v>36970</v>
      </c>
      <c r="O286" s="12">
        <f>IF(H286=0,0,N286)</f>
        <v>36970</v>
      </c>
      <c r="P286" s="26"/>
    </row>
    <row r="287" spans="1:16" x14ac:dyDescent="0.2">
      <c r="A287" s="12" t="s">
        <v>57</v>
      </c>
      <c r="B287" s="12" t="s">
        <v>15</v>
      </c>
      <c r="C287" s="12" t="s">
        <v>16</v>
      </c>
      <c r="D287" s="12" t="s">
        <v>32</v>
      </c>
      <c r="E287" s="12">
        <v>1</v>
      </c>
      <c r="F287" s="12">
        <v>1</v>
      </c>
      <c r="G287" s="12">
        <v>0</v>
      </c>
      <c r="H287" s="12">
        <v>1</v>
      </c>
      <c r="I287" s="12">
        <v>0</v>
      </c>
      <c r="J287" s="12">
        <v>0</v>
      </c>
      <c r="K287" s="12">
        <v>0</v>
      </c>
      <c r="L287" s="12">
        <v>1</v>
      </c>
      <c r="M287" s="12">
        <v>363</v>
      </c>
      <c r="N287" s="12">
        <v>55164</v>
      </c>
      <c r="O287" s="12">
        <f>IF(H287=0,0,N287)</f>
        <v>55164</v>
      </c>
      <c r="P287" s="26"/>
    </row>
    <row r="288" spans="1:16" x14ac:dyDescent="0.2">
      <c r="A288" s="12" t="s">
        <v>58</v>
      </c>
      <c r="B288" s="12" t="s">
        <v>15</v>
      </c>
      <c r="C288" s="12" t="s">
        <v>16</v>
      </c>
      <c r="D288" s="12" t="s">
        <v>32</v>
      </c>
      <c r="E288" s="12">
        <v>1</v>
      </c>
      <c r="F288" s="12">
        <v>1</v>
      </c>
      <c r="G288" s="12">
        <v>0</v>
      </c>
      <c r="H288" s="12">
        <v>1</v>
      </c>
      <c r="I288" s="12">
        <v>0</v>
      </c>
      <c r="J288" s="12">
        <v>0</v>
      </c>
      <c r="K288" s="12">
        <v>0</v>
      </c>
      <c r="L288" s="12">
        <v>1</v>
      </c>
      <c r="M288" s="12">
        <v>204</v>
      </c>
      <c r="N288" s="12">
        <v>31199</v>
      </c>
      <c r="O288" s="12">
        <f>IF(H288=0,0,N288)</f>
        <v>31199</v>
      </c>
      <c r="P288" s="26"/>
    </row>
    <row r="289" spans="1:16" hidden="1" x14ac:dyDescent="0.2">
      <c r="A289" s="19" t="s">
        <v>41</v>
      </c>
      <c r="B289" s="19" t="s">
        <v>35</v>
      </c>
      <c r="C289" s="19"/>
      <c r="D289" s="19" t="s">
        <v>36</v>
      </c>
      <c r="E289" s="19">
        <v>1</v>
      </c>
      <c r="F289" s="19">
        <v>1</v>
      </c>
      <c r="G289" s="19">
        <v>0</v>
      </c>
      <c r="H289" s="19">
        <v>1</v>
      </c>
      <c r="I289" s="19">
        <v>0</v>
      </c>
      <c r="J289" s="19">
        <v>0</v>
      </c>
      <c r="K289" s="19">
        <v>1</v>
      </c>
      <c r="L289" s="19">
        <v>6</v>
      </c>
      <c r="M289" s="19">
        <v>341</v>
      </c>
      <c r="N289" s="19">
        <v>13190</v>
      </c>
      <c r="O289" s="19">
        <f>IF(H289=0,0,N289)</f>
        <v>13190</v>
      </c>
      <c r="P289" s="27">
        <f>SUM(O289:O307)/SUM(H289:H307)</f>
        <v>13361.714285714286</v>
      </c>
    </row>
    <row r="290" spans="1:16" hidden="1" x14ac:dyDescent="0.2">
      <c r="A290" s="19" t="s">
        <v>14</v>
      </c>
      <c r="B290" s="19" t="s">
        <v>35</v>
      </c>
      <c r="C290" s="19"/>
      <c r="D290" s="19" t="s">
        <v>36</v>
      </c>
      <c r="E290" s="19">
        <v>1</v>
      </c>
      <c r="F290" s="19">
        <v>1</v>
      </c>
      <c r="G290" s="19">
        <v>0</v>
      </c>
      <c r="H290" s="19">
        <v>1</v>
      </c>
      <c r="I290" s="19">
        <v>0</v>
      </c>
      <c r="J290" s="19">
        <v>0</v>
      </c>
      <c r="K290" s="19">
        <v>1</v>
      </c>
      <c r="L290" s="19">
        <v>8</v>
      </c>
      <c r="M290" s="19">
        <v>184</v>
      </c>
      <c r="N290" s="19">
        <v>10475</v>
      </c>
      <c r="O290" s="19">
        <f>IF(H290=0,0,N290)</f>
        <v>10475</v>
      </c>
      <c r="P290" s="27"/>
    </row>
    <row r="291" spans="1:16" hidden="1" x14ac:dyDescent="0.2">
      <c r="A291" s="19" t="s">
        <v>42</v>
      </c>
      <c r="B291" s="19" t="s">
        <v>35</v>
      </c>
      <c r="C291" s="19"/>
      <c r="D291" s="19" t="s">
        <v>36</v>
      </c>
      <c r="E291" s="19">
        <v>1</v>
      </c>
      <c r="F291" s="19">
        <v>1</v>
      </c>
      <c r="G291" s="19">
        <v>0</v>
      </c>
      <c r="H291" s="19">
        <v>1</v>
      </c>
      <c r="I291" s="19">
        <v>0</v>
      </c>
      <c r="J291" s="19">
        <v>0</v>
      </c>
      <c r="K291" s="19">
        <v>1</v>
      </c>
      <c r="L291" s="19">
        <v>9</v>
      </c>
      <c r="M291" s="19">
        <v>163</v>
      </c>
      <c r="N291" s="19">
        <v>10794</v>
      </c>
      <c r="O291" s="19">
        <f>IF(H291=0,0,N291)</f>
        <v>10794</v>
      </c>
      <c r="P291" s="27"/>
    </row>
    <row r="292" spans="1:16" hidden="1" x14ac:dyDescent="0.2">
      <c r="A292" s="19" t="s">
        <v>43</v>
      </c>
      <c r="B292" s="19" t="s">
        <v>35</v>
      </c>
      <c r="C292" s="19"/>
      <c r="D292" s="19" t="s">
        <v>36</v>
      </c>
      <c r="E292" s="19">
        <v>1</v>
      </c>
      <c r="F292" s="19">
        <v>1</v>
      </c>
      <c r="G292" s="19">
        <v>0</v>
      </c>
      <c r="H292" s="19">
        <v>1</v>
      </c>
      <c r="I292" s="19">
        <v>0</v>
      </c>
      <c r="J292" s="19">
        <v>0</v>
      </c>
      <c r="K292" s="19">
        <v>1</v>
      </c>
      <c r="L292" s="19">
        <v>8</v>
      </c>
      <c r="M292" s="19">
        <v>159</v>
      </c>
      <c r="N292" s="19">
        <v>26999</v>
      </c>
      <c r="O292" s="19">
        <f>IF(H292=0,0,N292)</f>
        <v>26999</v>
      </c>
      <c r="P292" s="27"/>
    </row>
    <row r="293" spans="1:16" hidden="1" x14ac:dyDescent="0.2">
      <c r="A293" s="19" t="s">
        <v>44</v>
      </c>
      <c r="B293" s="19" t="s">
        <v>35</v>
      </c>
      <c r="C293" s="19"/>
      <c r="D293" s="19" t="s">
        <v>36</v>
      </c>
      <c r="E293" s="19">
        <v>1</v>
      </c>
      <c r="F293" s="19">
        <v>1</v>
      </c>
      <c r="G293" s="19">
        <v>0</v>
      </c>
      <c r="H293" s="19">
        <v>1</v>
      </c>
      <c r="I293" s="19">
        <v>0</v>
      </c>
      <c r="J293" s="19">
        <v>0</v>
      </c>
      <c r="K293" s="19">
        <v>1</v>
      </c>
      <c r="L293" s="19">
        <v>8</v>
      </c>
      <c r="M293" s="19"/>
      <c r="N293" s="19">
        <v>12499</v>
      </c>
      <c r="O293" s="19">
        <f>IF(H293=0,0,N293)</f>
        <v>12499</v>
      </c>
      <c r="P293" s="27"/>
    </row>
    <row r="294" spans="1:16" hidden="1" x14ac:dyDescent="0.2">
      <c r="A294" s="19" t="s">
        <v>45</v>
      </c>
      <c r="B294" s="19" t="s">
        <v>35</v>
      </c>
      <c r="C294" s="19"/>
      <c r="D294" s="19" t="s">
        <v>36</v>
      </c>
      <c r="E294" s="19">
        <v>1</v>
      </c>
      <c r="F294" s="19">
        <v>1</v>
      </c>
      <c r="G294" s="19">
        <v>0</v>
      </c>
      <c r="H294" s="19">
        <v>1</v>
      </c>
      <c r="I294" s="19">
        <v>0</v>
      </c>
      <c r="J294" s="19">
        <v>0</v>
      </c>
      <c r="K294" s="19">
        <v>1</v>
      </c>
      <c r="L294" s="19">
        <v>8</v>
      </c>
      <c r="M294" s="19">
        <v>372</v>
      </c>
      <c r="N294" s="19">
        <v>7145</v>
      </c>
      <c r="O294" s="19">
        <f>IF(H294=0,0,N294)</f>
        <v>7145</v>
      </c>
      <c r="P294" s="27"/>
    </row>
    <row r="295" spans="1:16" hidden="1" x14ac:dyDescent="0.2">
      <c r="A295" s="19" t="s">
        <v>46</v>
      </c>
      <c r="B295" s="19" t="s">
        <v>35</v>
      </c>
      <c r="C295" s="19"/>
      <c r="D295" s="19" t="s">
        <v>36</v>
      </c>
      <c r="E295" s="19">
        <v>1</v>
      </c>
      <c r="F295" s="19">
        <v>1</v>
      </c>
      <c r="G295" s="19">
        <v>0</v>
      </c>
      <c r="H295" s="19">
        <v>1</v>
      </c>
      <c r="I295" s="19">
        <v>0</v>
      </c>
      <c r="J295" s="19">
        <v>0</v>
      </c>
      <c r="K295" s="19">
        <v>1</v>
      </c>
      <c r="L295" s="19">
        <v>8</v>
      </c>
      <c r="M295" s="19">
        <v>373</v>
      </c>
      <c r="N295" s="19">
        <v>14065</v>
      </c>
      <c r="O295" s="19">
        <f>IF(H295=0,0,N295)</f>
        <v>14065</v>
      </c>
      <c r="P295" s="27"/>
    </row>
    <row r="296" spans="1:16" hidden="1" x14ac:dyDescent="0.2">
      <c r="A296" s="19" t="s">
        <v>47</v>
      </c>
      <c r="B296" s="19" t="s">
        <v>35</v>
      </c>
      <c r="C296" s="19"/>
      <c r="D296" s="19" t="s">
        <v>36</v>
      </c>
      <c r="E296" s="19">
        <v>1</v>
      </c>
      <c r="F296" s="19">
        <v>1</v>
      </c>
      <c r="G296" s="19">
        <v>0</v>
      </c>
      <c r="H296" s="19">
        <v>0</v>
      </c>
      <c r="I296" s="19">
        <v>1</v>
      </c>
      <c r="J296" s="19">
        <v>1</v>
      </c>
      <c r="K296" s="19">
        <v>0</v>
      </c>
      <c r="L296" s="19">
        <v>1</v>
      </c>
      <c r="M296" s="19">
        <v>167</v>
      </c>
      <c r="N296" s="19">
        <v>29136</v>
      </c>
      <c r="O296" s="19">
        <f>IF(H296=0,0,N296)</f>
        <v>0</v>
      </c>
      <c r="P296" s="27"/>
    </row>
    <row r="297" spans="1:16" hidden="1" x14ac:dyDescent="0.2">
      <c r="A297" s="19" t="s">
        <v>48</v>
      </c>
      <c r="B297" s="19" t="s">
        <v>35</v>
      </c>
      <c r="C297" s="19"/>
      <c r="D297" s="19" t="s">
        <v>36</v>
      </c>
      <c r="E297" s="19">
        <v>1</v>
      </c>
      <c r="F297" s="19">
        <v>1</v>
      </c>
      <c r="G297" s="19">
        <v>0</v>
      </c>
      <c r="H297" s="19">
        <v>1</v>
      </c>
      <c r="I297" s="19">
        <v>0</v>
      </c>
      <c r="J297" s="19">
        <v>0</v>
      </c>
      <c r="K297" s="19">
        <v>1</v>
      </c>
      <c r="L297" s="19">
        <v>8</v>
      </c>
      <c r="M297" s="19">
        <v>161</v>
      </c>
      <c r="N297" s="19">
        <v>17100</v>
      </c>
      <c r="O297" s="19">
        <f>IF(H297=0,0,N297)</f>
        <v>17100</v>
      </c>
      <c r="P297" s="27"/>
    </row>
    <row r="298" spans="1:16" hidden="1" x14ac:dyDescent="0.2">
      <c r="A298" s="19" t="s">
        <v>49</v>
      </c>
      <c r="B298" s="19" t="s">
        <v>35</v>
      </c>
      <c r="C298" s="19"/>
      <c r="D298" s="19" t="s">
        <v>36</v>
      </c>
      <c r="E298" s="19">
        <v>1</v>
      </c>
      <c r="F298" s="19">
        <v>1</v>
      </c>
      <c r="G298" s="19">
        <v>0</v>
      </c>
      <c r="H298" s="19">
        <v>1</v>
      </c>
      <c r="I298" s="19">
        <v>0</v>
      </c>
      <c r="J298" s="19">
        <v>0</v>
      </c>
      <c r="K298" s="19">
        <v>1</v>
      </c>
      <c r="L298" s="19">
        <v>8</v>
      </c>
      <c r="M298" s="19">
        <v>375</v>
      </c>
      <c r="N298" s="19">
        <v>8416</v>
      </c>
      <c r="O298" s="19">
        <f>IF(H298=0,0,N298)</f>
        <v>8416</v>
      </c>
      <c r="P298" s="27"/>
    </row>
    <row r="299" spans="1:16" hidden="1" x14ac:dyDescent="0.2">
      <c r="A299" s="19" t="s">
        <v>50</v>
      </c>
      <c r="B299" s="19" t="s">
        <v>35</v>
      </c>
      <c r="C299" s="19"/>
      <c r="D299" s="19" t="s">
        <v>36</v>
      </c>
      <c r="E299" s="19">
        <v>1</v>
      </c>
      <c r="F299" s="19">
        <v>1</v>
      </c>
      <c r="G299" s="19">
        <v>0</v>
      </c>
      <c r="H299" s="19">
        <v>1</v>
      </c>
      <c r="I299" s="19">
        <v>0</v>
      </c>
      <c r="J299" s="19">
        <v>0</v>
      </c>
      <c r="K299" s="19">
        <v>1</v>
      </c>
      <c r="L299" s="19">
        <v>8</v>
      </c>
      <c r="M299" s="19">
        <v>510</v>
      </c>
      <c r="N299" s="19">
        <v>9126</v>
      </c>
      <c r="O299" s="19">
        <f>IF(H299=0,0,N299)</f>
        <v>9126</v>
      </c>
      <c r="P299" s="27"/>
    </row>
    <row r="300" spans="1:16" hidden="1" x14ac:dyDescent="0.2">
      <c r="A300" s="19" t="s">
        <v>51</v>
      </c>
      <c r="B300" s="19" t="s">
        <v>35</v>
      </c>
      <c r="C300" s="19"/>
      <c r="D300" s="19" t="s">
        <v>36</v>
      </c>
      <c r="E300" s="19">
        <v>1</v>
      </c>
      <c r="F300" s="19">
        <v>1</v>
      </c>
      <c r="G300" s="19">
        <v>0</v>
      </c>
      <c r="H300" s="19">
        <v>0</v>
      </c>
      <c r="I300" s="19">
        <v>1</v>
      </c>
      <c r="J300" s="19">
        <v>0</v>
      </c>
      <c r="K300" s="19">
        <v>1</v>
      </c>
      <c r="L300" s="19">
        <v>8</v>
      </c>
      <c r="M300" s="19">
        <v>0</v>
      </c>
      <c r="N300" s="19">
        <v>10338</v>
      </c>
      <c r="O300" s="19">
        <f>IF(H300=0,0,N300)</f>
        <v>0</v>
      </c>
      <c r="P300" s="27"/>
    </row>
    <row r="301" spans="1:16" hidden="1" x14ac:dyDescent="0.2">
      <c r="A301" s="19" t="s">
        <v>52</v>
      </c>
      <c r="B301" s="19" t="s">
        <v>35</v>
      </c>
      <c r="C301" s="19"/>
      <c r="D301" s="19" t="s">
        <v>36</v>
      </c>
      <c r="E301" s="19">
        <v>1</v>
      </c>
      <c r="F301" s="19">
        <v>0</v>
      </c>
      <c r="G301" s="19">
        <v>1</v>
      </c>
      <c r="H301" s="19">
        <v>0</v>
      </c>
      <c r="I301" s="19">
        <v>0</v>
      </c>
      <c r="J301" s="19">
        <v>0</v>
      </c>
      <c r="K301" s="19">
        <v>0</v>
      </c>
      <c r="L301" s="19">
        <v>0</v>
      </c>
      <c r="M301" s="19">
        <v>182</v>
      </c>
      <c r="N301" s="19"/>
      <c r="O301" s="19">
        <f>IF(H301=0,0,N301)</f>
        <v>0</v>
      </c>
      <c r="P301" s="27"/>
    </row>
    <row r="302" spans="1:16" hidden="1" x14ac:dyDescent="0.2">
      <c r="A302" s="19" t="s">
        <v>53</v>
      </c>
      <c r="B302" s="19" t="s">
        <v>35</v>
      </c>
      <c r="C302" s="19"/>
      <c r="D302" s="19" t="s">
        <v>36</v>
      </c>
      <c r="E302" s="19">
        <v>1</v>
      </c>
      <c r="F302" s="19">
        <v>1</v>
      </c>
      <c r="G302" s="19">
        <v>0</v>
      </c>
      <c r="H302" s="19">
        <v>1</v>
      </c>
      <c r="I302" s="19">
        <v>0</v>
      </c>
      <c r="J302" s="19">
        <v>0</v>
      </c>
      <c r="K302" s="19">
        <v>1</v>
      </c>
      <c r="L302" s="19">
        <v>8</v>
      </c>
      <c r="M302" s="19">
        <v>269</v>
      </c>
      <c r="N302" s="19">
        <v>16510</v>
      </c>
      <c r="O302" s="19">
        <f>IF(H302=0,0,N302)</f>
        <v>16510</v>
      </c>
      <c r="P302" s="27"/>
    </row>
    <row r="303" spans="1:16" hidden="1" x14ac:dyDescent="0.2">
      <c r="A303" s="19" t="s">
        <v>54</v>
      </c>
      <c r="B303" s="19" t="s">
        <v>35</v>
      </c>
      <c r="C303" s="19"/>
      <c r="D303" s="19" t="s">
        <v>36</v>
      </c>
      <c r="E303" s="19">
        <v>1</v>
      </c>
      <c r="F303" s="19">
        <v>1</v>
      </c>
      <c r="G303" s="19">
        <v>0</v>
      </c>
      <c r="H303" s="19">
        <v>1</v>
      </c>
      <c r="I303" s="19">
        <v>0</v>
      </c>
      <c r="J303" s="19">
        <v>0</v>
      </c>
      <c r="K303" s="19">
        <v>1</v>
      </c>
      <c r="L303" s="19">
        <v>8</v>
      </c>
      <c r="M303" s="19">
        <v>371</v>
      </c>
      <c r="N303" s="19">
        <v>13381</v>
      </c>
      <c r="O303" s="19">
        <f>IF(H303=0,0,N303)</f>
        <v>13381</v>
      </c>
      <c r="P303" s="27"/>
    </row>
    <row r="304" spans="1:16" hidden="1" x14ac:dyDescent="0.2">
      <c r="A304" s="19" t="s">
        <v>55</v>
      </c>
      <c r="B304" s="19" t="s">
        <v>35</v>
      </c>
      <c r="C304" s="19"/>
      <c r="D304" s="19" t="s">
        <v>36</v>
      </c>
      <c r="E304" s="19">
        <v>1</v>
      </c>
      <c r="F304" s="19">
        <v>0</v>
      </c>
      <c r="G304" s="19">
        <v>1</v>
      </c>
      <c r="H304" s="19">
        <v>0</v>
      </c>
      <c r="I304" s="19">
        <v>0</v>
      </c>
      <c r="J304" s="19">
        <v>0</v>
      </c>
      <c r="K304" s="19">
        <v>0</v>
      </c>
      <c r="L304" s="19">
        <v>0</v>
      </c>
      <c r="M304" s="19">
        <v>16</v>
      </c>
      <c r="N304" s="19">
        <v>30000</v>
      </c>
      <c r="O304" s="19">
        <f>IF(H304=0,0,N304)</f>
        <v>0</v>
      </c>
      <c r="P304" s="27"/>
    </row>
    <row r="305" spans="1:16" hidden="1" x14ac:dyDescent="0.2">
      <c r="A305" s="19" t="s">
        <v>56</v>
      </c>
      <c r="B305" s="19" t="s">
        <v>35</v>
      </c>
      <c r="C305" s="19"/>
      <c r="D305" s="19" t="s">
        <v>36</v>
      </c>
      <c r="E305" s="19">
        <v>1</v>
      </c>
      <c r="F305" s="19">
        <v>1</v>
      </c>
      <c r="G305" s="19">
        <v>0</v>
      </c>
      <c r="H305" s="19">
        <v>1</v>
      </c>
      <c r="I305" s="19">
        <v>0</v>
      </c>
      <c r="J305" s="19">
        <v>0</v>
      </c>
      <c r="K305" s="19">
        <v>1</v>
      </c>
      <c r="L305" s="19">
        <v>8</v>
      </c>
      <c r="M305" s="19">
        <v>384</v>
      </c>
      <c r="N305" s="19">
        <v>8093</v>
      </c>
      <c r="O305" s="19">
        <f>IF(H305=0,0,N305)</f>
        <v>8093</v>
      </c>
      <c r="P305" s="27"/>
    </row>
    <row r="306" spans="1:16" hidden="1" x14ac:dyDescent="0.2">
      <c r="A306" s="19" t="s">
        <v>57</v>
      </c>
      <c r="B306" s="19" t="s">
        <v>35</v>
      </c>
      <c r="C306" s="19"/>
      <c r="D306" s="19" t="s">
        <v>36</v>
      </c>
      <c r="E306" s="19">
        <v>1</v>
      </c>
      <c r="F306" s="19">
        <v>1</v>
      </c>
      <c r="G306" s="19">
        <v>0</v>
      </c>
      <c r="H306" s="19">
        <v>0</v>
      </c>
      <c r="I306" s="19">
        <v>1</v>
      </c>
      <c r="J306" s="19">
        <v>0</v>
      </c>
      <c r="K306" s="19">
        <v>1</v>
      </c>
      <c r="L306" s="19">
        <v>9</v>
      </c>
      <c r="M306" s="19">
        <v>189</v>
      </c>
      <c r="N306" s="19">
        <v>10996</v>
      </c>
      <c r="O306" s="19">
        <f>IF(H306=0,0,N306)</f>
        <v>0</v>
      </c>
      <c r="P306" s="27"/>
    </row>
    <row r="307" spans="1:16" hidden="1" x14ac:dyDescent="0.2">
      <c r="A307" s="19" t="s">
        <v>58</v>
      </c>
      <c r="B307" s="19" t="s">
        <v>35</v>
      </c>
      <c r="C307" s="19"/>
      <c r="D307" s="19" t="s">
        <v>36</v>
      </c>
      <c r="E307" s="19">
        <v>1</v>
      </c>
      <c r="F307" s="19">
        <v>1</v>
      </c>
      <c r="G307" s="19">
        <v>0</v>
      </c>
      <c r="H307" s="19">
        <v>1</v>
      </c>
      <c r="I307" s="19">
        <v>0</v>
      </c>
      <c r="J307" s="19">
        <v>0</v>
      </c>
      <c r="K307" s="19">
        <v>1</v>
      </c>
      <c r="L307" s="19">
        <v>8</v>
      </c>
      <c r="M307" s="19">
        <v>382</v>
      </c>
      <c r="N307" s="19">
        <v>19271</v>
      </c>
      <c r="O307" s="19">
        <f>IF(H307=0,0,N307)</f>
        <v>19271</v>
      </c>
      <c r="P307" s="27"/>
    </row>
    <row r="308" spans="1:16" hidden="1" x14ac:dyDescent="0.2">
      <c r="A308" s="12" t="s">
        <v>41</v>
      </c>
      <c r="B308" s="12" t="s">
        <v>35</v>
      </c>
      <c r="C308" s="12"/>
      <c r="D308" s="12" t="s">
        <v>38</v>
      </c>
      <c r="E308" s="12">
        <v>1</v>
      </c>
      <c r="F308" s="12">
        <v>1</v>
      </c>
      <c r="G308" s="12">
        <v>0</v>
      </c>
      <c r="H308" s="12">
        <v>1</v>
      </c>
      <c r="I308" s="12">
        <v>0</v>
      </c>
      <c r="J308" s="12">
        <v>0</v>
      </c>
      <c r="K308" s="12">
        <v>1</v>
      </c>
      <c r="L308" s="12">
        <v>13</v>
      </c>
      <c r="M308" s="12">
        <v>312</v>
      </c>
      <c r="N308" s="12">
        <v>19889</v>
      </c>
      <c r="O308" s="12">
        <f>IF(H308=0,0,N308)</f>
        <v>19889</v>
      </c>
      <c r="P308" s="26">
        <f>SUM(O308:O326)/SUM(H308:H326)</f>
        <v>14627.375</v>
      </c>
    </row>
    <row r="309" spans="1:16" hidden="1" x14ac:dyDescent="0.2">
      <c r="A309" s="12" t="s">
        <v>14</v>
      </c>
      <c r="B309" s="12" t="s">
        <v>35</v>
      </c>
      <c r="C309" s="12"/>
      <c r="D309" s="12" t="s">
        <v>38</v>
      </c>
      <c r="E309" s="12">
        <v>1</v>
      </c>
      <c r="F309" s="12">
        <v>1</v>
      </c>
      <c r="G309" s="12">
        <v>0</v>
      </c>
      <c r="H309" s="12">
        <v>1</v>
      </c>
      <c r="I309" s="12">
        <v>0</v>
      </c>
      <c r="J309" s="12">
        <v>0</v>
      </c>
      <c r="K309" s="12">
        <v>1</v>
      </c>
      <c r="L309" s="12">
        <v>7</v>
      </c>
      <c r="M309" s="12"/>
      <c r="N309" s="12">
        <v>5656</v>
      </c>
      <c r="O309" s="12">
        <f>IF(H309=0,0,N309)</f>
        <v>5656</v>
      </c>
      <c r="P309" s="26"/>
    </row>
    <row r="310" spans="1:16" hidden="1" x14ac:dyDescent="0.2">
      <c r="A310" s="12" t="s">
        <v>42</v>
      </c>
      <c r="B310" s="12" t="s">
        <v>35</v>
      </c>
      <c r="C310" s="12"/>
      <c r="D310" s="12" t="s">
        <v>38</v>
      </c>
      <c r="E310" s="12">
        <v>1</v>
      </c>
      <c r="F310" s="12">
        <v>1</v>
      </c>
      <c r="G310" s="12">
        <v>0</v>
      </c>
      <c r="H310" s="12">
        <v>1</v>
      </c>
      <c r="I310" s="12">
        <v>0</v>
      </c>
      <c r="J310" s="12">
        <v>0</v>
      </c>
      <c r="K310" s="12">
        <v>1</v>
      </c>
      <c r="L310" s="12">
        <v>7</v>
      </c>
      <c r="M310" s="12">
        <v>452</v>
      </c>
      <c r="N310" s="12">
        <v>9405</v>
      </c>
      <c r="O310" s="12">
        <f>IF(H310=0,0,N310)</f>
        <v>9405</v>
      </c>
      <c r="P310" s="26"/>
    </row>
    <row r="311" spans="1:16" hidden="1" x14ac:dyDescent="0.2">
      <c r="A311" s="12" t="s">
        <v>43</v>
      </c>
      <c r="B311" s="12" t="s">
        <v>35</v>
      </c>
      <c r="C311" s="12"/>
      <c r="D311" s="12" t="s">
        <v>38</v>
      </c>
      <c r="E311" s="12">
        <v>1</v>
      </c>
      <c r="F311" s="12">
        <v>1</v>
      </c>
      <c r="G311" s="12">
        <v>0</v>
      </c>
      <c r="H311" s="12">
        <v>1</v>
      </c>
      <c r="I311" s="12">
        <v>0</v>
      </c>
      <c r="J311" s="12">
        <v>0</v>
      </c>
      <c r="K311" s="12">
        <v>1</v>
      </c>
      <c r="L311" s="12">
        <v>12</v>
      </c>
      <c r="M311" s="12">
        <v>209</v>
      </c>
      <c r="N311" s="12">
        <v>13280</v>
      </c>
      <c r="O311" s="12">
        <f>IF(H311=0,0,N311)</f>
        <v>13280</v>
      </c>
      <c r="P311" s="26"/>
    </row>
    <row r="312" spans="1:16" hidden="1" x14ac:dyDescent="0.2">
      <c r="A312" s="12" t="s">
        <v>44</v>
      </c>
      <c r="B312" s="12" t="s">
        <v>35</v>
      </c>
      <c r="C312" s="12"/>
      <c r="D312" s="12" t="s">
        <v>38</v>
      </c>
      <c r="E312" s="12">
        <v>1</v>
      </c>
      <c r="F312" s="12">
        <v>1</v>
      </c>
      <c r="G312" s="12">
        <v>0</v>
      </c>
      <c r="H312" s="12">
        <v>1</v>
      </c>
      <c r="I312" s="12">
        <v>0</v>
      </c>
      <c r="J312" s="12">
        <v>0</v>
      </c>
      <c r="K312" s="12">
        <v>1</v>
      </c>
      <c r="L312" s="12">
        <v>7</v>
      </c>
      <c r="M312" s="12">
        <v>213</v>
      </c>
      <c r="N312" s="12">
        <v>10057</v>
      </c>
      <c r="O312" s="12">
        <f>IF(H312=0,0,N312)</f>
        <v>10057</v>
      </c>
      <c r="P312" s="26"/>
    </row>
    <row r="313" spans="1:16" hidden="1" x14ac:dyDescent="0.2">
      <c r="A313" s="12" t="s">
        <v>45</v>
      </c>
      <c r="B313" s="12" t="s">
        <v>35</v>
      </c>
      <c r="C313" s="12"/>
      <c r="D313" s="12" t="s">
        <v>38</v>
      </c>
      <c r="E313" s="12">
        <v>1</v>
      </c>
      <c r="F313" s="12">
        <v>1</v>
      </c>
      <c r="G313" s="12">
        <v>0</v>
      </c>
      <c r="H313" s="12">
        <v>1</v>
      </c>
      <c r="I313" s="12">
        <v>0</v>
      </c>
      <c r="J313" s="12">
        <v>0</v>
      </c>
      <c r="K313" s="12">
        <v>1</v>
      </c>
      <c r="L313" s="12">
        <v>12</v>
      </c>
      <c r="M313" s="12">
        <v>283</v>
      </c>
      <c r="N313" s="12">
        <v>10682</v>
      </c>
      <c r="O313" s="12">
        <f>IF(H313=0,0,N313)</f>
        <v>10682</v>
      </c>
      <c r="P313" s="26"/>
    </row>
    <row r="314" spans="1:16" hidden="1" x14ac:dyDescent="0.2">
      <c r="A314" s="12" t="s">
        <v>46</v>
      </c>
      <c r="B314" s="12" t="s">
        <v>35</v>
      </c>
      <c r="C314" s="12"/>
      <c r="D314" s="12" t="s">
        <v>38</v>
      </c>
      <c r="E314" s="12">
        <v>1</v>
      </c>
      <c r="F314" s="12">
        <v>1</v>
      </c>
      <c r="G314" s="12">
        <v>0</v>
      </c>
      <c r="H314" s="12">
        <v>1</v>
      </c>
      <c r="I314" s="12">
        <v>0</v>
      </c>
      <c r="J314" s="12">
        <v>0</v>
      </c>
      <c r="K314" s="12">
        <v>1</v>
      </c>
      <c r="L314" s="12">
        <v>7</v>
      </c>
      <c r="M314" s="12">
        <v>276</v>
      </c>
      <c r="N314" s="12">
        <v>9926</v>
      </c>
      <c r="O314" s="12">
        <f>IF(H314=0,0,N314)</f>
        <v>9926</v>
      </c>
      <c r="P314" s="26"/>
    </row>
    <row r="315" spans="1:16" hidden="1" x14ac:dyDescent="0.2">
      <c r="A315" s="12" t="s">
        <v>47</v>
      </c>
      <c r="B315" s="12" t="s">
        <v>35</v>
      </c>
      <c r="C315" s="12"/>
      <c r="D315" s="12" t="s">
        <v>38</v>
      </c>
      <c r="E315" s="12">
        <v>1</v>
      </c>
      <c r="F315" s="12">
        <v>1</v>
      </c>
      <c r="G315" s="12">
        <v>0</v>
      </c>
      <c r="H315" s="12">
        <v>0</v>
      </c>
      <c r="I315" s="12">
        <v>1</v>
      </c>
      <c r="J315" s="12">
        <v>0</v>
      </c>
      <c r="K315" s="12">
        <v>1</v>
      </c>
      <c r="L315" s="12">
        <v>13</v>
      </c>
      <c r="M315" s="12"/>
      <c r="N315" s="12">
        <v>13585</v>
      </c>
      <c r="O315" s="12">
        <f>IF(H315=0,0,N315)</f>
        <v>0</v>
      </c>
      <c r="P315" s="26"/>
    </row>
    <row r="316" spans="1:16" hidden="1" x14ac:dyDescent="0.2">
      <c r="A316" s="12" t="s">
        <v>48</v>
      </c>
      <c r="B316" s="12" t="s">
        <v>35</v>
      </c>
      <c r="C316" s="12"/>
      <c r="D316" s="12" t="s">
        <v>38</v>
      </c>
      <c r="E316" s="12">
        <v>1</v>
      </c>
      <c r="F316" s="12">
        <v>1</v>
      </c>
      <c r="G316" s="12">
        <v>0</v>
      </c>
      <c r="H316" s="12">
        <v>1</v>
      </c>
      <c r="I316" s="12">
        <v>0</v>
      </c>
      <c r="J316" s="12">
        <v>0</v>
      </c>
      <c r="K316" s="12">
        <v>1</v>
      </c>
      <c r="L316" s="12">
        <v>13</v>
      </c>
      <c r="M316" s="12">
        <v>255</v>
      </c>
      <c r="N316" s="12">
        <v>21280</v>
      </c>
      <c r="O316" s="12">
        <f>IF(H316=0,0,N316)</f>
        <v>21280</v>
      </c>
      <c r="P316" s="26"/>
    </row>
    <row r="317" spans="1:16" hidden="1" x14ac:dyDescent="0.2">
      <c r="A317" s="12" t="s">
        <v>49</v>
      </c>
      <c r="B317" s="12" t="s">
        <v>35</v>
      </c>
      <c r="C317" s="12"/>
      <c r="D317" s="12" t="s">
        <v>38</v>
      </c>
      <c r="E317" s="12">
        <v>1</v>
      </c>
      <c r="F317" s="12">
        <v>1</v>
      </c>
      <c r="G317" s="12">
        <v>0</v>
      </c>
      <c r="H317" s="12">
        <v>1</v>
      </c>
      <c r="I317" s="12">
        <v>0</v>
      </c>
      <c r="J317" s="12">
        <v>0</v>
      </c>
      <c r="K317" s="12">
        <v>1</v>
      </c>
      <c r="L317" s="12">
        <v>13</v>
      </c>
      <c r="M317" s="12">
        <v>236</v>
      </c>
      <c r="N317" s="12">
        <v>11943</v>
      </c>
      <c r="O317" s="12">
        <f>IF(H317=0,0,N317)</f>
        <v>11943</v>
      </c>
      <c r="P317" s="26"/>
    </row>
    <row r="318" spans="1:16" hidden="1" x14ac:dyDescent="0.2">
      <c r="A318" s="12" t="s">
        <v>50</v>
      </c>
      <c r="B318" s="12" t="s">
        <v>35</v>
      </c>
      <c r="C318" s="12"/>
      <c r="D318" s="12" t="s">
        <v>38</v>
      </c>
      <c r="E318" s="12">
        <v>1</v>
      </c>
      <c r="F318" s="12">
        <v>1</v>
      </c>
      <c r="G318" s="12">
        <v>0</v>
      </c>
      <c r="H318" s="12">
        <v>1</v>
      </c>
      <c r="I318" s="12">
        <v>0</v>
      </c>
      <c r="J318" s="12">
        <v>0</v>
      </c>
      <c r="K318" s="12">
        <v>1</v>
      </c>
      <c r="L318" s="12">
        <v>13</v>
      </c>
      <c r="M318" s="12">
        <v>263</v>
      </c>
      <c r="N318" s="12">
        <v>12485</v>
      </c>
      <c r="O318" s="12">
        <f>IF(H318=0,0,N318)</f>
        <v>12485</v>
      </c>
      <c r="P318" s="26"/>
    </row>
    <row r="319" spans="1:16" hidden="1" x14ac:dyDescent="0.2">
      <c r="A319" s="12" t="s">
        <v>51</v>
      </c>
      <c r="B319" s="12" t="s">
        <v>35</v>
      </c>
      <c r="C319" s="12"/>
      <c r="D319" s="12" t="s">
        <v>38</v>
      </c>
      <c r="E319" s="12">
        <v>1</v>
      </c>
      <c r="F319" s="12">
        <v>1</v>
      </c>
      <c r="G319" s="12">
        <v>0</v>
      </c>
      <c r="H319" s="12">
        <v>1</v>
      </c>
      <c r="I319" s="12">
        <v>0</v>
      </c>
      <c r="J319" s="12">
        <v>0</v>
      </c>
      <c r="K319" s="12">
        <v>1</v>
      </c>
      <c r="L319" s="12">
        <v>13</v>
      </c>
      <c r="M319" s="12">
        <v>310</v>
      </c>
      <c r="N319" s="12">
        <v>14810</v>
      </c>
      <c r="O319" s="12">
        <f>IF(H319=0,0,N319)</f>
        <v>14810</v>
      </c>
      <c r="P319" s="26"/>
    </row>
    <row r="320" spans="1:16" hidden="1" x14ac:dyDescent="0.2">
      <c r="A320" s="12" t="s">
        <v>52</v>
      </c>
      <c r="B320" s="12" t="s">
        <v>35</v>
      </c>
      <c r="C320" s="12"/>
      <c r="D320" s="12" t="s">
        <v>38</v>
      </c>
      <c r="E320" s="12">
        <v>1</v>
      </c>
      <c r="F320" s="12">
        <v>1</v>
      </c>
      <c r="G320" s="12">
        <v>0</v>
      </c>
      <c r="H320" s="12">
        <v>0</v>
      </c>
      <c r="I320" s="12">
        <v>1</v>
      </c>
      <c r="J320" s="12">
        <v>0</v>
      </c>
      <c r="K320" s="12">
        <v>1</v>
      </c>
      <c r="L320" s="12">
        <v>13</v>
      </c>
      <c r="M320" s="12">
        <v>338</v>
      </c>
      <c r="N320" s="12">
        <v>9944</v>
      </c>
      <c r="O320" s="12">
        <f>IF(H320=0,0,N320)</f>
        <v>0</v>
      </c>
      <c r="P320" s="26"/>
    </row>
    <row r="321" spans="1:16" hidden="1" x14ac:dyDescent="0.2">
      <c r="A321" s="12" t="s">
        <v>53</v>
      </c>
      <c r="B321" s="12" t="s">
        <v>35</v>
      </c>
      <c r="C321" s="12"/>
      <c r="D321" s="12" t="s">
        <v>38</v>
      </c>
      <c r="E321" s="12">
        <v>1</v>
      </c>
      <c r="F321" s="12">
        <v>1</v>
      </c>
      <c r="G321" s="12">
        <v>0</v>
      </c>
      <c r="H321" s="12">
        <v>1</v>
      </c>
      <c r="I321" s="12">
        <v>0</v>
      </c>
      <c r="J321" s="12">
        <v>0</v>
      </c>
      <c r="K321" s="12">
        <v>1</v>
      </c>
      <c r="L321" s="12">
        <v>13</v>
      </c>
      <c r="M321" s="12"/>
      <c r="N321" s="12">
        <v>18283</v>
      </c>
      <c r="O321" s="12">
        <f>IF(H321=0,0,N321)</f>
        <v>18283</v>
      </c>
      <c r="P321" s="26"/>
    </row>
    <row r="322" spans="1:16" hidden="1" x14ac:dyDescent="0.2">
      <c r="A322" s="12" t="s">
        <v>54</v>
      </c>
      <c r="B322" s="12" t="s">
        <v>35</v>
      </c>
      <c r="C322" s="12"/>
      <c r="D322" s="12" t="s">
        <v>38</v>
      </c>
      <c r="E322" s="12">
        <v>1</v>
      </c>
      <c r="F322" s="12">
        <v>1</v>
      </c>
      <c r="G322" s="12">
        <v>0</v>
      </c>
      <c r="H322" s="12">
        <v>1</v>
      </c>
      <c r="I322" s="12">
        <v>0</v>
      </c>
      <c r="J322" s="12">
        <v>0</v>
      </c>
      <c r="K322" s="12">
        <v>1</v>
      </c>
      <c r="L322" s="12">
        <v>13</v>
      </c>
      <c r="M322" s="12">
        <v>276</v>
      </c>
      <c r="N322" s="12">
        <v>16236</v>
      </c>
      <c r="O322" s="12">
        <f>IF(H322=0,0,N322)</f>
        <v>16236</v>
      </c>
      <c r="P322" s="26"/>
    </row>
    <row r="323" spans="1:16" hidden="1" x14ac:dyDescent="0.2">
      <c r="A323" s="12" t="s">
        <v>55</v>
      </c>
      <c r="B323" s="12" t="s">
        <v>35</v>
      </c>
      <c r="C323" s="12"/>
      <c r="D323" s="12" t="s">
        <v>38</v>
      </c>
      <c r="E323" s="12">
        <v>1</v>
      </c>
      <c r="F323" s="12">
        <v>0</v>
      </c>
      <c r="G323" s="12">
        <v>1</v>
      </c>
      <c r="H323" s="12">
        <v>0</v>
      </c>
      <c r="I323" s="12">
        <v>0</v>
      </c>
      <c r="J323" s="12">
        <v>0</v>
      </c>
      <c r="K323" s="12">
        <v>0</v>
      </c>
      <c r="L323" s="12">
        <v>0</v>
      </c>
      <c r="M323" s="12">
        <v>353</v>
      </c>
      <c r="N323" s="12">
        <v>30000</v>
      </c>
      <c r="O323" s="12">
        <f>IF(H323=0,0,N323)</f>
        <v>0</v>
      </c>
      <c r="P323" s="26"/>
    </row>
    <row r="324" spans="1:16" hidden="1" x14ac:dyDescent="0.2">
      <c r="A324" s="12" t="s">
        <v>56</v>
      </c>
      <c r="B324" s="12" t="s">
        <v>35</v>
      </c>
      <c r="C324" s="12"/>
      <c r="D324" s="12" t="s">
        <v>38</v>
      </c>
      <c r="E324" s="12">
        <v>1</v>
      </c>
      <c r="F324" s="12">
        <v>1</v>
      </c>
      <c r="G324" s="12">
        <v>0</v>
      </c>
      <c r="H324" s="12">
        <v>1</v>
      </c>
      <c r="I324" s="12">
        <v>0</v>
      </c>
      <c r="J324" s="12">
        <v>0</v>
      </c>
      <c r="K324" s="12">
        <v>1</v>
      </c>
      <c r="L324" s="12">
        <v>10</v>
      </c>
      <c r="M324" s="12">
        <v>273</v>
      </c>
      <c r="N324" s="12">
        <v>27450</v>
      </c>
      <c r="O324" s="12">
        <f>IF(H324=0,0,N324)</f>
        <v>27450</v>
      </c>
      <c r="P324" s="26"/>
    </row>
    <row r="325" spans="1:16" hidden="1" x14ac:dyDescent="0.2">
      <c r="A325" s="12" t="s">
        <v>57</v>
      </c>
      <c r="B325" s="12" t="s">
        <v>35</v>
      </c>
      <c r="C325" s="12"/>
      <c r="D325" s="12" t="s">
        <v>38</v>
      </c>
      <c r="E325" s="12">
        <v>1</v>
      </c>
      <c r="F325" s="12">
        <v>1</v>
      </c>
      <c r="G325" s="12">
        <v>0</v>
      </c>
      <c r="H325" s="12">
        <v>1</v>
      </c>
      <c r="I325" s="12">
        <v>0</v>
      </c>
      <c r="J325" s="12">
        <v>0</v>
      </c>
      <c r="K325" s="12">
        <v>1</v>
      </c>
      <c r="L325" s="12">
        <v>13</v>
      </c>
      <c r="M325" s="12">
        <v>241</v>
      </c>
      <c r="N325" s="12">
        <v>10398</v>
      </c>
      <c r="O325" s="12">
        <f>IF(H325=0,0,N325)</f>
        <v>10398</v>
      </c>
      <c r="P325" s="26"/>
    </row>
    <row r="326" spans="1:16" hidden="1" x14ac:dyDescent="0.2">
      <c r="A326" s="12" t="s">
        <v>58</v>
      </c>
      <c r="B326" s="12" t="s">
        <v>35</v>
      </c>
      <c r="C326" s="12"/>
      <c r="D326" s="12" t="s">
        <v>38</v>
      </c>
      <c r="E326" s="12">
        <v>1</v>
      </c>
      <c r="F326" s="12">
        <v>1</v>
      </c>
      <c r="G326" s="12">
        <v>0</v>
      </c>
      <c r="H326" s="12">
        <v>1</v>
      </c>
      <c r="I326" s="12">
        <v>0</v>
      </c>
      <c r="J326" s="12">
        <v>0</v>
      </c>
      <c r="K326" s="12">
        <v>1</v>
      </c>
      <c r="L326" s="12">
        <v>13</v>
      </c>
      <c r="M326" s="12"/>
      <c r="N326" s="12">
        <v>22258</v>
      </c>
      <c r="O326" s="12">
        <f>IF(H326=0,0,N326)</f>
        <v>22258</v>
      </c>
      <c r="P326" s="26"/>
    </row>
    <row r="327" spans="1:16" hidden="1" x14ac:dyDescent="0.2">
      <c r="A327" s="12" t="s">
        <v>41</v>
      </c>
      <c r="B327" s="12" t="s">
        <v>35</v>
      </c>
      <c r="C327" s="12"/>
      <c r="D327" s="12" t="s">
        <v>37</v>
      </c>
      <c r="E327" s="12">
        <v>1</v>
      </c>
      <c r="F327" s="12">
        <v>1</v>
      </c>
      <c r="G327" s="12">
        <v>0</v>
      </c>
      <c r="H327" s="12">
        <v>1</v>
      </c>
      <c r="I327" s="12">
        <v>0</v>
      </c>
      <c r="J327" s="12">
        <v>0</v>
      </c>
      <c r="K327" s="12">
        <v>1</v>
      </c>
      <c r="L327" s="12">
        <v>7</v>
      </c>
      <c r="M327" s="12">
        <v>399</v>
      </c>
      <c r="N327" s="12">
        <v>10906</v>
      </c>
      <c r="O327" s="12">
        <f>IF(H327=0,0,N327)</f>
        <v>10906</v>
      </c>
      <c r="P327" s="26">
        <f>SUM(O327:O345)/SUM(H327:H345)</f>
        <v>10816.333333333334</v>
      </c>
    </row>
    <row r="328" spans="1:16" hidden="1" x14ac:dyDescent="0.2">
      <c r="A328" s="12" t="s">
        <v>14</v>
      </c>
      <c r="B328" s="12" t="s">
        <v>35</v>
      </c>
      <c r="C328" s="12"/>
      <c r="D328" s="12" t="s">
        <v>37</v>
      </c>
      <c r="E328" s="12">
        <v>1</v>
      </c>
      <c r="F328" s="12">
        <v>1</v>
      </c>
      <c r="G328" s="12">
        <v>0</v>
      </c>
      <c r="H328" s="12">
        <v>1</v>
      </c>
      <c r="I328" s="12">
        <v>0</v>
      </c>
      <c r="J328" s="12">
        <v>0</v>
      </c>
      <c r="K328" s="12">
        <v>1</v>
      </c>
      <c r="L328" s="12">
        <v>6</v>
      </c>
      <c r="M328" s="12">
        <v>598</v>
      </c>
      <c r="N328" s="12">
        <v>6185</v>
      </c>
      <c r="O328" s="12">
        <f>IF(H328=0,0,N328)</f>
        <v>6185</v>
      </c>
      <c r="P328" s="26"/>
    </row>
    <row r="329" spans="1:16" hidden="1" x14ac:dyDescent="0.2">
      <c r="A329" s="12" t="s">
        <v>42</v>
      </c>
      <c r="B329" s="12" t="s">
        <v>35</v>
      </c>
      <c r="C329" s="12"/>
      <c r="D329" s="12" t="s">
        <v>37</v>
      </c>
      <c r="E329" s="12">
        <v>1</v>
      </c>
      <c r="F329" s="12">
        <v>1</v>
      </c>
      <c r="G329" s="12">
        <v>0</v>
      </c>
      <c r="H329" s="12">
        <v>0</v>
      </c>
      <c r="I329" s="12">
        <v>1</v>
      </c>
      <c r="J329" s="12">
        <v>0</v>
      </c>
      <c r="K329" s="12">
        <v>1</v>
      </c>
      <c r="L329" s="12">
        <v>9</v>
      </c>
      <c r="M329" s="12">
        <v>520</v>
      </c>
      <c r="N329" s="12">
        <v>8540</v>
      </c>
      <c r="O329" s="12">
        <f>IF(H329=0,0,N329)</f>
        <v>0</v>
      </c>
      <c r="P329" s="26"/>
    </row>
    <row r="330" spans="1:16" hidden="1" x14ac:dyDescent="0.2">
      <c r="A330" s="12" t="s">
        <v>43</v>
      </c>
      <c r="B330" s="12" t="s">
        <v>35</v>
      </c>
      <c r="C330" s="12"/>
      <c r="D330" s="12" t="s">
        <v>37</v>
      </c>
      <c r="E330" s="12">
        <v>1</v>
      </c>
      <c r="F330" s="12">
        <v>1</v>
      </c>
      <c r="G330" s="12">
        <v>0</v>
      </c>
      <c r="H330" s="12">
        <v>1</v>
      </c>
      <c r="I330" s="12">
        <v>0</v>
      </c>
      <c r="J330" s="12">
        <v>0</v>
      </c>
      <c r="K330" s="12">
        <v>1</v>
      </c>
      <c r="L330" s="12">
        <v>7</v>
      </c>
      <c r="M330" s="12">
        <v>277</v>
      </c>
      <c r="N330" s="12">
        <v>8352</v>
      </c>
      <c r="O330" s="12">
        <f>IF(H330=0,0,N330)</f>
        <v>8352</v>
      </c>
      <c r="P330" s="26"/>
    </row>
    <row r="331" spans="1:16" hidden="1" x14ac:dyDescent="0.2">
      <c r="A331" s="12" t="s">
        <v>44</v>
      </c>
      <c r="B331" s="12" t="s">
        <v>35</v>
      </c>
      <c r="C331" s="12"/>
      <c r="D331" s="12" t="s">
        <v>37</v>
      </c>
      <c r="E331" s="12">
        <v>1</v>
      </c>
      <c r="F331" s="12">
        <v>1</v>
      </c>
      <c r="G331" s="12">
        <v>0</v>
      </c>
      <c r="H331" s="12">
        <v>1</v>
      </c>
      <c r="I331" s="12">
        <v>0</v>
      </c>
      <c r="J331" s="12">
        <v>0</v>
      </c>
      <c r="K331" s="12">
        <v>1</v>
      </c>
      <c r="L331" s="12">
        <v>8</v>
      </c>
      <c r="M331" s="12">
        <v>768</v>
      </c>
      <c r="N331" s="12">
        <v>10980</v>
      </c>
      <c r="O331" s="12">
        <f>IF(H331=0,0,N331)</f>
        <v>10980</v>
      </c>
      <c r="P331" s="26"/>
    </row>
    <row r="332" spans="1:16" hidden="1" x14ac:dyDescent="0.2">
      <c r="A332" s="12" t="s">
        <v>45</v>
      </c>
      <c r="B332" s="12" t="s">
        <v>35</v>
      </c>
      <c r="C332" s="12"/>
      <c r="D332" s="12" t="s">
        <v>37</v>
      </c>
      <c r="E332" s="12">
        <v>1</v>
      </c>
      <c r="F332" s="12">
        <v>1</v>
      </c>
      <c r="G332" s="12">
        <v>0</v>
      </c>
      <c r="H332" s="12">
        <v>1</v>
      </c>
      <c r="I332" s="12">
        <v>0</v>
      </c>
      <c r="J332" s="12">
        <v>0</v>
      </c>
      <c r="K332" s="12">
        <v>1</v>
      </c>
      <c r="L332" s="12">
        <v>7</v>
      </c>
      <c r="M332" s="12"/>
      <c r="N332" s="12">
        <v>7132</v>
      </c>
      <c r="O332" s="12">
        <f>IF(H332=0,0,N332)</f>
        <v>7132</v>
      </c>
      <c r="P332" s="26"/>
    </row>
    <row r="333" spans="1:16" hidden="1" x14ac:dyDescent="0.2">
      <c r="A333" s="12" t="s">
        <v>46</v>
      </c>
      <c r="B333" s="12" t="s">
        <v>35</v>
      </c>
      <c r="C333" s="12"/>
      <c r="D333" s="12" t="s">
        <v>37</v>
      </c>
      <c r="E333" s="12">
        <v>1</v>
      </c>
      <c r="F333" s="12">
        <v>1</v>
      </c>
      <c r="G333" s="12">
        <v>0</v>
      </c>
      <c r="H333" s="12">
        <v>1</v>
      </c>
      <c r="I333" s="12">
        <v>0</v>
      </c>
      <c r="J333" s="12">
        <v>0</v>
      </c>
      <c r="K333" s="12">
        <v>1</v>
      </c>
      <c r="L333" s="12">
        <v>7</v>
      </c>
      <c r="M333" s="12">
        <v>455</v>
      </c>
      <c r="N333" s="12">
        <v>10197</v>
      </c>
      <c r="O333" s="12">
        <f>IF(H333=0,0,N333)</f>
        <v>10197</v>
      </c>
      <c r="P333" s="26"/>
    </row>
    <row r="334" spans="1:16" hidden="1" x14ac:dyDescent="0.2">
      <c r="A334" s="12" t="s">
        <v>47</v>
      </c>
      <c r="B334" s="12" t="s">
        <v>35</v>
      </c>
      <c r="C334" s="12"/>
      <c r="D334" s="12" t="s">
        <v>37</v>
      </c>
      <c r="E334" s="12">
        <v>1</v>
      </c>
      <c r="F334" s="12">
        <v>1</v>
      </c>
      <c r="G334" s="12">
        <v>0</v>
      </c>
      <c r="H334" s="12">
        <v>1</v>
      </c>
      <c r="I334" s="12">
        <v>0</v>
      </c>
      <c r="J334" s="12">
        <v>0</v>
      </c>
      <c r="K334" s="12">
        <v>1</v>
      </c>
      <c r="L334" s="12">
        <v>8</v>
      </c>
      <c r="M334" s="12">
        <v>326</v>
      </c>
      <c r="N334" s="12">
        <v>10027</v>
      </c>
      <c r="O334" s="12">
        <f>IF(H334=0,0,N334)</f>
        <v>10027</v>
      </c>
      <c r="P334" s="26"/>
    </row>
    <row r="335" spans="1:16" hidden="1" x14ac:dyDescent="0.2">
      <c r="A335" s="12" t="s">
        <v>48</v>
      </c>
      <c r="B335" s="12" t="s">
        <v>35</v>
      </c>
      <c r="C335" s="12"/>
      <c r="D335" s="12" t="s">
        <v>37</v>
      </c>
      <c r="E335" s="12">
        <v>1</v>
      </c>
      <c r="F335" s="12">
        <v>1</v>
      </c>
      <c r="G335" s="12">
        <v>0</v>
      </c>
      <c r="H335" s="12">
        <v>1</v>
      </c>
      <c r="I335" s="12">
        <v>0</v>
      </c>
      <c r="J335" s="12">
        <v>0</v>
      </c>
      <c r="K335" s="12">
        <v>1</v>
      </c>
      <c r="L335" s="12">
        <v>7</v>
      </c>
      <c r="M335" s="12">
        <v>254</v>
      </c>
      <c r="N335" s="12">
        <v>11051</v>
      </c>
      <c r="O335" s="12">
        <f>IF(H335=0,0,N335)</f>
        <v>11051</v>
      </c>
      <c r="P335" s="26"/>
    </row>
    <row r="336" spans="1:16" hidden="1" x14ac:dyDescent="0.2">
      <c r="A336" s="12" t="s">
        <v>49</v>
      </c>
      <c r="B336" s="12" t="s">
        <v>35</v>
      </c>
      <c r="C336" s="12"/>
      <c r="D336" s="12" t="s">
        <v>37</v>
      </c>
      <c r="E336" s="12">
        <v>1</v>
      </c>
      <c r="F336" s="12">
        <v>1</v>
      </c>
      <c r="G336" s="12">
        <v>0</v>
      </c>
      <c r="H336" s="12">
        <v>1</v>
      </c>
      <c r="I336" s="12">
        <v>0</v>
      </c>
      <c r="J336" s="12">
        <v>0</v>
      </c>
      <c r="K336" s="12">
        <v>1</v>
      </c>
      <c r="L336" s="12">
        <v>7</v>
      </c>
      <c r="M336" s="12"/>
      <c r="N336" s="12">
        <v>9052</v>
      </c>
      <c r="O336" s="12">
        <f>IF(H336=0,0,N336)</f>
        <v>9052</v>
      </c>
      <c r="P336" s="26"/>
    </row>
    <row r="337" spans="1:16" hidden="1" x14ac:dyDescent="0.2">
      <c r="A337" s="12" t="s">
        <v>50</v>
      </c>
      <c r="B337" s="12" t="s">
        <v>35</v>
      </c>
      <c r="C337" s="12"/>
      <c r="D337" s="12" t="s">
        <v>37</v>
      </c>
      <c r="E337" s="12">
        <v>1</v>
      </c>
      <c r="F337" s="12">
        <v>1</v>
      </c>
      <c r="G337" s="12">
        <v>0</v>
      </c>
      <c r="H337" s="12">
        <v>1</v>
      </c>
      <c r="I337" s="12">
        <v>0</v>
      </c>
      <c r="J337" s="12">
        <v>0</v>
      </c>
      <c r="K337" s="12">
        <v>1</v>
      </c>
      <c r="L337" s="12">
        <v>7</v>
      </c>
      <c r="M337" s="12">
        <v>247</v>
      </c>
      <c r="N337" s="12">
        <v>23329</v>
      </c>
      <c r="O337" s="12">
        <f>IF(H337=0,0,N337)</f>
        <v>23329</v>
      </c>
      <c r="P337" s="26"/>
    </row>
    <row r="338" spans="1:16" hidden="1" x14ac:dyDescent="0.2">
      <c r="A338" s="12" t="s">
        <v>51</v>
      </c>
      <c r="B338" s="12" t="s">
        <v>35</v>
      </c>
      <c r="C338" s="12"/>
      <c r="D338" s="12" t="s">
        <v>37</v>
      </c>
      <c r="E338" s="12">
        <v>1</v>
      </c>
      <c r="F338" s="12">
        <v>1</v>
      </c>
      <c r="G338" s="12">
        <v>0</v>
      </c>
      <c r="H338" s="12">
        <v>1</v>
      </c>
      <c r="I338" s="12">
        <v>0</v>
      </c>
      <c r="J338" s="12">
        <v>0</v>
      </c>
      <c r="K338" s="12">
        <v>1</v>
      </c>
      <c r="L338" s="12">
        <v>7</v>
      </c>
      <c r="M338" s="12"/>
      <c r="N338" s="12">
        <v>8256</v>
      </c>
      <c r="O338" s="12">
        <f>IF(H338=0,0,N338)</f>
        <v>8256</v>
      </c>
      <c r="P338" s="26"/>
    </row>
    <row r="339" spans="1:16" hidden="1" x14ac:dyDescent="0.2">
      <c r="A339" s="12" t="s">
        <v>52</v>
      </c>
      <c r="B339" s="12" t="s">
        <v>35</v>
      </c>
      <c r="C339" s="12"/>
      <c r="D339" s="12" t="s">
        <v>37</v>
      </c>
      <c r="E339" s="12">
        <v>1</v>
      </c>
      <c r="F339" s="12">
        <v>1</v>
      </c>
      <c r="G339" s="12">
        <v>0</v>
      </c>
      <c r="H339" s="12">
        <v>1</v>
      </c>
      <c r="I339" s="12">
        <v>0</v>
      </c>
      <c r="J339" s="12">
        <v>0</v>
      </c>
      <c r="K339" s="12">
        <v>1</v>
      </c>
      <c r="L339" s="12">
        <v>7</v>
      </c>
      <c r="M339" s="12">
        <v>260</v>
      </c>
      <c r="N339" s="12">
        <v>8719</v>
      </c>
      <c r="O339" s="12">
        <f>IF(H339=0,0,N339)</f>
        <v>8719</v>
      </c>
      <c r="P339" s="26"/>
    </row>
    <row r="340" spans="1:16" hidden="1" x14ac:dyDescent="0.2">
      <c r="A340" s="12" t="s">
        <v>53</v>
      </c>
      <c r="B340" s="12" t="s">
        <v>35</v>
      </c>
      <c r="C340" s="12"/>
      <c r="D340" s="12" t="s">
        <v>37</v>
      </c>
      <c r="E340" s="12">
        <v>1</v>
      </c>
      <c r="F340" s="12">
        <v>1</v>
      </c>
      <c r="G340" s="12">
        <v>0</v>
      </c>
      <c r="H340" s="12">
        <v>1</v>
      </c>
      <c r="I340" s="12">
        <v>0</v>
      </c>
      <c r="J340" s="12">
        <v>0</v>
      </c>
      <c r="K340" s="12">
        <v>1</v>
      </c>
      <c r="L340" s="12">
        <v>7</v>
      </c>
      <c r="M340" s="12">
        <v>175</v>
      </c>
      <c r="N340" s="12">
        <v>8350</v>
      </c>
      <c r="O340" s="12">
        <f>IF(H340=0,0,N340)</f>
        <v>8350</v>
      </c>
      <c r="P340" s="26"/>
    </row>
    <row r="341" spans="1:16" hidden="1" x14ac:dyDescent="0.2">
      <c r="A341" s="12" t="s">
        <v>54</v>
      </c>
      <c r="B341" s="12" t="s">
        <v>35</v>
      </c>
      <c r="C341" s="12"/>
      <c r="D341" s="12" t="s">
        <v>37</v>
      </c>
      <c r="E341" s="12">
        <v>1</v>
      </c>
      <c r="F341" s="12">
        <v>1</v>
      </c>
      <c r="G341" s="12">
        <v>0</v>
      </c>
      <c r="H341" s="12">
        <v>1</v>
      </c>
      <c r="I341" s="12">
        <v>0</v>
      </c>
      <c r="J341" s="12">
        <v>0</v>
      </c>
      <c r="K341" s="12">
        <v>1</v>
      </c>
      <c r="L341" s="12">
        <v>7</v>
      </c>
      <c r="M341" s="12">
        <v>0</v>
      </c>
      <c r="N341" s="12">
        <v>9654</v>
      </c>
      <c r="O341" s="12">
        <f>IF(H341=0,0,N341)</f>
        <v>9654</v>
      </c>
      <c r="P341" s="26"/>
    </row>
    <row r="342" spans="1:16" hidden="1" x14ac:dyDescent="0.2">
      <c r="A342" s="12" t="s">
        <v>55</v>
      </c>
      <c r="B342" s="12" t="s">
        <v>35</v>
      </c>
      <c r="C342" s="12"/>
      <c r="D342" s="12" t="s">
        <v>37</v>
      </c>
      <c r="E342" s="12">
        <v>1</v>
      </c>
      <c r="F342" s="12">
        <v>1</v>
      </c>
      <c r="G342" s="12">
        <v>0</v>
      </c>
      <c r="H342" s="12">
        <v>1</v>
      </c>
      <c r="I342" s="12">
        <v>0</v>
      </c>
      <c r="J342" s="12">
        <v>1</v>
      </c>
      <c r="K342" s="12">
        <v>1</v>
      </c>
      <c r="L342" s="12">
        <v>2</v>
      </c>
      <c r="M342" s="12">
        <v>322</v>
      </c>
      <c r="N342" s="12">
        <v>29431</v>
      </c>
      <c r="O342" s="12">
        <f>IF(H342=0,0,N342)</f>
        <v>29431</v>
      </c>
      <c r="P342" s="26"/>
    </row>
    <row r="343" spans="1:16" hidden="1" x14ac:dyDescent="0.2">
      <c r="A343" s="12" t="s">
        <v>56</v>
      </c>
      <c r="B343" s="12" t="s">
        <v>35</v>
      </c>
      <c r="C343" s="12"/>
      <c r="D343" s="12" t="s">
        <v>37</v>
      </c>
      <c r="E343" s="12">
        <v>1</v>
      </c>
      <c r="F343" s="12">
        <v>1</v>
      </c>
      <c r="G343" s="12">
        <v>0</v>
      </c>
      <c r="H343" s="12">
        <v>1</v>
      </c>
      <c r="I343" s="12">
        <v>0</v>
      </c>
      <c r="J343" s="12">
        <v>0</v>
      </c>
      <c r="K343" s="12">
        <v>1</v>
      </c>
      <c r="L343" s="12">
        <v>6</v>
      </c>
      <c r="M343" s="12">
        <v>345</v>
      </c>
      <c r="N343" s="12">
        <v>4579</v>
      </c>
      <c r="O343" s="12">
        <f>IF(H343=0,0,N343)</f>
        <v>4579</v>
      </c>
      <c r="P343" s="26"/>
    </row>
    <row r="344" spans="1:16" hidden="1" x14ac:dyDescent="0.2">
      <c r="A344" s="12" t="s">
        <v>57</v>
      </c>
      <c r="B344" s="12" t="s">
        <v>35</v>
      </c>
      <c r="C344" s="12"/>
      <c r="D344" s="12" t="s">
        <v>37</v>
      </c>
      <c r="E344" s="12">
        <v>1</v>
      </c>
      <c r="F344" s="12">
        <v>1</v>
      </c>
      <c r="G344" s="12">
        <v>0</v>
      </c>
      <c r="H344" s="12">
        <v>1</v>
      </c>
      <c r="I344" s="12">
        <v>0</v>
      </c>
      <c r="J344" s="12">
        <v>0</v>
      </c>
      <c r="K344" s="12">
        <v>1</v>
      </c>
      <c r="L344" s="12">
        <v>6</v>
      </c>
      <c r="M344" s="12">
        <v>528</v>
      </c>
      <c r="N344" s="12">
        <v>8385</v>
      </c>
      <c r="O344" s="12">
        <f>IF(H344=0,0,N344)</f>
        <v>8385</v>
      </c>
      <c r="P344" s="26"/>
    </row>
    <row r="345" spans="1:16" hidden="1" x14ac:dyDescent="0.2">
      <c r="A345" s="12" t="s">
        <v>58</v>
      </c>
      <c r="B345" s="12" t="s">
        <v>35</v>
      </c>
      <c r="C345" s="12"/>
      <c r="D345" s="12" t="s">
        <v>37</v>
      </c>
      <c r="E345" s="12">
        <v>1</v>
      </c>
      <c r="F345" s="12">
        <v>1</v>
      </c>
      <c r="G345" s="12">
        <v>0</v>
      </c>
      <c r="H345" s="12">
        <v>1</v>
      </c>
      <c r="I345" s="12">
        <v>0</v>
      </c>
      <c r="J345" s="12">
        <v>0</v>
      </c>
      <c r="K345" s="12">
        <v>1</v>
      </c>
      <c r="L345" s="12">
        <v>7</v>
      </c>
      <c r="M345" s="12">
        <v>254</v>
      </c>
      <c r="N345" s="12">
        <v>10109</v>
      </c>
      <c r="O345" s="12">
        <f>IF(H345=0,0,N345)</f>
        <v>10109</v>
      </c>
      <c r="P345" s="26"/>
    </row>
    <row r="346" spans="1:16" hidden="1" x14ac:dyDescent="0.2">
      <c r="A346" s="12" t="s">
        <v>41</v>
      </c>
      <c r="B346" s="12" t="s">
        <v>35</v>
      </c>
      <c r="C346" s="12"/>
      <c r="D346" s="12" t="s">
        <v>40</v>
      </c>
      <c r="E346" s="12">
        <v>1</v>
      </c>
      <c r="F346" s="12">
        <v>1</v>
      </c>
      <c r="G346" s="12">
        <v>0</v>
      </c>
      <c r="H346" s="12">
        <v>1</v>
      </c>
      <c r="I346" s="12">
        <v>0</v>
      </c>
      <c r="J346" s="12">
        <v>0</v>
      </c>
      <c r="K346" s="12">
        <v>1</v>
      </c>
      <c r="L346" s="12">
        <v>11</v>
      </c>
      <c r="M346" s="12">
        <v>309</v>
      </c>
      <c r="N346" s="12">
        <v>17818</v>
      </c>
      <c r="O346" s="12">
        <f>IF(H346=0,0,N346)</f>
        <v>17818</v>
      </c>
      <c r="P346" s="26">
        <f>SUM(O346:O364)/SUM(H346:H364)</f>
        <v>14048.631578947368</v>
      </c>
    </row>
    <row r="347" spans="1:16" hidden="1" x14ac:dyDescent="0.2">
      <c r="A347" s="12" t="s">
        <v>14</v>
      </c>
      <c r="B347" s="12" t="s">
        <v>35</v>
      </c>
      <c r="C347" s="12"/>
      <c r="D347" s="12" t="s">
        <v>40</v>
      </c>
      <c r="E347" s="12">
        <v>1</v>
      </c>
      <c r="F347" s="12">
        <v>1</v>
      </c>
      <c r="G347" s="12">
        <v>0</v>
      </c>
      <c r="H347" s="12">
        <v>1</v>
      </c>
      <c r="I347" s="12">
        <v>0</v>
      </c>
      <c r="J347" s="12">
        <v>0</v>
      </c>
      <c r="K347" s="12">
        <v>1</v>
      </c>
      <c r="L347" s="12">
        <v>11</v>
      </c>
      <c r="M347" s="12">
        <v>298</v>
      </c>
      <c r="N347" s="12">
        <v>8406</v>
      </c>
      <c r="O347" s="12">
        <f>IF(H347=0,0,N347)</f>
        <v>8406</v>
      </c>
      <c r="P347" s="26"/>
    </row>
    <row r="348" spans="1:16" hidden="1" x14ac:dyDescent="0.2">
      <c r="A348" s="12" t="s">
        <v>42</v>
      </c>
      <c r="B348" s="12" t="s">
        <v>35</v>
      </c>
      <c r="C348" s="12"/>
      <c r="D348" s="12" t="s">
        <v>40</v>
      </c>
      <c r="E348" s="12">
        <v>1</v>
      </c>
      <c r="F348" s="12">
        <v>1</v>
      </c>
      <c r="G348" s="12">
        <v>0</v>
      </c>
      <c r="H348" s="12">
        <v>1</v>
      </c>
      <c r="I348" s="12">
        <v>0</v>
      </c>
      <c r="J348" s="12">
        <v>0</v>
      </c>
      <c r="K348" s="12">
        <v>1</v>
      </c>
      <c r="L348" s="12">
        <v>11</v>
      </c>
      <c r="M348" s="12">
        <v>321</v>
      </c>
      <c r="N348" s="12">
        <v>10218</v>
      </c>
      <c r="O348" s="12">
        <f>IF(H348=0,0,N348)</f>
        <v>10218</v>
      </c>
      <c r="P348" s="26"/>
    </row>
    <row r="349" spans="1:16" hidden="1" x14ac:dyDescent="0.2">
      <c r="A349" s="12" t="s">
        <v>43</v>
      </c>
      <c r="B349" s="12" t="s">
        <v>35</v>
      </c>
      <c r="C349" s="12"/>
      <c r="D349" s="12" t="s">
        <v>40</v>
      </c>
      <c r="E349" s="12">
        <v>1</v>
      </c>
      <c r="F349" s="12">
        <v>1</v>
      </c>
      <c r="G349" s="12">
        <v>0</v>
      </c>
      <c r="H349" s="12">
        <v>1</v>
      </c>
      <c r="I349" s="12">
        <v>0</v>
      </c>
      <c r="J349" s="12">
        <v>0</v>
      </c>
      <c r="K349" s="12">
        <v>1</v>
      </c>
      <c r="L349" s="12">
        <v>11</v>
      </c>
      <c r="M349" s="12">
        <v>312</v>
      </c>
      <c r="N349" s="12">
        <v>13397</v>
      </c>
      <c r="O349" s="12">
        <f>IF(H349=0,0,N349)</f>
        <v>13397</v>
      </c>
      <c r="P349" s="26"/>
    </row>
    <row r="350" spans="1:16" hidden="1" x14ac:dyDescent="0.2">
      <c r="A350" s="12" t="s">
        <v>44</v>
      </c>
      <c r="B350" s="12" t="s">
        <v>35</v>
      </c>
      <c r="C350" s="12"/>
      <c r="D350" s="12" t="s">
        <v>40</v>
      </c>
      <c r="E350" s="12">
        <v>1</v>
      </c>
      <c r="F350" s="12">
        <v>1</v>
      </c>
      <c r="G350" s="12">
        <v>0</v>
      </c>
      <c r="H350" s="12">
        <v>1</v>
      </c>
      <c r="I350" s="12">
        <v>0</v>
      </c>
      <c r="J350" s="12">
        <v>0</v>
      </c>
      <c r="K350" s="12">
        <v>1</v>
      </c>
      <c r="L350" s="12">
        <v>11</v>
      </c>
      <c r="M350" s="12">
        <v>301</v>
      </c>
      <c r="N350" s="12">
        <v>14601</v>
      </c>
      <c r="O350" s="12">
        <f>IF(H350=0,0,N350)</f>
        <v>14601</v>
      </c>
      <c r="P350" s="26"/>
    </row>
    <row r="351" spans="1:16" hidden="1" x14ac:dyDescent="0.2">
      <c r="A351" s="12" t="s">
        <v>45</v>
      </c>
      <c r="B351" s="12" t="s">
        <v>35</v>
      </c>
      <c r="C351" s="12"/>
      <c r="D351" s="12" t="s">
        <v>40</v>
      </c>
      <c r="E351" s="12">
        <v>1</v>
      </c>
      <c r="F351" s="12">
        <v>1</v>
      </c>
      <c r="G351" s="12">
        <v>0</v>
      </c>
      <c r="H351" s="12">
        <v>1</v>
      </c>
      <c r="I351" s="12">
        <v>0</v>
      </c>
      <c r="J351" s="12">
        <v>0</v>
      </c>
      <c r="K351" s="12">
        <v>1</v>
      </c>
      <c r="L351" s="12">
        <v>8</v>
      </c>
      <c r="M351" s="12">
        <v>1233</v>
      </c>
      <c r="N351" s="12">
        <v>27374</v>
      </c>
      <c r="O351" s="12">
        <f>IF(H351=0,0,N351)</f>
        <v>27374</v>
      </c>
      <c r="P351" s="26"/>
    </row>
    <row r="352" spans="1:16" hidden="1" x14ac:dyDescent="0.2">
      <c r="A352" s="12" t="s">
        <v>46</v>
      </c>
      <c r="B352" s="12" t="s">
        <v>35</v>
      </c>
      <c r="C352" s="12"/>
      <c r="D352" s="12" t="s">
        <v>40</v>
      </c>
      <c r="E352" s="12">
        <v>1</v>
      </c>
      <c r="F352" s="12">
        <v>1</v>
      </c>
      <c r="G352" s="12">
        <v>0</v>
      </c>
      <c r="H352" s="12">
        <v>1</v>
      </c>
      <c r="I352" s="12">
        <v>0</v>
      </c>
      <c r="J352" s="12">
        <v>0</v>
      </c>
      <c r="K352" s="12">
        <v>1</v>
      </c>
      <c r="L352" s="12">
        <v>8</v>
      </c>
      <c r="M352" s="12">
        <v>314</v>
      </c>
      <c r="N352" s="12">
        <v>10841</v>
      </c>
      <c r="O352" s="12">
        <f>IF(H352=0,0,N352)</f>
        <v>10841</v>
      </c>
      <c r="P352" s="26"/>
    </row>
    <row r="353" spans="1:16" hidden="1" x14ac:dyDescent="0.2">
      <c r="A353" s="12" t="s">
        <v>47</v>
      </c>
      <c r="B353" s="12" t="s">
        <v>35</v>
      </c>
      <c r="C353" s="12"/>
      <c r="D353" s="12" t="s">
        <v>40</v>
      </c>
      <c r="E353" s="12">
        <v>1</v>
      </c>
      <c r="F353" s="12">
        <v>1</v>
      </c>
      <c r="G353" s="12">
        <v>0</v>
      </c>
      <c r="H353" s="12">
        <v>1</v>
      </c>
      <c r="I353" s="12">
        <v>0</v>
      </c>
      <c r="J353" s="12">
        <v>0</v>
      </c>
      <c r="K353" s="12">
        <v>1</v>
      </c>
      <c r="L353" s="12">
        <v>7</v>
      </c>
      <c r="M353" s="12">
        <v>248</v>
      </c>
      <c r="N353" s="12">
        <v>13064</v>
      </c>
      <c r="O353" s="12">
        <f>IF(H353=0,0,N353)</f>
        <v>13064</v>
      </c>
      <c r="P353" s="26"/>
    </row>
    <row r="354" spans="1:16" hidden="1" x14ac:dyDescent="0.2">
      <c r="A354" s="12" t="s">
        <v>48</v>
      </c>
      <c r="B354" s="12" t="s">
        <v>35</v>
      </c>
      <c r="C354" s="12"/>
      <c r="D354" s="12" t="s">
        <v>40</v>
      </c>
      <c r="E354" s="12">
        <v>1</v>
      </c>
      <c r="F354" s="12">
        <v>1</v>
      </c>
      <c r="G354" s="12">
        <v>0</v>
      </c>
      <c r="H354" s="12">
        <v>1</v>
      </c>
      <c r="I354" s="12">
        <v>0</v>
      </c>
      <c r="J354" s="12">
        <v>0</v>
      </c>
      <c r="K354" s="12">
        <v>1</v>
      </c>
      <c r="L354" s="12">
        <v>11</v>
      </c>
      <c r="M354" s="12">
        <v>287</v>
      </c>
      <c r="N354" s="12">
        <v>15829</v>
      </c>
      <c r="O354" s="12">
        <f>IF(H354=0,0,N354)</f>
        <v>15829</v>
      </c>
      <c r="P354" s="26"/>
    </row>
    <row r="355" spans="1:16" hidden="1" x14ac:dyDescent="0.2">
      <c r="A355" s="12" t="s">
        <v>49</v>
      </c>
      <c r="B355" s="12" t="s">
        <v>35</v>
      </c>
      <c r="C355" s="12"/>
      <c r="D355" s="12" t="s">
        <v>40</v>
      </c>
      <c r="E355" s="12">
        <v>1</v>
      </c>
      <c r="F355" s="12">
        <v>1</v>
      </c>
      <c r="G355" s="12">
        <v>0</v>
      </c>
      <c r="H355" s="12">
        <v>1</v>
      </c>
      <c r="I355" s="12">
        <v>0</v>
      </c>
      <c r="J355" s="12">
        <v>0</v>
      </c>
      <c r="K355" s="12">
        <v>1</v>
      </c>
      <c r="L355" s="12">
        <v>11</v>
      </c>
      <c r="M355" s="12">
        <v>310</v>
      </c>
      <c r="N355" s="12">
        <v>10197</v>
      </c>
      <c r="O355" s="12">
        <f>IF(H355=0,0,N355)</f>
        <v>10197</v>
      </c>
      <c r="P355" s="26"/>
    </row>
    <row r="356" spans="1:16" hidden="1" x14ac:dyDescent="0.2">
      <c r="A356" s="12" t="s">
        <v>50</v>
      </c>
      <c r="B356" s="12" t="s">
        <v>35</v>
      </c>
      <c r="C356" s="12"/>
      <c r="D356" s="12" t="s">
        <v>40</v>
      </c>
      <c r="E356" s="12">
        <v>1</v>
      </c>
      <c r="F356" s="12">
        <v>1</v>
      </c>
      <c r="G356" s="12">
        <v>0</v>
      </c>
      <c r="H356" s="12">
        <v>1</v>
      </c>
      <c r="I356" s="12">
        <v>0</v>
      </c>
      <c r="J356" s="12">
        <v>0</v>
      </c>
      <c r="K356" s="12">
        <v>1</v>
      </c>
      <c r="L356" s="12">
        <v>11</v>
      </c>
      <c r="M356" s="12">
        <v>255</v>
      </c>
      <c r="N356" s="12">
        <v>12833</v>
      </c>
      <c r="O356" s="12">
        <f>IF(H356=0,0,N356)</f>
        <v>12833</v>
      </c>
      <c r="P356" s="26"/>
    </row>
    <row r="357" spans="1:16" hidden="1" x14ac:dyDescent="0.2">
      <c r="A357" s="12" t="s">
        <v>51</v>
      </c>
      <c r="B357" s="12" t="s">
        <v>35</v>
      </c>
      <c r="C357" s="12"/>
      <c r="D357" s="12" t="s">
        <v>40</v>
      </c>
      <c r="E357" s="12">
        <v>1</v>
      </c>
      <c r="F357" s="12">
        <v>1</v>
      </c>
      <c r="G357" s="12">
        <v>0</v>
      </c>
      <c r="H357" s="12">
        <v>1</v>
      </c>
      <c r="I357" s="12">
        <v>0</v>
      </c>
      <c r="J357" s="12">
        <v>0</v>
      </c>
      <c r="K357" s="12">
        <v>1</v>
      </c>
      <c r="L357" s="12">
        <v>10</v>
      </c>
      <c r="M357" s="12">
        <v>354</v>
      </c>
      <c r="N357" s="12">
        <v>14379</v>
      </c>
      <c r="O357" s="12">
        <f>IF(H357=0,0,N357)</f>
        <v>14379</v>
      </c>
      <c r="P357" s="26"/>
    </row>
    <row r="358" spans="1:16" hidden="1" x14ac:dyDescent="0.2">
      <c r="A358" s="12" t="s">
        <v>52</v>
      </c>
      <c r="B358" s="12" t="s">
        <v>35</v>
      </c>
      <c r="C358" s="12"/>
      <c r="D358" s="12" t="s">
        <v>40</v>
      </c>
      <c r="E358" s="12">
        <v>1</v>
      </c>
      <c r="F358" s="12">
        <v>1</v>
      </c>
      <c r="G358" s="12">
        <v>0</v>
      </c>
      <c r="H358" s="12">
        <v>1</v>
      </c>
      <c r="I358" s="12">
        <v>0</v>
      </c>
      <c r="J358" s="12">
        <v>0</v>
      </c>
      <c r="K358" s="12">
        <v>1</v>
      </c>
      <c r="L358" s="12">
        <v>11</v>
      </c>
      <c r="M358" s="12">
        <v>279</v>
      </c>
      <c r="N358" s="12">
        <v>10841</v>
      </c>
      <c r="O358" s="12">
        <f>IF(H358=0,0,N358)</f>
        <v>10841</v>
      </c>
      <c r="P358" s="26"/>
    </row>
    <row r="359" spans="1:16" hidden="1" x14ac:dyDescent="0.2">
      <c r="A359" s="12" t="s">
        <v>53</v>
      </c>
      <c r="B359" s="12" t="s">
        <v>35</v>
      </c>
      <c r="C359" s="12"/>
      <c r="D359" s="12" t="s">
        <v>40</v>
      </c>
      <c r="E359" s="12">
        <v>1</v>
      </c>
      <c r="F359" s="12">
        <v>1</v>
      </c>
      <c r="G359" s="12">
        <v>0</v>
      </c>
      <c r="H359" s="12">
        <v>1</v>
      </c>
      <c r="I359" s="12">
        <v>0</v>
      </c>
      <c r="J359" s="12">
        <v>0</v>
      </c>
      <c r="K359" s="12">
        <v>0</v>
      </c>
      <c r="L359" s="12">
        <v>1</v>
      </c>
      <c r="M359" s="12">
        <v>289</v>
      </c>
      <c r="N359" s="12">
        <v>27233</v>
      </c>
      <c r="O359" s="12">
        <f>IF(H359=0,0,N359)</f>
        <v>27233</v>
      </c>
      <c r="P359" s="26"/>
    </row>
    <row r="360" spans="1:16" hidden="1" x14ac:dyDescent="0.2">
      <c r="A360" s="12" t="s">
        <v>54</v>
      </c>
      <c r="B360" s="12" t="s">
        <v>35</v>
      </c>
      <c r="C360" s="12"/>
      <c r="D360" s="12" t="s">
        <v>40</v>
      </c>
      <c r="E360" s="12">
        <v>1</v>
      </c>
      <c r="F360" s="12">
        <v>1</v>
      </c>
      <c r="G360" s="12">
        <v>0</v>
      </c>
      <c r="H360" s="12">
        <v>1</v>
      </c>
      <c r="I360" s="12">
        <v>0</v>
      </c>
      <c r="J360" s="12">
        <v>0</v>
      </c>
      <c r="K360" s="12">
        <v>1</v>
      </c>
      <c r="L360" s="12">
        <v>8</v>
      </c>
      <c r="M360" s="12">
        <v>261</v>
      </c>
      <c r="N360" s="12">
        <v>11595</v>
      </c>
      <c r="O360" s="12">
        <f>IF(H360=0,0,N360)</f>
        <v>11595</v>
      </c>
      <c r="P360" s="26"/>
    </row>
    <row r="361" spans="1:16" hidden="1" x14ac:dyDescent="0.2">
      <c r="A361" s="12" t="s">
        <v>55</v>
      </c>
      <c r="B361" s="12" t="s">
        <v>35</v>
      </c>
      <c r="C361" s="12"/>
      <c r="D361" s="12" t="s">
        <v>40</v>
      </c>
      <c r="E361" s="12">
        <v>1</v>
      </c>
      <c r="F361" s="12">
        <v>1</v>
      </c>
      <c r="G361" s="12">
        <v>0</v>
      </c>
      <c r="H361" s="12">
        <v>1</v>
      </c>
      <c r="I361" s="12">
        <v>0</v>
      </c>
      <c r="J361" s="12">
        <v>0</v>
      </c>
      <c r="K361" s="12">
        <v>1</v>
      </c>
      <c r="L361" s="12">
        <v>11</v>
      </c>
      <c r="M361" s="12">
        <v>350</v>
      </c>
      <c r="N361" s="12">
        <v>14551</v>
      </c>
      <c r="O361" s="12">
        <f>IF(H361=0,0,N361)</f>
        <v>14551</v>
      </c>
      <c r="P361" s="26"/>
    </row>
    <row r="362" spans="1:16" hidden="1" x14ac:dyDescent="0.2">
      <c r="A362" s="12" t="s">
        <v>56</v>
      </c>
      <c r="B362" s="12" t="s">
        <v>35</v>
      </c>
      <c r="C362" s="12"/>
      <c r="D362" s="12" t="s">
        <v>40</v>
      </c>
      <c r="E362" s="12">
        <v>1</v>
      </c>
      <c r="F362" s="12">
        <v>1</v>
      </c>
      <c r="G362" s="12">
        <v>0</v>
      </c>
      <c r="H362" s="12">
        <v>1</v>
      </c>
      <c r="I362" s="12">
        <v>0</v>
      </c>
      <c r="J362" s="12">
        <v>0</v>
      </c>
      <c r="K362" s="12">
        <v>1</v>
      </c>
      <c r="L362" s="12">
        <v>11</v>
      </c>
      <c r="M362" s="12">
        <v>321</v>
      </c>
      <c r="N362" s="12">
        <v>9825</v>
      </c>
      <c r="O362" s="12">
        <f>IF(H362=0,0,N362)</f>
        <v>9825</v>
      </c>
      <c r="P362" s="26"/>
    </row>
    <row r="363" spans="1:16" hidden="1" x14ac:dyDescent="0.2">
      <c r="A363" s="12" t="s">
        <v>57</v>
      </c>
      <c r="B363" s="12" t="s">
        <v>35</v>
      </c>
      <c r="C363" s="12"/>
      <c r="D363" s="12" t="s">
        <v>40</v>
      </c>
      <c r="E363" s="12">
        <v>1</v>
      </c>
      <c r="F363" s="12">
        <v>1</v>
      </c>
      <c r="G363" s="12">
        <v>0</v>
      </c>
      <c r="H363" s="12">
        <v>1</v>
      </c>
      <c r="I363" s="12">
        <v>0</v>
      </c>
      <c r="J363" s="12">
        <v>0</v>
      </c>
      <c r="K363" s="12">
        <v>1</v>
      </c>
      <c r="L363" s="12">
        <v>11</v>
      </c>
      <c r="M363" s="12"/>
      <c r="N363" s="12">
        <v>8161</v>
      </c>
      <c r="O363" s="12">
        <f>IF(H363=0,0,N363)</f>
        <v>8161</v>
      </c>
      <c r="P363" s="26"/>
    </row>
    <row r="364" spans="1:16" hidden="1" x14ac:dyDescent="0.2">
      <c r="A364" s="12" t="s">
        <v>58</v>
      </c>
      <c r="B364" s="12" t="s">
        <v>35</v>
      </c>
      <c r="C364" s="12"/>
      <c r="D364" s="12" t="s">
        <v>40</v>
      </c>
      <c r="E364" s="12">
        <v>1</v>
      </c>
      <c r="F364" s="12">
        <v>1</v>
      </c>
      <c r="G364" s="12">
        <v>0</v>
      </c>
      <c r="H364" s="12">
        <v>1</v>
      </c>
      <c r="I364" s="12">
        <v>0</v>
      </c>
      <c r="J364" s="12">
        <v>0</v>
      </c>
      <c r="K364" s="12">
        <v>1</v>
      </c>
      <c r="L364" s="12">
        <v>11</v>
      </c>
      <c r="M364" s="12">
        <v>208</v>
      </c>
      <c r="N364" s="12">
        <v>15761</v>
      </c>
      <c r="O364" s="12">
        <f>IF(H364=0,0,N364)</f>
        <v>15761</v>
      </c>
      <c r="P364" s="26"/>
    </row>
    <row r="365" spans="1:16" hidden="1" x14ac:dyDescent="0.2">
      <c r="A365" s="12" t="s">
        <v>41</v>
      </c>
      <c r="B365" s="12" t="s">
        <v>35</v>
      </c>
      <c r="C365" s="12"/>
      <c r="D365" s="12" t="s">
        <v>39</v>
      </c>
      <c r="E365" s="12">
        <v>1</v>
      </c>
      <c r="F365" s="12">
        <v>1</v>
      </c>
      <c r="G365" s="12">
        <v>0</v>
      </c>
      <c r="H365" s="12">
        <v>1</v>
      </c>
      <c r="I365" s="12">
        <v>0</v>
      </c>
      <c r="J365" s="12">
        <v>0</v>
      </c>
      <c r="K365" s="12">
        <v>1</v>
      </c>
      <c r="L365" s="12">
        <v>12</v>
      </c>
      <c r="M365" s="12">
        <v>211</v>
      </c>
      <c r="N365" s="12">
        <v>14058</v>
      </c>
      <c r="O365" s="12">
        <f>IF(H365=0,0,N365)</f>
        <v>14058</v>
      </c>
      <c r="P365" s="26">
        <f>SUM(O365:O383)/SUM(H365:H383)</f>
        <v>14267.411764705883</v>
      </c>
    </row>
    <row r="366" spans="1:16" hidden="1" x14ac:dyDescent="0.2">
      <c r="A366" s="12" t="s">
        <v>14</v>
      </c>
      <c r="B366" s="12" t="s">
        <v>35</v>
      </c>
      <c r="C366" s="12"/>
      <c r="D366" s="12" t="s">
        <v>39</v>
      </c>
      <c r="E366" s="12">
        <v>1</v>
      </c>
      <c r="F366" s="12">
        <v>1</v>
      </c>
      <c r="G366" s="12">
        <v>0</v>
      </c>
      <c r="H366" s="12">
        <v>1</v>
      </c>
      <c r="I366" s="12">
        <v>0</v>
      </c>
      <c r="J366" s="12">
        <v>0</v>
      </c>
      <c r="K366" s="12">
        <v>1</v>
      </c>
      <c r="L366" s="12">
        <v>11</v>
      </c>
      <c r="M366" s="12">
        <v>0</v>
      </c>
      <c r="N366" s="12">
        <v>11017</v>
      </c>
      <c r="O366" s="12">
        <f>IF(H366=0,0,N366)</f>
        <v>11017</v>
      </c>
      <c r="P366" s="26"/>
    </row>
    <row r="367" spans="1:16" hidden="1" x14ac:dyDescent="0.2">
      <c r="A367" s="12" t="s">
        <v>42</v>
      </c>
      <c r="B367" s="12" t="s">
        <v>35</v>
      </c>
      <c r="C367" s="12"/>
      <c r="D367" s="12" t="s">
        <v>39</v>
      </c>
      <c r="E367" s="12">
        <v>1</v>
      </c>
      <c r="F367" s="12">
        <v>1</v>
      </c>
      <c r="G367" s="12">
        <v>0</v>
      </c>
      <c r="H367" s="12">
        <v>1</v>
      </c>
      <c r="I367" s="12">
        <v>0</v>
      </c>
      <c r="J367" s="12">
        <v>0</v>
      </c>
      <c r="K367" s="12">
        <v>1</v>
      </c>
      <c r="L367" s="12">
        <v>13</v>
      </c>
      <c r="M367" s="12">
        <v>313</v>
      </c>
      <c r="N367" s="12">
        <v>7080</v>
      </c>
      <c r="O367" s="12">
        <f>IF(H367=0,0,N367)</f>
        <v>7080</v>
      </c>
      <c r="P367" s="26"/>
    </row>
    <row r="368" spans="1:16" hidden="1" x14ac:dyDescent="0.2">
      <c r="A368" s="12" t="s">
        <v>43</v>
      </c>
      <c r="B368" s="12" t="s">
        <v>35</v>
      </c>
      <c r="C368" s="12"/>
      <c r="D368" s="12" t="s">
        <v>39</v>
      </c>
      <c r="E368" s="12">
        <v>1</v>
      </c>
      <c r="F368" s="12">
        <v>1</v>
      </c>
      <c r="G368" s="12">
        <v>0</v>
      </c>
      <c r="H368" s="12">
        <v>1</v>
      </c>
      <c r="I368" s="12">
        <v>0</v>
      </c>
      <c r="J368" s="12">
        <v>0</v>
      </c>
      <c r="K368" s="12">
        <v>1</v>
      </c>
      <c r="L368" s="12">
        <v>12</v>
      </c>
      <c r="M368" s="12">
        <v>303</v>
      </c>
      <c r="N368" s="12">
        <v>12384</v>
      </c>
      <c r="O368" s="12">
        <f>IF(H368=0,0,N368)</f>
        <v>12384</v>
      </c>
      <c r="P368" s="26"/>
    </row>
    <row r="369" spans="1:16" hidden="1" x14ac:dyDescent="0.2">
      <c r="A369" s="12" t="s">
        <v>44</v>
      </c>
      <c r="B369" s="12" t="s">
        <v>35</v>
      </c>
      <c r="C369" s="12"/>
      <c r="D369" s="12" t="s">
        <v>39</v>
      </c>
      <c r="E369" s="12">
        <v>1</v>
      </c>
      <c r="F369" s="12">
        <v>1</v>
      </c>
      <c r="G369" s="12">
        <v>0</v>
      </c>
      <c r="H369" s="12">
        <v>1</v>
      </c>
      <c r="I369" s="12">
        <v>0</v>
      </c>
      <c r="J369" s="12">
        <v>0</v>
      </c>
      <c r="K369" s="12">
        <v>1</v>
      </c>
      <c r="L369" s="12">
        <v>12</v>
      </c>
      <c r="M369" s="12">
        <v>386</v>
      </c>
      <c r="N369" s="12">
        <v>14309</v>
      </c>
      <c r="O369" s="12">
        <f>IF(H369=0,0,N369)</f>
        <v>14309</v>
      </c>
      <c r="P369" s="26"/>
    </row>
    <row r="370" spans="1:16" hidden="1" x14ac:dyDescent="0.2">
      <c r="A370" s="12" t="s">
        <v>45</v>
      </c>
      <c r="B370" s="12" t="s">
        <v>35</v>
      </c>
      <c r="C370" s="12"/>
      <c r="D370" s="12" t="s">
        <v>39</v>
      </c>
      <c r="E370" s="12">
        <v>1</v>
      </c>
      <c r="F370" s="12">
        <v>0</v>
      </c>
      <c r="G370" s="12">
        <v>1</v>
      </c>
      <c r="H370" s="12">
        <v>0</v>
      </c>
      <c r="I370" s="12">
        <v>0</v>
      </c>
      <c r="J370" s="12">
        <v>0</v>
      </c>
      <c r="K370" s="12">
        <v>0</v>
      </c>
      <c r="L370" s="12">
        <v>0</v>
      </c>
      <c r="M370" s="12"/>
      <c r="N370" s="12">
        <v>30000</v>
      </c>
      <c r="O370" s="12">
        <f>IF(H370=0,0,N370)</f>
        <v>0</v>
      </c>
      <c r="P370" s="26"/>
    </row>
    <row r="371" spans="1:16" hidden="1" x14ac:dyDescent="0.2">
      <c r="A371" s="12" t="s">
        <v>46</v>
      </c>
      <c r="B371" s="12" t="s">
        <v>35</v>
      </c>
      <c r="C371" s="12"/>
      <c r="D371" s="12" t="s">
        <v>39</v>
      </c>
      <c r="E371" s="12">
        <v>1</v>
      </c>
      <c r="F371" s="12">
        <v>1</v>
      </c>
      <c r="G371" s="12">
        <v>0</v>
      </c>
      <c r="H371" s="12">
        <v>1</v>
      </c>
      <c r="I371" s="12">
        <v>0</v>
      </c>
      <c r="J371" s="12">
        <v>0</v>
      </c>
      <c r="K371" s="12">
        <v>1</v>
      </c>
      <c r="L371" s="12">
        <v>12</v>
      </c>
      <c r="M371" s="12">
        <v>242</v>
      </c>
      <c r="N371" s="12">
        <v>13027</v>
      </c>
      <c r="O371" s="12">
        <f>IF(H371=0,0,N371)</f>
        <v>13027</v>
      </c>
      <c r="P371" s="26"/>
    </row>
    <row r="372" spans="1:16" hidden="1" x14ac:dyDescent="0.2">
      <c r="A372" s="12" t="s">
        <v>47</v>
      </c>
      <c r="B372" s="12" t="s">
        <v>35</v>
      </c>
      <c r="C372" s="12"/>
      <c r="D372" s="12" t="s">
        <v>39</v>
      </c>
      <c r="E372" s="12">
        <v>1</v>
      </c>
      <c r="F372" s="12">
        <v>1</v>
      </c>
      <c r="G372" s="12">
        <v>0</v>
      </c>
      <c r="H372" s="12">
        <v>1</v>
      </c>
      <c r="I372" s="12">
        <v>0</v>
      </c>
      <c r="J372" s="12">
        <v>0</v>
      </c>
      <c r="K372" s="12">
        <v>1</v>
      </c>
      <c r="L372" s="12">
        <v>11</v>
      </c>
      <c r="M372" s="12">
        <v>193</v>
      </c>
      <c r="N372" s="12">
        <v>13996</v>
      </c>
      <c r="O372" s="12">
        <f>IF(H372=0,0,N372)</f>
        <v>13996</v>
      </c>
      <c r="P372" s="26"/>
    </row>
    <row r="373" spans="1:16" hidden="1" x14ac:dyDescent="0.2">
      <c r="A373" s="12" t="s">
        <v>48</v>
      </c>
      <c r="B373" s="12" t="s">
        <v>35</v>
      </c>
      <c r="C373" s="12"/>
      <c r="D373" s="12" t="s">
        <v>39</v>
      </c>
      <c r="E373" s="12">
        <v>1</v>
      </c>
      <c r="F373" s="12">
        <v>1</v>
      </c>
      <c r="G373" s="12">
        <v>0</v>
      </c>
      <c r="H373" s="12">
        <v>1</v>
      </c>
      <c r="I373" s="12">
        <v>0</v>
      </c>
      <c r="J373" s="12">
        <v>0</v>
      </c>
      <c r="K373" s="12">
        <v>1</v>
      </c>
      <c r="L373" s="12">
        <v>12</v>
      </c>
      <c r="M373" s="12">
        <v>285</v>
      </c>
      <c r="N373" s="12">
        <v>23210</v>
      </c>
      <c r="O373" s="12">
        <f>IF(H373=0,0,N373)</f>
        <v>23210</v>
      </c>
      <c r="P373" s="26"/>
    </row>
    <row r="374" spans="1:16" hidden="1" x14ac:dyDescent="0.2">
      <c r="A374" s="12" t="s">
        <v>49</v>
      </c>
      <c r="B374" s="12" t="s">
        <v>35</v>
      </c>
      <c r="C374" s="12"/>
      <c r="D374" s="12" t="s">
        <v>39</v>
      </c>
      <c r="E374" s="12">
        <v>1</v>
      </c>
      <c r="F374" s="12">
        <v>1</v>
      </c>
      <c r="G374" s="12">
        <v>0</v>
      </c>
      <c r="H374" s="12">
        <v>1</v>
      </c>
      <c r="I374" s="12">
        <v>0</v>
      </c>
      <c r="J374" s="12">
        <v>0</v>
      </c>
      <c r="K374" s="12">
        <v>1</v>
      </c>
      <c r="L374" s="12">
        <v>12</v>
      </c>
      <c r="M374" s="12">
        <v>328</v>
      </c>
      <c r="N374" s="12">
        <v>9490</v>
      </c>
      <c r="O374" s="12">
        <f>IF(H374=0,0,N374)</f>
        <v>9490</v>
      </c>
      <c r="P374" s="26"/>
    </row>
    <row r="375" spans="1:16" hidden="1" x14ac:dyDescent="0.2">
      <c r="A375" s="12" t="s">
        <v>50</v>
      </c>
      <c r="B375" s="12" t="s">
        <v>35</v>
      </c>
      <c r="C375" s="12"/>
      <c r="D375" s="12" t="s">
        <v>39</v>
      </c>
      <c r="E375" s="12">
        <v>1</v>
      </c>
      <c r="F375" s="12">
        <v>1</v>
      </c>
      <c r="G375" s="12">
        <v>0</v>
      </c>
      <c r="H375" s="12">
        <v>1</v>
      </c>
      <c r="I375" s="12">
        <v>0</v>
      </c>
      <c r="J375" s="12">
        <v>0</v>
      </c>
      <c r="K375" s="12">
        <v>1</v>
      </c>
      <c r="L375" s="12">
        <v>12</v>
      </c>
      <c r="M375" s="12">
        <v>250</v>
      </c>
      <c r="N375" s="12">
        <v>11372</v>
      </c>
      <c r="O375" s="12">
        <f>IF(H375=0,0,N375)</f>
        <v>11372</v>
      </c>
      <c r="P375" s="26"/>
    </row>
    <row r="376" spans="1:16" hidden="1" x14ac:dyDescent="0.2">
      <c r="A376" s="12" t="s">
        <v>51</v>
      </c>
      <c r="B376" s="12" t="s">
        <v>35</v>
      </c>
      <c r="C376" s="12"/>
      <c r="D376" s="12" t="s">
        <v>39</v>
      </c>
      <c r="E376" s="12">
        <v>1</v>
      </c>
      <c r="F376" s="12">
        <v>1</v>
      </c>
      <c r="G376" s="12">
        <v>0</v>
      </c>
      <c r="H376" s="12">
        <v>1</v>
      </c>
      <c r="I376" s="12">
        <v>0</v>
      </c>
      <c r="J376" s="12">
        <v>0</v>
      </c>
      <c r="K376" s="12">
        <v>1</v>
      </c>
      <c r="L376" s="12">
        <v>12</v>
      </c>
      <c r="M376" s="12">
        <v>178</v>
      </c>
      <c r="N376" s="12">
        <v>14894</v>
      </c>
      <c r="O376" s="12">
        <f>IF(H376=0,0,N376)</f>
        <v>14894</v>
      </c>
      <c r="P376" s="26"/>
    </row>
    <row r="377" spans="1:16" hidden="1" x14ac:dyDescent="0.2">
      <c r="A377" s="12" t="s">
        <v>52</v>
      </c>
      <c r="B377" s="12" t="s">
        <v>35</v>
      </c>
      <c r="C377" s="12"/>
      <c r="D377" s="12" t="s">
        <v>39</v>
      </c>
      <c r="E377" s="12">
        <v>1</v>
      </c>
      <c r="F377" s="12">
        <v>1</v>
      </c>
      <c r="G377" s="12">
        <v>0</v>
      </c>
      <c r="H377" s="12">
        <v>1</v>
      </c>
      <c r="I377" s="12">
        <v>0</v>
      </c>
      <c r="J377" s="12">
        <v>0</v>
      </c>
      <c r="K377" s="12">
        <v>1</v>
      </c>
      <c r="L377" s="12">
        <v>2</v>
      </c>
      <c r="M377" s="12">
        <v>215</v>
      </c>
      <c r="N377" s="12">
        <v>26095</v>
      </c>
      <c r="O377" s="12">
        <f>IF(H377=0,0,N377)</f>
        <v>26095</v>
      </c>
      <c r="P377" s="26"/>
    </row>
    <row r="378" spans="1:16" hidden="1" x14ac:dyDescent="0.2">
      <c r="A378" s="12" t="s">
        <v>53</v>
      </c>
      <c r="B378" s="12" t="s">
        <v>35</v>
      </c>
      <c r="C378" s="12"/>
      <c r="D378" s="12" t="s">
        <v>39</v>
      </c>
      <c r="E378" s="12">
        <v>1</v>
      </c>
      <c r="F378" s="12">
        <v>1</v>
      </c>
      <c r="G378" s="12">
        <v>0</v>
      </c>
      <c r="H378" s="12">
        <v>0</v>
      </c>
      <c r="I378" s="12">
        <v>1</v>
      </c>
      <c r="J378" s="12">
        <v>0</v>
      </c>
      <c r="K378" s="12">
        <v>1</v>
      </c>
      <c r="L378" s="12">
        <v>10</v>
      </c>
      <c r="M378" s="12">
        <v>324</v>
      </c>
      <c r="N378" s="12">
        <v>18459</v>
      </c>
      <c r="O378" s="12">
        <f>IF(H378=0,0,N378)</f>
        <v>0</v>
      </c>
      <c r="P378" s="26"/>
    </row>
    <row r="379" spans="1:16" hidden="1" x14ac:dyDescent="0.2">
      <c r="A379" s="12" t="s">
        <v>54</v>
      </c>
      <c r="B379" s="12" t="s">
        <v>35</v>
      </c>
      <c r="C379" s="12"/>
      <c r="D379" s="12" t="s">
        <v>39</v>
      </c>
      <c r="E379" s="12">
        <v>1</v>
      </c>
      <c r="F379" s="12">
        <v>1</v>
      </c>
      <c r="G379" s="12">
        <v>0</v>
      </c>
      <c r="H379" s="12">
        <v>1</v>
      </c>
      <c r="I379" s="12">
        <v>0</v>
      </c>
      <c r="J379" s="12">
        <v>0</v>
      </c>
      <c r="K379" s="12">
        <v>1</v>
      </c>
      <c r="L379" s="12">
        <v>12</v>
      </c>
      <c r="M379" s="12">
        <v>433</v>
      </c>
      <c r="N379" s="12">
        <v>14095</v>
      </c>
      <c r="O379" s="12">
        <f>IF(H379=0,0,N379)</f>
        <v>14095</v>
      </c>
      <c r="P379" s="26"/>
    </row>
    <row r="380" spans="1:16" hidden="1" x14ac:dyDescent="0.2">
      <c r="A380" s="12" t="s">
        <v>55</v>
      </c>
      <c r="B380" s="12" t="s">
        <v>35</v>
      </c>
      <c r="C380" s="12"/>
      <c r="D380" s="12" t="s">
        <v>39</v>
      </c>
      <c r="E380" s="12">
        <v>1</v>
      </c>
      <c r="F380" s="12">
        <v>1</v>
      </c>
      <c r="G380" s="12">
        <v>0</v>
      </c>
      <c r="H380" s="12">
        <v>1</v>
      </c>
      <c r="I380" s="12">
        <v>0</v>
      </c>
      <c r="J380" s="12">
        <v>0</v>
      </c>
      <c r="K380" s="12">
        <v>1</v>
      </c>
      <c r="L380" s="12">
        <v>12</v>
      </c>
      <c r="M380" s="12">
        <v>192</v>
      </c>
      <c r="N380" s="12">
        <v>16675</v>
      </c>
      <c r="O380" s="12">
        <f>IF(H380=0,0,N380)</f>
        <v>16675</v>
      </c>
      <c r="P380" s="26"/>
    </row>
    <row r="381" spans="1:16" hidden="1" x14ac:dyDescent="0.2">
      <c r="A381" s="12" t="s">
        <v>56</v>
      </c>
      <c r="B381" s="12" t="s">
        <v>35</v>
      </c>
      <c r="C381" s="12"/>
      <c r="D381" s="12" t="s">
        <v>39</v>
      </c>
      <c r="E381" s="12">
        <v>1</v>
      </c>
      <c r="F381" s="12">
        <v>1</v>
      </c>
      <c r="G381" s="12">
        <v>0</v>
      </c>
      <c r="H381" s="12">
        <v>1</v>
      </c>
      <c r="I381" s="12">
        <v>0</v>
      </c>
      <c r="J381" s="12">
        <v>0</v>
      </c>
      <c r="K381" s="12">
        <v>1</v>
      </c>
      <c r="L381" s="12">
        <v>12</v>
      </c>
      <c r="M381" s="12">
        <v>128</v>
      </c>
      <c r="N381" s="12">
        <v>9256</v>
      </c>
      <c r="O381" s="12">
        <f>IF(H381=0,0,N381)</f>
        <v>9256</v>
      </c>
      <c r="P381" s="26"/>
    </row>
    <row r="382" spans="1:16" hidden="1" x14ac:dyDescent="0.2">
      <c r="A382" s="12" t="s">
        <v>57</v>
      </c>
      <c r="B382" s="12" t="s">
        <v>35</v>
      </c>
      <c r="C382" s="12"/>
      <c r="D382" s="12" t="s">
        <v>39</v>
      </c>
      <c r="E382" s="12">
        <v>1</v>
      </c>
      <c r="F382" s="12">
        <v>1</v>
      </c>
      <c r="G382" s="12">
        <v>0</v>
      </c>
      <c r="H382" s="12">
        <v>1</v>
      </c>
      <c r="I382" s="12">
        <v>0</v>
      </c>
      <c r="J382" s="12">
        <v>0</v>
      </c>
      <c r="K382" s="12">
        <v>1</v>
      </c>
      <c r="L382" s="12">
        <v>12</v>
      </c>
      <c r="M382" s="12">
        <v>331</v>
      </c>
      <c r="N382" s="12">
        <v>13064</v>
      </c>
      <c r="O382" s="12">
        <f>IF(H382=0,0,N382)</f>
        <v>13064</v>
      </c>
      <c r="P382" s="26"/>
    </row>
    <row r="383" spans="1:16" hidden="1" x14ac:dyDescent="0.2">
      <c r="A383" s="12" t="s">
        <v>58</v>
      </c>
      <c r="B383" s="12" t="s">
        <v>35</v>
      </c>
      <c r="C383" s="12"/>
      <c r="D383" s="12" t="s">
        <v>39</v>
      </c>
      <c r="E383" s="12">
        <v>1</v>
      </c>
      <c r="F383" s="12">
        <v>1</v>
      </c>
      <c r="G383" s="12">
        <v>0</v>
      </c>
      <c r="H383" s="12">
        <v>1</v>
      </c>
      <c r="I383" s="12">
        <v>0</v>
      </c>
      <c r="J383" s="12">
        <v>0</v>
      </c>
      <c r="K383" s="12">
        <v>1</v>
      </c>
      <c r="L383" s="12">
        <v>11</v>
      </c>
      <c r="M383" s="12">
        <v>0</v>
      </c>
      <c r="N383" s="12">
        <v>18524</v>
      </c>
      <c r="O383" s="12">
        <f>IF(H383=0,0,N383)</f>
        <v>18524</v>
      </c>
      <c r="P383" s="26"/>
    </row>
    <row r="384" spans="1:16" x14ac:dyDescent="0.2">
      <c r="A384" s="19" t="s">
        <v>41</v>
      </c>
      <c r="B384" s="19" t="s">
        <v>15</v>
      </c>
      <c r="C384" s="19" t="s">
        <v>21</v>
      </c>
      <c r="D384" s="19" t="s">
        <v>26</v>
      </c>
      <c r="E384" s="19">
        <v>1</v>
      </c>
      <c r="F384" s="19">
        <v>1</v>
      </c>
      <c r="G384" s="19">
        <v>0</v>
      </c>
      <c r="H384" s="19">
        <v>0</v>
      </c>
      <c r="I384" s="19">
        <v>1</v>
      </c>
      <c r="J384" s="19">
        <v>0</v>
      </c>
      <c r="K384" s="19">
        <v>1</v>
      </c>
      <c r="L384" s="19">
        <v>2</v>
      </c>
      <c r="M384" s="19">
        <v>388</v>
      </c>
      <c r="N384" s="19">
        <v>12631</v>
      </c>
      <c r="O384" s="19">
        <f>IF(H384=0,0,N384)</f>
        <v>0</v>
      </c>
      <c r="P384" s="27">
        <f>SUM(O384:O402)/SUM(H384:H402)</f>
        <v>24050.722222222223</v>
      </c>
    </row>
    <row r="385" spans="1:16" x14ac:dyDescent="0.2">
      <c r="A385" s="19" t="s">
        <v>14</v>
      </c>
      <c r="B385" s="19" t="s">
        <v>15</v>
      </c>
      <c r="C385" s="19" t="s">
        <v>21</v>
      </c>
      <c r="D385" s="19" t="s">
        <v>26</v>
      </c>
      <c r="E385" s="19">
        <v>1</v>
      </c>
      <c r="F385" s="19">
        <v>1</v>
      </c>
      <c r="G385" s="19">
        <v>0</v>
      </c>
      <c r="H385" s="19">
        <v>1</v>
      </c>
      <c r="I385" s="19">
        <v>0</v>
      </c>
      <c r="J385" s="19">
        <v>0</v>
      </c>
      <c r="K385" s="19">
        <v>0</v>
      </c>
      <c r="L385" s="19">
        <v>1</v>
      </c>
      <c r="M385" s="19">
        <v>331</v>
      </c>
      <c r="N385" s="19">
        <v>19444</v>
      </c>
      <c r="O385" s="19">
        <f>IF(H385=0,0,N385)</f>
        <v>19444</v>
      </c>
      <c r="P385" s="27"/>
    </row>
    <row r="386" spans="1:16" x14ac:dyDescent="0.2">
      <c r="A386" s="19" t="s">
        <v>42</v>
      </c>
      <c r="B386" s="19" t="s">
        <v>15</v>
      </c>
      <c r="C386" s="19" t="s">
        <v>21</v>
      </c>
      <c r="D386" s="19" t="s">
        <v>26</v>
      </c>
      <c r="E386" s="19">
        <v>1</v>
      </c>
      <c r="F386" s="19">
        <v>1</v>
      </c>
      <c r="G386" s="19">
        <v>0</v>
      </c>
      <c r="H386" s="19">
        <v>1</v>
      </c>
      <c r="I386" s="19">
        <v>0</v>
      </c>
      <c r="J386" s="19">
        <v>0</v>
      </c>
      <c r="K386" s="19">
        <v>0</v>
      </c>
      <c r="L386" s="19">
        <v>1</v>
      </c>
      <c r="M386" s="19">
        <v>702</v>
      </c>
      <c r="N386" s="19">
        <v>27260</v>
      </c>
      <c r="O386" s="19">
        <f>IF(H386=0,0,N386)</f>
        <v>27260</v>
      </c>
      <c r="P386" s="27"/>
    </row>
    <row r="387" spans="1:16" x14ac:dyDescent="0.2">
      <c r="A387" s="19" t="s">
        <v>43</v>
      </c>
      <c r="B387" s="19" t="s">
        <v>15</v>
      </c>
      <c r="C387" s="19" t="s">
        <v>21</v>
      </c>
      <c r="D387" s="19" t="s">
        <v>26</v>
      </c>
      <c r="E387" s="19">
        <v>1</v>
      </c>
      <c r="F387" s="19">
        <v>1</v>
      </c>
      <c r="G387" s="19">
        <v>0</v>
      </c>
      <c r="H387" s="19">
        <v>1</v>
      </c>
      <c r="I387" s="19">
        <v>0</v>
      </c>
      <c r="J387" s="19">
        <v>0</v>
      </c>
      <c r="K387" s="19">
        <v>0</v>
      </c>
      <c r="L387" s="19">
        <v>1</v>
      </c>
      <c r="M387" s="19">
        <v>309</v>
      </c>
      <c r="N387" s="19">
        <v>20497</v>
      </c>
      <c r="O387" s="19">
        <f>IF(H387=0,0,N387)</f>
        <v>20497</v>
      </c>
      <c r="P387" s="27"/>
    </row>
    <row r="388" spans="1:16" x14ac:dyDescent="0.2">
      <c r="A388" s="19" t="s">
        <v>44</v>
      </c>
      <c r="B388" s="19" t="s">
        <v>15</v>
      </c>
      <c r="C388" s="19" t="s">
        <v>21</v>
      </c>
      <c r="D388" s="19" t="s">
        <v>26</v>
      </c>
      <c r="E388" s="19">
        <v>1</v>
      </c>
      <c r="F388" s="19">
        <v>1</v>
      </c>
      <c r="G388" s="19">
        <v>0</v>
      </c>
      <c r="H388" s="19">
        <v>1</v>
      </c>
      <c r="I388" s="19">
        <v>0</v>
      </c>
      <c r="J388" s="19">
        <v>0</v>
      </c>
      <c r="K388" s="19">
        <v>0</v>
      </c>
      <c r="L388" s="19">
        <v>1</v>
      </c>
      <c r="M388" s="19">
        <v>571</v>
      </c>
      <c r="N388" s="19">
        <v>21184</v>
      </c>
      <c r="O388" s="19">
        <f>IF(H388=0,0,N388)</f>
        <v>21184</v>
      </c>
      <c r="P388" s="27"/>
    </row>
    <row r="389" spans="1:16" x14ac:dyDescent="0.2">
      <c r="A389" s="19" t="s">
        <v>45</v>
      </c>
      <c r="B389" s="19" t="s">
        <v>15</v>
      </c>
      <c r="C389" s="19" t="s">
        <v>21</v>
      </c>
      <c r="D389" s="19" t="s">
        <v>26</v>
      </c>
      <c r="E389" s="19">
        <v>1</v>
      </c>
      <c r="F389" s="19">
        <v>1</v>
      </c>
      <c r="G389" s="19">
        <v>0</v>
      </c>
      <c r="H389" s="19">
        <v>1</v>
      </c>
      <c r="I389" s="19">
        <v>0</v>
      </c>
      <c r="J389" s="19">
        <v>0</v>
      </c>
      <c r="K389" s="19">
        <v>0</v>
      </c>
      <c r="L389" s="19">
        <v>1</v>
      </c>
      <c r="M389" s="19">
        <v>384</v>
      </c>
      <c r="N389" s="19">
        <v>18473</v>
      </c>
      <c r="O389" s="19">
        <f>IF(H389=0,0,N389)</f>
        <v>18473</v>
      </c>
      <c r="P389" s="27"/>
    </row>
    <row r="390" spans="1:16" x14ac:dyDescent="0.2">
      <c r="A390" s="19" t="s">
        <v>46</v>
      </c>
      <c r="B390" s="19" t="s">
        <v>15</v>
      </c>
      <c r="C390" s="19" t="s">
        <v>21</v>
      </c>
      <c r="D390" s="19" t="s">
        <v>26</v>
      </c>
      <c r="E390" s="19">
        <v>1</v>
      </c>
      <c r="F390" s="19">
        <v>1</v>
      </c>
      <c r="G390" s="19">
        <v>0</v>
      </c>
      <c r="H390" s="19">
        <v>1</v>
      </c>
      <c r="I390" s="19">
        <v>0</v>
      </c>
      <c r="J390" s="19">
        <v>0</v>
      </c>
      <c r="K390" s="19">
        <v>0</v>
      </c>
      <c r="L390" s="19">
        <v>1</v>
      </c>
      <c r="M390" s="19">
        <v>1017</v>
      </c>
      <c r="N390" s="19">
        <v>42911</v>
      </c>
      <c r="O390" s="19">
        <f>IF(H390=0,0,N390)</f>
        <v>42911</v>
      </c>
      <c r="P390" s="27"/>
    </row>
    <row r="391" spans="1:16" x14ac:dyDescent="0.2">
      <c r="A391" s="19" t="s">
        <v>47</v>
      </c>
      <c r="B391" s="19" t="s">
        <v>15</v>
      </c>
      <c r="C391" s="19" t="s">
        <v>21</v>
      </c>
      <c r="D391" s="19" t="s">
        <v>26</v>
      </c>
      <c r="E391" s="19">
        <v>1</v>
      </c>
      <c r="F391" s="19">
        <v>1</v>
      </c>
      <c r="G391" s="19">
        <v>0</v>
      </c>
      <c r="H391" s="19">
        <v>1</v>
      </c>
      <c r="I391" s="19">
        <v>0</v>
      </c>
      <c r="J391" s="19">
        <v>0</v>
      </c>
      <c r="K391" s="19">
        <v>0</v>
      </c>
      <c r="L391" s="19">
        <v>1</v>
      </c>
      <c r="M391" s="19">
        <v>429</v>
      </c>
      <c r="N391" s="19">
        <v>30255</v>
      </c>
      <c r="O391" s="19">
        <f>IF(H391=0,0,N391)</f>
        <v>30255</v>
      </c>
      <c r="P391" s="27"/>
    </row>
    <row r="392" spans="1:16" x14ac:dyDescent="0.2">
      <c r="A392" s="19" t="s">
        <v>48</v>
      </c>
      <c r="B392" s="19" t="s">
        <v>15</v>
      </c>
      <c r="C392" s="19" t="s">
        <v>21</v>
      </c>
      <c r="D392" s="19" t="s">
        <v>26</v>
      </c>
      <c r="E392" s="19">
        <v>1</v>
      </c>
      <c r="F392" s="19">
        <v>1</v>
      </c>
      <c r="G392" s="19">
        <v>0</v>
      </c>
      <c r="H392" s="19">
        <v>1</v>
      </c>
      <c r="I392" s="19">
        <v>0</v>
      </c>
      <c r="J392" s="19">
        <v>0</v>
      </c>
      <c r="K392" s="19">
        <v>0</v>
      </c>
      <c r="L392" s="19">
        <v>1</v>
      </c>
      <c r="M392" s="19">
        <v>425</v>
      </c>
      <c r="N392" s="19">
        <v>14335</v>
      </c>
      <c r="O392" s="19">
        <f>IF(H392=0,0,N392)</f>
        <v>14335</v>
      </c>
      <c r="P392" s="27"/>
    </row>
    <row r="393" spans="1:16" x14ac:dyDescent="0.2">
      <c r="A393" s="19" t="s">
        <v>49</v>
      </c>
      <c r="B393" s="19" t="s">
        <v>15</v>
      </c>
      <c r="C393" s="19" t="s">
        <v>21</v>
      </c>
      <c r="D393" s="19" t="s">
        <v>26</v>
      </c>
      <c r="E393" s="19">
        <v>1</v>
      </c>
      <c r="F393" s="19">
        <v>1</v>
      </c>
      <c r="G393" s="19">
        <v>0</v>
      </c>
      <c r="H393" s="19">
        <v>1</v>
      </c>
      <c r="I393" s="19">
        <v>0</v>
      </c>
      <c r="J393" s="19">
        <v>0</v>
      </c>
      <c r="K393" s="19">
        <v>0</v>
      </c>
      <c r="L393" s="19">
        <v>1</v>
      </c>
      <c r="M393" s="19">
        <v>331</v>
      </c>
      <c r="N393" s="19">
        <v>11976</v>
      </c>
      <c r="O393" s="19">
        <f>IF(H393=0,0,N393)</f>
        <v>11976</v>
      </c>
      <c r="P393" s="27"/>
    </row>
    <row r="394" spans="1:16" x14ac:dyDescent="0.2">
      <c r="A394" s="19" t="s">
        <v>50</v>
      </c>
      <c r="B394" s="19" t="s">
        <v>15</v>
      </c>
      <c r="C394" s="19" t="s">
        <v>21</v>
      </c>
      <c r="D394" s="19" t="s">
        <v>26</v>
      </c>
      <c r="E394" s="19">
        <v>1</v>
      </c>
      <c r="F394" s="19">
        <v>1</v>
      </c>
      <c r="G394" s="19">
        <v>0</v>
      </c>
      <c r="H394" s="19">
        <v>1</v>
      </c>
      <c r="I394" s="19">
        <v>0</v>
      </c>
      <c r="J394" s="19">
        <v>0</v>
      </c>
      <c r="K394" s="19">
        <v>0</v>
      </c>
      <c r="L394" s="19">
        <v>1</v>
      </c>
      <c r="M394" s="19">
        <v>352</v>
      </c>
      <c r="N394" s="19">
        <v>24282</v>
      </c>
      <c r="O394" s="19">
        <f>IF(H394=0,0,N394)</f>
        <v>24282</v>
      </c>
      <c r="P394" s="27"/>
    </row>
    <row r="395" spans="1:16" x14ac:dyDescent="0.2">
      <c r="A395" s="19" t="s">
        <v>51</v>
      </c>
      <c r="B395" s="19" t="s">
        <v>15</v>
      </c>
      <c r="C395" s="19" t="s">
        <v>21</v>
      </c>
      <c r="D395" s="19" t="s">
        <v>26</v>
      </c>
      <c r="E395" s="19">
        <v>1</v>
      </c>
      <c r="F395" s="19">
        <v>1</v>
      </c>
      <c r="G395" s="19">
        <v>0</v>
      </c>
      <c r="H395" s="19">
        <v>1</v>
      </c>
      <c r="I395" s="19">
        <v>0</v>
      </c>
      <c r="J395" s="19">
        <v>0</v>
      </c>
      <c r="K395" s="19">
        <v>0</v>
      </c>
      <c r="L395" s="19">
        <v>1</v>
      </c>
      <c r="M395" s="19">
        <v>408</v>
      </c>
      <c r="N395" s="19">
        <v>2617</v>
      </c>
      <c r="O395" s="19">
        <f>IF(H395=0,0,N395)</f>
        <v>2617</v>
      </c>
      <c r="P395" s="27"/>
    </row>
    <row r="396" spans="1:16" x14ac:dyDescent="0.2">
      <c r="A396" s="19" t="s">
        <v>52</v>
      </c>
      <c r="B396" s="19" t="s">
        <v>15</v>
      </c>
      <c r="C396" s="19" t="s">
        <v>21</v>
      </c>
      <c r="D396" s="19" t="s">
        <v>26</v>
      </c>
      <c r="E396" s="19">
        <v>1</v>
      </c>
      <c r="F396" s="19">
        <v>1</v>
      </c>
      <c r="G396" s="19">
        <v>0</v>
      </c>
      <c r="H396" s="19">
        <v>1</v>
      </c>
      <c r="I396" s="19">
        <v>0</v>
      </c>
      <c r="J396" s="19">
        <v>0</v>
      </c>
      <c r="K396" s="19">
        <v>0</v>
      </c>
      <c r="L396" s="19">
        <v>1</v>
      </c>
      <c r="M396" s="19">
        <v>445</v>
      </c>
      <c r="N396" s="19">
        <v>15181</v>
      </c>
      <c r="O396" s="19">
        <f>IF(H396=0,0,N396)</f>
        <v>15181</v>
      </c>
      <c r="P396" s="27"/>
    </row>
    <row r="397" spans="1:16" x14ac:dyDescent="0.2">
      <c r="A397" s="19" t="s">
        <v>53</v>
      </c>
      <c r="B397" s="19" t="s">
        <v>15</v>
      </c>
      <c r="C397" s="19" t="s">
        <v>21</v>
      </c>
      <c r="D397" s="19" t="s">
        <v>26</v>
      </c>
      <c r="E397" s="19">
        <v>1</v>
      </c>
      <c r="F397" s="19">
        <v>1</v>
      </c>
      <c r="G397" s="19">
        <v>0</v>
      </c>
      <c r="H397" s="19">
        <v>1</v>
      </c>
      <c r="I397" s="19">
        <v>0</v>
      </c>
      <c r="J397" s="19">
        <v>0</v>
      </c>
      <c r="K397" s="19">
        <v>0</v>
      </c>
      <c r="L397" s="19">
        <v>1</v>
      </c>
      <c r="M397" s="19">
        <v>390</v>
      </c>
      <c r="N397" s="19">
        <v>33041</v>
      </c>
      <c r="O397" s="19">
        <f>IF(H397=0,0,N397)</f>
        <v>33041</v>
      </c>
      <c r="P397" s="27"/>
    </row>
    <row r="398" spans="1:16" x14ac:dyDescent="0.2">
      <c r="A398" s="19" t="s">
        <v>54</v>
      </c>
      <c r="B398" s="19" t="s">
        <v>15</v>
      </c>
      <c r="C398" s="19" t="s">
        <v>21</v>
      </c>
      <c r="D398" s="19" t="s">
        <v>26</v>
      </c>
      <c r="E398" s="19">
        <v>1</v>
      </c>
      <c r="F398" s="19">
        <v>1</v>
      </c>
      <c r="G398" s="19">
        <v>0</v>
      </c>
      <c r="H398" s="19">
        <v>1</v>
      </c>
      <c r="I398" s="19">
        <v>0</v>
      </c>
      <c r="J398" s="19">
        <v>0</v>
      </c>
      <c r="K398" s="19">
        <v>0</v>
      </c>
      <c r="L398" s="19">
        <v>1</v>
      </c>
      <c r="M398" s="19">
        <v>299</v>
      </c>
      <c r="N398" s="19">
        <v>48659</v>
      </c>
      <c r="O398" s="19">
        <f>IF(H398=0,0,N398)</f>
        <v>48659</v>
      </c>
      <c r="P398" s="27"/>
    </row>
    <row r="399" spans="1:16" x14ac:dyDescent="0.2">
      <c r="A399" s="19" t="s">
        <v>55</v>
      </c>
      <c r="B399" s="19" t="s">
        <v>15</v>
      </c>
      <c r="C399" s="19" t="s">
        <v>21</v>
      </c>
      <c r="D399" s="19" t="s">
        <v>26</v>
      </c>
      <c r="E399" s="19">
        <v>1</v>
      </c>
      <c r="F399" s="19">
        <v>1</v>
      </c>
      <c r="G399" s="19">
        <v>0</v>
      </c>
      <c r="H399" s="19">
        <v>1</v>
      </c>
      <c r="I399" s="19">
        <v>0</v>
      </c>
      <c r="J399" s="19">
        <v>0</v>
      </c>
      <c r="K399" s="19">
        <v>0</v>
      </c>
      <c r="L399" s="19">
        <v>1</v>
      </c>
      <c r="M399" s="19">
        <v>325</v>
      </c>
      <c r="N399" s="19">
        <v>34130</v>
      </c>
      <c r="O399" s="19">
        <f>IF(H399=0,0,N399)</f>
        <v>34130</v>
      </c>
      <c r="P399" s="27"/>
    </row>
    <row r="400" spans="1:16" x14ac:dyDescent="0.2">
      <c r="A400" s="19" t="s">
        <v>56</v>
      </c>
      <c r="B400" s="19" t="s">
        <v>15</v>
      </c>
      <c r="C400" s="19" t="s">
        <v>21</v>
      </c>
      <c r="D400" s="19" t="s">
        <v>26</v>
      </c>
      <c r="E400" s="19">
        <v>1</v>
      </c>
      <c r="F400" s="19">
        <v>1</v>
      </c>
      <c r="G400" s="19">
        <v>0</v>
      </c>
      <c r="H400" s="19">
        <v>1</v>
      </c>
      <c r="I400" s="19">
        <v>0</v>
      </c>
      <c r="J400" s="19">
        <v>0</v>
      </c>
      <c r="K400" s="19">
        <v>0</v>
      </c>
      <c r="L400" s="19">
        <v>1</v>
      </c>
      <c r="M400" s="19">
        <v>301</v>
      </c>
      <c r="N400" s="19">
        <v>19553</v>
      </c>
      <c r="O400" s="19">
        <f>IF(H400=0,0,N400)</f>
        <v>19553</v>
      </c>
      <c r="P400" s="27"/>
    </row>
    <row r="401" spans="1:16" x14ac:dyDescent="0.2">
      <c r="A401" s="19" t="s">
        <v>57</v>
      </c>
      <c r="B401" s="19" t="s">
        <v>15</v>
      </c>
      <c r="C401" s="19" t="s">
        <v>21</v>
      </c>
      <c r="D401" s="19" t="s">
        <v>26</v>
      </c>
      <c r="E401" s="19">
        <v>1</v>
      </c>
      <c r="F401" s="19">
        <v>1</v>
      </c>
      <c r="G401" s="19">
        <v>0</v>
      </c>
      <c r="H401" s="19">
        <v>1</v>
      </c>
      <c r="I401" s="19">
        <v>0</v>
      </c>
      <c r="J401" s="19">
        <v>0</v>
      </c>
      <c r="K401" s="19">
        <v>0</v>
      </c>
      <c r="L401" s="19">
        <v>1</v>
      </c>
      <c r="M401" s="19">
        <v>224</v>
      </c>
      <c r="N401" s="19">
        <v>25513</v>
      </c>
      <c r="O401" s="19">
        <f>IF(H401=0,0,N401)</f>
        <v>25513</v>
      </c>
      <c r="P401" s="27"/>
    </row>
    <row r="402" spans="1:16" x14ac:dyDescent="0.2">
      <c r="A402" s="19" t="s">
        <v>58</v>
      </c>
      <c r="B402" s="19" t="s">
        <v>15</v>
      </c>
      <c r="C402" s="19" t="s">
        <v>21</v>
      </c>
      <c r="D402" s="19" t="s">
        <v>26</v>
      </c>
      <c r="E402" s="19">
        <v>1</v>
      </c>
      <c r="F402" s="19">
        <v>1</v>
      </c>
      <c r="G402" s="19">
        <v>0</v>
      </c>
      <c r="H402" s="19">
        <v>1</v>
      </c>
      <c r="I402" s="19">
        <v>0</v>
      </c>
      <c r="J402" s="19">
        <v>0</v>
      </c>
      <c r="K402" s="19">
        <v>0</v>
      </c>
      <c r="L402" s="19">
        <v>1</v>
      </c>
      <c r="M402" s="19">
        <v>321</v>
      </c>
      <c r="N402" s="19">
        <v>23602</v>
      </c>
      <c r="O402" s="19">
        <f>IF(H402=0,0,N402)</f>
        <v>23602</v>
      </c>
      <c r="P402" s="27"/>
    </row>
  </sheetData>
  <sortState xmlns:xlrd2="http://schemas.microsoft.com/office/spreadsheetml/2017/richdata2" ref="A4:O402">
    <sortCondition ref="D4:D402"/>
    <sortCondition ref="A4:A402"/>
  </sortState>
  <mergeCells count="22">
    <mergeCell ref="A1:P1"/>
    <mergeCell ref="P346:P364"/>
    <mergeCell ref="P365:P383"/>
    <mergeCell ref="P384:P402"/>
    <mergeCell ref="P232:P250"/>
    <mergeCell ref="P251:P269"/>
    <mergeCell ref="P270:P288"/>
    <mergeCell ref="P289:P307"/>
    <mergeCell ref="P308:P326"/>
    <mergeCell ref="P327:P345"/>
    <mergeCell ref="P213:P231"/>
    <mergeCell ref="P4:P22"/>
    <mergeCell ref="P23:P41"/>
    <mergeCell ref="P42:P60"/>
    <mergeCell ref="P61:P79"/>
    <mergeCell ref="P80:P98"/>
    <mergeCell ref="P99:P117"/>
    <mergeCell ref="P118:P136"/>
    <mergeCell ref="P137:P155"/>
    <mergeCell ref="P156:P174"/>
    <mergeCell ref="P175:P193"/>
    <mergeCell ref="P194:P212"/>
  </mergeCells>
  <pageMargins left="0.78740157499999996" right="0.78740157499999996" top="0.984251969" bottom="0.984251969" header="0.4921259845" footer="0.492125984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5EC7C-11CB-D24B-A35B-D3FD5B6EAD65}">
  <dimension ref="A1:W308"/>
  <sheetViews>
    <sheetView workbookViewId="0">
      <selection activeCell="Q29" sqref="Q29:Q30"/>
    </sheetView>
  </sheetViews>
  <sheetFormatPr baseColWidth="10" defaultRowHeight="16" x14ac:dyDescent="0.2"/>
  <cols>
    <col min="1" max="1" width="10.83203125" style="1"/>
    <col min="2" max="2" width="22" style="1" customWidth="1"/>
    <col min="3" max="3" width="7.83203125" style="9" customWidth="1"/>
    <col min="4" max="15" width="10.83203125" style="1" customWidth="1"/>
    <col min="16" max="16" width="10.83203125" style="34"/>
    <col min="17" max="17" width="25.83203125" style="1" customWidth="1"/>
    <col min="18" max="23" width="9" style="1" customWidth="1"/>
    <col min="24" max="16384" width="10.83203125" style="1"/>
  </cols>
  <sheetData>
    <row r="1" spans="1:23" ht="21" x14ac:dyDescent="0.2">
      <c r="A1" s="8" t="s">
        <v>147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3" spans="1:23" x14ac:dyDescent="0.2">
      <c r="A3" s="10" t="s">
        <v>0</v>
      </c>
      <c r="B3" s="10" t="s">
        <v>3</v>
      </c>
      <c r="C3" s="10" t="str">
        <f>'dataset-peitek-2021'!H3</f>
        <v>Correct</v>
      </c>
      <c r="D3" s="10" t="s">
        <v>146</v>
      </c>
      <c r="E3" s="10"/>
      <c r="F3" s="10"/>
      <c r="G3" s="10" t="s">
        <v>143</v>
      </c>
      <c r="H3" s="10"/>
      <c r="I3" s="10"/>
      <c r="J3" s="10" t="s">
        <v>144</v>
      </c>
      <c r="K3" s="10"/>
      <c r="L3" s="10"/>
      <c r="M3" s="10" t="s">
        <v>145</v>
      </c>
      <c r="N3" s="10"/>
      <c r="O3" s="10"/>
      <c r="P3" s="35"/>
      <c r="Q3" s="10" t="s">
        <v>61</v>
      </c>
      <c r="R3" s="10" t="s">
        <v>62</v>
      </c>
      <c r="S3" s="10" t="s">
        <v>63</v>
      </c>
      <c r="T3" s="10" t="s">
        <v>146</v>
      </c>
      <c r="U3" s="10" t="s">
        <v>143</v>
      </c>
      <c r="V3" s="10" t="s">
        <v>144</v>
      </c>
      <c r="W3" s="10" t="s">
        <v>145</v>
      </c>
    </row>
    <row r="4" spans="1:23" x14ac:dyDescent="0.2">
      <c r="A4" s="10"/>
      <c r="B4" s="10"/>
      <c r="C4" s="10"/>
      <c r="D4" s="11" t="s">
        <v>149</v>
      </c>
      <c r="E4" s="11" t="s">
        <v>151</v>
      </c>
      <c r="F4" s="11" t="s">
        <v>150</v>
      </c>
      <c r="G4" s="11" t="s">
        <v>149</v>
      </c>
      <c r="H4" s="11" t="s">
        <v>151</v>
      </c>
      <c r="I4" s="11" t="s">
        <v>150</v>
      </c>
      <c r="J4" s="11" t="s">
        <v>149</v>
      </c>
      <c r="K4" s="11" t="s">
        <v>151</v>
      </c>
      <c r="L4" s="11" t="s">
        <v>150</v>
      </c>
      <c r="M4" s="11" t="s">
        <v>149</v>
      </c>
      <c r="N4" s="11" t="s">
        <v>151</v>
      </c>
      <c r="O4" s="11" t="s">
        <v>150</v>
      </c>
      <c r="P4" s="35"/>
      <c r="Q4" s="10"/>
      <c r="R4" s="10"/>
      <c r="S4" s="10"/>
      <c r="T4" s="10"/>
      <c r="U4" s="10"/>
      <c r="V4" s="10"/>
      <c r="W4" s="10"/>
    </row>
    <row r="5" spans="1:23" x14ac:dyDescent="0.2">
      <c r="A5" s="12" t="s">
        <v>41</v>
      </c>
      <c r="B5" s="12" t="s">
        <v>29</v>
      </c>
      <c r="C5" s="13">
        <f>'dataset-peitek-2021'!H4</f>
        <v>0</v>
      </c>
      <c r="D5" s="12">
        <v>2.4131296380866298</v>
      </c>
      <c r="E5" s="12">
        <f>IF($C5=0,0,D5)</f>
        <v>0</v>
      </c>
      <c r="F5" s="18">
        <f>SUM(E5:E23)/SUM($C5:$C23)</f>
        <v>1.3537193882611875</v>
      </c>
      <c r="G5" s="1">
        <v>2.7301470538044699</v>
      </c>
      <c r="H5" s="12">
        <f>IF($C5=0,0,G5)</f>
        <v>0</v>
      </c>
      <c r="I5" s="18">
        <f>SUM(H5:H23)/SUM($C5:$C23)</f>
        <v>1.3736929914676261</v>
      </c>
      <c r="J5" s="1">
        <v>3.0473270393050198</v>
      </c>
      <c r="K5" s="12">
        <f>IF($C5=0,0,J5)</f>
        <v>0</v>
      </c>
      <c r="L5" s="18">
        <f>SUM(K5:K23)/SUM($C5:$C23)</f>
        <v>2.0014555459894638</v>
      </c>
      <c r="M5" s="1">
        <v>3.46610494560236</v>
      </c>
      <c r="N5" s="12">
        <f>IF($C5=0,0,M5)</f>
        <v>0</v>
      </c>
      <c r="O5" s="18">
        <f>SUM(N5:N23)/SUM($C5:$C23)</f>
        <v>1.7085513167480761</v>
      </c>
      <c r="Q5" s="12" t="str">
        <f>'dataset-peitek-2021'!R4</f>
        <v>ArrayAverage</v>
      </c>
      <c r="R5" s="13">
        <f>SUM(C5:C23)</f>
        <v>8</v>
      </c>
      <c r="S5" s="13">
        <f>18-R5</f>
        <v>10</v>
      </c>
      <c r="T5" s="14">
        <f>F5</f>
        <v>1.3537193882611875</v>
      </c>
      <c r="U5" s="14">
        <f>I5</f>
        <v>1.3736929914676261</v>
      </c>
      <c r="V5" s="14">
        <f>L5</f>
        <v>2.0014555459894638</v>
      </c>
      <c r="W5" s="14">
        <f>O5</f>
        <v>1.7085513167480761</v>
      </c>
    </row>
    <row r="6" spans="1:23" x14ac:dyDescent="0.2">
      <c r="A6" s="12" t="s">
        <v>14</v>
      </c>
      <c r="B6" s="12" t="s">
        <v>29</v>
      </c>
      <c r="C6" s="13">
        <f>'dataset-peitek-2021'!H5</f>
        <v>1</v>
      </c>
      <c r="D6" s="12">
        <v>2.25144921729721</v>
      </c>
      <c r="E6" s="12">
        <f t="shared" ref="E6:E69" si="0">IF(C6=0,0,D6)</f>
        <v>2.25144921729721</v>
      </c>
      <c r="F6" s="18"/>
      <c r="G6" s="1">
        <v>2.4065123378702</v>
      </c>
      <c r="H6" s="12">
        <f t="shared" ref="H6:H69" si="1">IF($C6=0,0,G6)</f>
        <v>2.4065123378702</v>
      </c>
      <c r="I6" s="18"/>
      <c r="J6" s="1">
        <v>3.1745141581089502</v>
      </c>
      <c r="K6" s="12">
        <f t="shared" ref="K6:K69" si="2">IF($C6=0,0,J6)</f>
        <v>3.1745141581089502</v>
      </c>
      <c r="L6" s="18"/>
      <c r="M6" s="1">
        <v>1.9839771871451699</v>
      </c>
      <c r="N6" s="12">
        <f t="shared" ref="N6:N69" si="3">IF($C6=0,0,M6)</f>
        <v>1.9839771871451699</v>
      </c>
      <c r="O6" s="18"/>
      <c r="Q6" s="12" t="str">
        <f>'dataset-peitek-2021'!R5</f>
        <v>ContainsSubstring</v>
      </c>
      <c r="R6" s="13">
        <f>SUM(C24:C42)</f>
        <v>5</v>
      </c>
      <c r="S6" s="13">
        <f t="shared" ref="S6:S20" si="4">18-R6</f>
        <v>13</v>
      </c>
      <c r="T6" s="14">
        <f>F24</f>
        <v>1.8020285803170939</v>
      </c>
      <c r="U6" s="14">
        <f>I24</f>
        <v>1.806600955661039</v>
      </c>
      <c r="V6" s="14">
        <f>L24</f>
        <v>1.974498620334898</v>
      </c>
      <c r="W6" s="14">
        <f>O24</f>
        <v>1.62631635552725</v>
      </c>
    </row>
    <row r="7" spans="1:23" x14ac:dyDescent="0.2">
      <c r="A7" s="12" t="s">
        <v>42</v>
      </c>
      <c r="B7" s="12" t="s">
        <v>29</v>
      </c>
      <c r="C7" s="13">
        <f>'dataset-peitek-2021'!H6</f>
        <v>1</v>
      </c>
      <c r="D7" s="12">
        <v>1.60190402010095</v>
      </c>
      <c r="E7" s="12">
        <f t="shared" si="0"/>
        <v>1.60190402010095</v>
      </c>
      <c r="F7" s="18"/>
      <c r="G7" s="1">
        <v>1.5886743409342301</v>
      </c>
      <c r="H7" s="12">
        <f t="shared" si="1"/>
        <v>1.5886743409342301</v>
      </c>
      <c r="I7" s="18"/>
      <c r="J7" s="1">
        <v>2.2046550241452998</v>
      </c>
      <c r="K7" s="12">
        <f t="shared" si="2"/>
        <v>2.2046550241452998</v>
      </c>
      <c r="L7" s="18"/>
      <c r="M7" s="1">
        <v>1.8904881805723599</v>
      </c>
      <c r="N7" s="12">
        <f t="shared" si="3"/>
        <v>1.8904881805723599</v>
      </c>
      <c r="O7" s="18"/>
      <c r="Q7" s="12" t="str">
        <f>'dataset-peitek-2021'!R6</f>
        <v>CountVowels</v>
      </c>
      <c r="R7" s="13">
        <f>SUM(C43:C61)</f>
        <v>16</v>
      </c>
      <c r="S7" s="13">
        <f t="shared" si="4"/>
        <v>2</v>
      </c>
      <c r="T7" s="14">
        <f>F43</f>
        <v>1.3374030349801458</v>
      </c>
      <c r="U7" s="14">
        <f>I43</f>
        <v>1.2656870345990141</v>
      </c>
      <c r="V7" s="14">
        <f>L43</f>
        <v>1.6860706472723774</v>
      </c>
      <c r="W7" s="14">
        <f>O43</f>
        <v>1.4543296624650659</v>
      </c>
    </row>
    <row r="8" spans="1:23" x14ac:dyDescent="0.2">
      <c r="A8" s="12" t="s">
        <v>43</v>
      </c>
      <c r="B8" s="12" t="s">
        <v>29</v>
      </c>
      <c r="C8" s="13">
        <f>'dataset-peitek-2021'!H7</f>
        <v>0</v>
      </c>
      <c r="D8" s="12">
        <v>2.0932295194168899</v>
      </c>
      <c r="E8" s="12">
        <f t="shared" si="0"/>
        <v>0</v>
      </c>
      <c r="F8" s="18"/>
      <c r="G8" s="1">
        <v>2.4951343389638101</v>
      </c>
      <c r="H8" s="12">
        <f t="shared" si="1"/>
        <v>0</v>
      </c>
      <c r="I8" s="18"/>
      <c r="J8" s="1">
        <v>2.01263090036531</v>
      </c>
      <c r="K8" s="12">
        <f t="shared" si="2"/>
        <v>0</v>
      </c>
      <c r="L8" s="18"/>
      <c r="M8" s="1">
        <v>1.7448606759884</v>
      </c>
      <c r="N8" s="12">
        <f t="shared" si="3"/>
        <v>0</v>
      </c>
      <c r="O8" s="18"/>
      <c r="Q8" s="12" t="str">
        <f>'dataset-peitek-2021'!R7</f>
        <v>DumbSort</v>
      </c>
      <c r="R8" s="13">
        <f>SUM(C62:C80)</f>
        <v>14</v>
      </c>
      <c r="S8" s="13">
        <f t="shared" si="4"/>
        <v>4</v>
      </c>
      <c r="T8" s="14">
        <f>F62</f>
        <v>1.5687779657181375</v>
      </c>
      <c r="U8" s="14">
        <f>I62</f>
        <v>1.4810454894987206</v>
      </c>
      <c r="V8" s="14">
        <f>L62</f>
        <v>2.2148304146327717</v>
      </c>
      <c r="W8" s="14">
        <f>O62</f>
        <v>1.7475342278576027</v>
      </c>
    </row>
    <row r="9" spans="1:23" x14ac:dyDescent="0.2">
      <c r="A9" s="12" t="s">
        <v>44</v>
      </c>
      <c r="B9" s="12" t="s">
        <v>29</v>
      </c>
      <c r="C9" s="13">
        <f>'dataset-peitek-2021'!H8</f>
        <v>0</v>
      </c>
      <c r="D9" s="12">
        <v>2.4642397922130801</v>
      </c>
      <c r="E9" s="12">
        <f t="shared" si="0"/>
        <v>0</v>
      </c>
      <c r="F9" s="18"/>
      <c r="G9" s="1">
        <v>1.3534608933039101</v>
      </c>
      <c r="H9" s="12">
        <f t="shared" si="1"/>
        <v>0</v>
      </c>
      <c r="I9" s="18"/>
      <c r="J9" s="1">
        <v>2.4854113208311999</v>
      </c>
      <c r="K9" s="12">
        <f t="shared" si="2"/>
        <v>0</v>
      </c>
      <c r="L9" s="18"/>
      <c r="M9" s="1">
        <v>2.2383047914843899</v>
      </c>
      <c r="N9" s="12">
        <f t="shared" si="3"/>
        <v>0</v>
      </c>
      <c r="O9" s="18"/>
      <c r="Q9" s="12" t="str">
        <f>'dataset-peitek-2021'!R8</f>
        <v>GreatestCommonDivisor</v>
      </c>
      <c r="R9" s="13">
        <f>SUM(C81:C99)</f>
        <v>8</v>
      </c>
      <c r="S9" s="13">
        <f t="shared" si="4"/>
        <v>10</v>
      </c>
      <c r="T9" s="14">
        <f>F81</f>
        <v>1.5600017515813118</v>
      </c>
      <c r="U9" s="14">
        <f>I81</f>
        <v>1.6346144298440122</v>
      </c>
      <c r="V9" s="14">
        <f>L81</f>
        <v>1.9983700662190764</v>
      </c>
      <c r="W9" s="14">
        <f>O81</f>
        <v>1.695588500799085</v>
      </c>
    </row>
    <row r="10" spans="1:23" x14ac:dyDescent="0.2">
      <c r="A10" s="12" t="s">
        <v>45</v>
      </c>
      <c r="B10" s="12" t="s">
        <v>29</v>
      </c>
      <c r="C10" s="13">
        <f>'dataset-peitek-2021'!H9</f>
        <v>0</v>
      </c>
      <c r="D10" s="12">
        <v>1.80414954627964</v>
      </c>
      <c r="E10" s="12">
        <f t="shared" si="0"/>
        <v>0</v>
      </c>
      <c r="F10" s="18"/>
      <c r="G10" s="1">
        <v>1.2108989653318001</v>
      </c>
      <c r="H10" s="12">
        <f t="shared" si="1"/>
        <v>0</v>
      </c>
      <c r="I10" s="18"/>
      <c r="J10" s="1">
        <v>1.5173199414096401</v>
      </c>
      <c r="K10" s="12">
        <f t="shared" si="2"/>
        <v>0</v>
      </c>
      <c r="L10" s="18"/>
      <c r="M10" s="1">
        <v>0.85225817049532304</v>
      </c>
      <c r="N10" s="12">
        <f t="shared" si="3"/>
        <v>0</v>
      </c>
      <c r="O10" s="18"/>
      <c r="Q10" s="12" t="str">
        <f>'dataset-peitek-2021'!R9</f>
        <v>hIndex</v>
      </c>
      <c r="R10" s="13">
        <f>SUM(C100:C118)</f>
        <v>9</v>
      </c>
      <c r="S10" s="13">
        <f t="shared" si="4"/>
        <v>9</v>
      </c>
      <c r="T10" s="14">
        <f>F100</f>
        <v>1.5995615015131088</v>
      </c>
      <c r="U10" s="14">
        <f>I100</f>
        <v>1.4915380288862734</v>
      </c>
      <c r="V10" s="14">
        <f>L100</f>
        <v>1.6794319234294481</v>
      </c>
      <c r="W10" s="14">
        <f>O100</f>
        <v>1.4956592695668114</v>
      </c>
    </row>
    <row r="11" spans="1:23" x14ac:dyDescent="0.2">
      <c r="A11" s="12" t="s">
        <v>46</v>
      </c>
      <c r="B11" s="12" t="s">
        <v>29</v>
      </c>
      <c r="C11" s="13">
        <f>'dataset-peitek-2021'!H10</f>
        <v>1</v>
      </c>
      <c r="D11" s="12">
        <v>0.74886880926593402</v>
      </c>
      <c r="E11" s="12">
        <f t="shared" si="0"/>
        <v>0.74886880926593402</v>
      </c>
      <c r="F11" s="18"/>
      <c r="G11" s="1">
        <v>0.98576889987401095</v>
      </c>
      <c r="H11" s="12">
        <f t="shared" si="1"/>
        <v>0.98576889987401095</v>
      </c>
      <c r="I11" s="18"/>
      <c r="J11" s="1">
        <v>1.9008472221960999</v>
      </c>
      <c r="K11" s="12">
        <f t="shared" si="2"/>
        <v>1.9008472221960999</v>
      </c>
      <c r="L11" s="18"/>
      <c r="M11" s="1">
        <v>1.10912610705398</v>
      </c>
      <c r="N11" s="12">
        <f t="shared" si="3"/>
        <v>1.10912610705398</v>
      </c>
      <c r="O11" s="18"/>
      <c r="Q11" s="12" t="str">
        <f>'dataset-peitek-2021'!R10</f>
        <v>isHurricane</v>
      </c>
      <c r="R11" s="13">
        <f>SUM(C119:C137)</f>
        <v>18</v>
      </c>
      <c r="S11" s="13">
        <f t="shared" si="4"/>
        <v>0</v>
      </c>
      <c r="T11" s="14">
        <f>F119</f>
        <v>1.3721676081015082</v>
      </c>
      <c r="U11" s="14">
        <f>I119</f>
        <v>1.0960963849131804</v>
      </c>
      <c r="V11" s="14">
        <f>L119</f>
        <v>1.3375688090502784</v>
      </c>
      <c r="W11" s="14">
        <f>O119</f>
        <v>1.2675556408819117</v>
      </c>
    </row>
    <row r="12" spans="1:23" x14ac:dyDescent="0.2">
      <c r="A12" s="12" t="s">
        <v>47</v>
      </c>
      <c r="B12" s="12" t="s">
        <v>29</v>
      </c>
      <c r="C12" s="13">
        <f>'dataset-peitek-2021'!H11</f>
        <v>0</v>
      </c>
      <c r="D12" s="12">
        <v>2.4101452188639398</v>
      </c>
      <c r="E12" s="12">
        <f t="shared" si="0"/>
        <v>0</v>
      </c>
      <c r="F12" s="18"/>
      <c r="G12" s="1">
        <v>2.79741506431249</v>
      </c>
      <c r="H12" s="12">
        <f t="shared" si="1"/>
        <v>0</v>
      </c>
      <c r="I12" s="18"/>
      <c r="J12" s="1">
        <v>3.1310735295607</v>
      </c>
      <c r="K12" s="12">
        <f t="shared" si="2"/>
        <v>0</v>
      </c>
      <c r="L12" s="18"/>
      <c r="M12" s="1">
        <v>2.1592191601010402</v>
      </c>
      <c r="N12" s="12">
        <f t="shared" si="3"/>
        <v>0</v>
      </c>
      <c r="O12" s="18"/>
      <c r="Q12" s="12" t="str">
        <f>'dataset-peitek-2021'!R11</f>
        <v>isPalindrome</v>
      </c>
      <c r="R12" s="13">
        <f>SUM(C138:C156)</f>
        <v>14</v>
      </c>
      <c r="S12" s="13">
        <f t="shared" si="4"/>
        <v>4</v>
      </c>
      <c r="T12" s="14">
        <f>F138</f>
        <v>1.7025904516287755</v>
      </c>
      <c r="U12" s="14">
        <f>I138</f>
        <v>1.5671245364521658</v>
      </c>
      <c r="V12" s="14">
        <f>L138</f>
        <v>2.1061088578712139</v>
      </c>
      <c r="W12" s="14">
        <f>O138</f>
        <v>1.8150401452164802</v>
      </c>
    </row>
    <row r="13" spans="1:23" x14ac:dyDescent="0.2">
      <c r="A13" s="12" t="s">
        <v>48</v>
      </c>
      <c r="B13" s="12" t="s">
        <v>29</v>
      </c>
      <c r="C13" s="13">
        <f>'dataset-peitek-2021'!H12</f>
        <v>0</v>
      </c>
      <c r="D13" s="12">
        <v>1.28644176414761</v>
      </c>
      <c r="E13" s="12">
        <f t="shared" si="0"/>
        <v>0</v>
      </c>
      <c r="F13" s="18"/>
      <c r="G13" s="1">
        <v>1.3504948134149599</v>
      </c>
      <c r="H13" s="12">
        <f t="shared" si="1"/>
        <v>0</v>
      </c>
      <c r="I13" s="18"/>
      <c r="J13" s="1">
        <v>1.6858385134640499</v>
      </c>
      <c r="K13" s="12">
        <f t="shared" si="2"/>
        <v>0</v>
      </c>
      <c r="L13" s="18"/>
      <c r="M13" s="1">
        <v>1.5727331445616399</v>
      </c>
      <c r="N13" s="12">
        <f t="shared" si="3"/>
        <v>0</v>
      </c>
      <c r="O13" s="18"/>
      <c r="Q13" s="12" t="str">
        <f>'dataset-peitek-2021'!R12</f>
        <v>lengthOfLastWord</v>
      </c>
      <c r="R13" s="13">
        <f>SUM(C157:C175)</f>
        <v>10</v>
      </c>
      <c r="S13" s="13">
        <f t="shared" si="4"/>
        <v>8</v>
      </c>
      <c r="T13" s="14">
        <f>F157</f>
        <v>1.6871394913395641</v>
      </c>
      <c r="U13" s="14">
        <f>I157</f>
        <v>1.4840238521236739</v>
      </c>
      <c r="V13" s="14">
        <f>L157</f>
        <v>1.9264002622702858</v>
      </c>
      <c r="W13" s="14">
        <f>O157</f>
        <v>1.5942196695079798</v>
      </c>
    </row>
    <row r="14" spans="1:23" x14ac:dyDescent="0.2">
      <c r="A14" s="12" t="s">
        <v>49</v>
      </c>
      <c r="B14" s="12" t="s">
        <v>29</v>
      </c>
      <c r="C14" s="13">
        <f>'dataset-peitek-2021'!H13</f>
        <v>1</v>
      </c>
      <c r="D14" s="12">
        <v>1.85076861915265</v>
      </c>
      <c r="E14" s="12">
        <f t="shared" si="0"/>
        <v>1.85076861915265</v>
      </c>
      <c r="F14" s="18"/>
      <c r="G14" s="1">
        <v>1.33194781613419</v>
      </c>
      <c r="H14" s="12">
        <f t="shared" si="1"/>
        <v>1.33194781613419</v>
      </c>
      <c r="I14" s="18"/>
      <c r="J14" s="1">
        <v>2.23577305770486</v>
      </c>
      <c r="K14" s="12">
        <f t="shared" si="2"/>
        <v>2.23577305770486</v>
      </c>
      <c r="L14" s="18"/>
      <c r="M14" s="1">
        <v>1.93587583060903</v>
      </c>
      <c r="N14" s="12">
        <f t="shared" si="3"/>
        <v>1.93587583060903</v>
      </c>
      <c r="O14" s="18"/>
      <c r="Q14" s="12" t="str">
        <f>'dataset-peitek-2021'!R13</f>
        <v>RecursiveBinaryToDecimal</v>
      </c>
      <c r="R14" s="13">
        <f>SUM(C176:C194)</f>
        <v>11</v>
      </c>
      <c r="S14" s="13">
        <f t="shared" si="4"/>
        <v>7</v>
      </c>
      <c r="T14" s="14">
        <f>F176</f>
        <v>1.7266327936626304</v>
      </c>
      <c r="U14" s="14">
        <f>I176</f>
        <v>1.5875598621218747</v>
      </c>
      <c r="V14" s="14">
        <f>L176</f>
        <v>2.2596628133762882</v>
      </c>
      <c r="W14" s="14">
        <f>O176</f>
        <v>1.73724350346085</v>
      </c>
    </row>
    <row r="15" spans="1:23" x14ac:dyDescent="0.2">
      <c r="A15" s="12" t="s">
        <v>50</v>
      </c>
      <c r="B15" s="12" t="s">
        <v>29</v>
      </c>
      <c r="C15" s="13">
        <f>'dataset-peitek-2021'!H14</f>
        <v>0</v>
      </c>
      <c r="D15" s="12">
        <v>1.4209287235463799</v>
      </c>
      <c r="E15" s="12">
        <f t="shared" si="0"/>
        <v>0</v>
      </c>
      <c r="F15" s="18"/>
      <c r="G15" s="1">
        <v>2.1103676963698801</v>
      </c>
      <c r="H15" s="12">
        <f t="shared" si="1"/>
        <v>0</v>
      </c>
      <c r="I15" s="18"/>
      <c r="J15" s="1">
        <v>1.8354856973370199</v>
      </c>
      <c r="K15" s="12">
        <f t="shared" si="2"/>
        <v>0</v>
      </c>
      <c r="L15" s="18"/>
      <c r="M15" s="1">
        <v>1.57020729009438</v>
      </c>
      <c r="N15" s="12">
        <f t="shared" si="3"/>
        <v>0</v>
      </c>
      <c r="O15" s="18"/>
      <c r="Q15" s="12" t="str">
        <f>'dataset-peitek-2021'!R14</f>
        <v>RecursiveCrossSum</v>
      </c>
      <c r="R15" s="13">
        <f>SUM(C195:C213)</f>
        <v>15</v>
      </c>
      <c r="S15" s="13">
        <f t="shared" si="4"/>
        <v>3</v>
      </c>
      <c r="T15" s="14">
        <f>F195</f>
        <v>1.4982320466035957</v>
      </c>
      <c r="U15" s="14">
        <f>I195</f>
        <v>1.2378991212911217</v>
      </c>
      <c r="V15" s="14">
        <f>L195</f>
        <v>1.6614941739331088</v>
      </c>
      <c r="W15" s="14">
        <f>O195</f>
        <v>1.5960900811770502</v>
      </c>
    </row>
    <row r="16" spans="1:23" x14ac:dyDescent="0.2">
      <c r="A16" s="12" t="s">
        <v>51</v>
      </c>
      <c r="B16" s="12"/>
      <c r="C16" s="13"/>
      <c r="D16" s="12"/>
      <c r="E16" s="12">
        <f t="shared" si="0"/>
        <v>0</v>
      </c>
      <c r="F16" s="18"/>
      <c r="H16" s="12">
        <f t="shared" si="1"/>
        <v>0</v>
      </c>
      <c r="I16" s="18"/>
      <c r="K16" s="12">
        <f t="shared" si="2"/>
        <v>0</v>
      </c>
      <c r="L16" s="18"/>
      <c r="N16" s="12">
        <f t="shared" si="3"/>
        <v>0</v>
      </c>
      <c r="O16" s="18"/>
      <c r="Q16" s="12" t="str">
        <f>'dataset-peitek-2021'!R15</f>
        <v>RecursiveFactorial</v>
      </c>
      <c r="R16" s="13">
        <f>SUM(C214:C232)</f>
        <v>17</v>
      </c>
      <c r="S16" s="13">
        <f t="shared" si="4"/>
        <v>1</v>
      </c>
      <c r="T16" s="14">
        <f>F214</f>
        <v>1.0084710494206826</v>
      </c>
      <c r="U16" s="14">
        <f>I214</f>
        <v>1.0696468520726676</v>
      </c>
      <c r="V16" s="14">
        <f>L214</f>
        <v>1.3501967535262305</v>
      </c>
      <c r="W16" s="14">
        <f>O214</f>
        <v>1.3502741843198498</v>
      </c>
    </row>
    <row r="17" spans="1:23" x14ac:dyDescent="0.2">
      <c r="A17" s="12" t="s">
        <v>52</v>
      </c>
      <c r="B17" s="12" t="s">
        <v>29</v>
      </c>
      <c r="C17" s="13">
        <f>'dataset-peitek-2021'!H16</f>
        <v>1</v>
      </c>
      <c r="D17" s="12">
        <v>0.78990820647632998</v>
      </c>
      <c r="E17" s="12">
        <f t="shared" si="0"/>
        <v>0.78990820647632998</v>
      </c>
      <c r="F17" s="18"/>
      <c r="G17" s="1">
        <v>1.4404915206140001</v>
      </c>
      <c r="H17" s="12">
        <f t="shared" si="1"/>
        <v>1.4404915206140001</v>
      </c>
      <c r="I17" s="18"/>
      <c r="J17" s="1">
        <v>1.2132686130855601</v>
      </c>
      <c r="K17" s="12">
        <f t="shared" si="2"/>
        <v>1.2132686130855601</v>
      </c>
      <c r="L17" s="18"/>
      <c r="M17" s="1">
        <v>1.2425589102108501</v>
      </c>
      <c r="N17" s="12">
        <f t="shared" si="3"/>
        <v>1.2425589102108501</v>
      </c>
      <c r="O17" s="18"/>
      <c r="Q17" s="12" t="str">
        <f>'dataset-peitek-2021'!R16</f>
        <v>RecursiveFibonacciVariant</v>
      </c>
      <c r="R17" s="13">
        <f>SUM(C233:C251)</f>
        <v>15</v>
      </c>
      <c r="S17" s="13">
        <f t="shared" si="4"/>
        <v>3</v>
      </c>
      <c r="T17" s="14">
        <f>F233</f>
        <v>1.1745412800201065</v>
      </c>
      <c r="U17" s="14">
        <f>I233</f>
        <v>1.0851720827605271</v>
      </c>
      <c r="V17" s="14">
        <f>L233</f>
        <v>1.8125407053308709</v>
      </c>
      <c r="W17" s="14">
        <f>O233</f>
        <v>1.6926581818189923</v>
      </c>
    </row>
    <row r="18" spans="1:23" x14ac:dyDescent="0.2">
      <c r="A18" s="12" t="s">
        <v>53</v>
      </c>
      <c r="B18" s="12" t="s">
        <v>29</v>
      </c>
      <c r="C18" s="13">
        <f>'dataset-peitek-2021'!H17</f>
        <v>0</v>
      </c>
      <c r="D18" s="12">
        <v>1.7859028382022</v>
      </c>
      <c r="E18" s="12">
        <f t="shared" si="0"/>
        <v>0</v>
      </c>
      <c r="F18" s="18"/>
      <c r="G18" s="1">
        <v>1.8300412801041099</v>
      </c>
      <c r="H18" s="12">
        <f t="shared" si="1"/>
        <v>0</v>
      </c>
      <c r="I18" s="18"/>
      <c r="J18" s="1">
        <v>2.60873287663328</v>
      </c>
      <c r="K18" s="12">
        <f t="shared" si="2"/>
        <v>0</v>
      </c>
      <c r="L18" s="18"/>
      <c r="M18" s="1">
        <v>2.77218064858087</v>
      </c>
      <c r="N18" s="12">
        <f t="shared" si="3"/>
        <v>0</v>
      </c>
      <c r="O18" s="18"/>
      <c r="Q18" s="12" t="str">
        <f>'dataset-peitek-2021'!R17</f>
        <v>RecursivePower</v>
      </c>
      <c r="R18" s="13">
        <f>SUM(C252:C270)</f>
        <v>14</v>
      </c>
      <c r="S18" s="13">
        <f t="shared" si="4"/>
        <v>4</v>
      </c>
      <c r="T18" s="14">
        <f>F252</f>
        <v>1.3306785970985187</v>
      </c>
      <c r="U18" s="14">
        <f>I252</f>
        <v>1.1316511805710452</v>
      </c>
      <c r="V18" s="14">
        <f>L252</f>
        <v>1.7042465902696937</v>
      </c>
      <c r="W18" s="14">
        <f>O252</f>
        <v>1.4666448209042113</v>
      </c>
    </row>
    <row r="19" spans="1:23" x14ac:dyDescent="0.2">
      <c r="A19" s="12" t="s">
        <v>54</v>
      </c>
      <c r="B19" s="12" t="s">
        <v>29</v>
      </c>
      <c r="C19" s="13">
        <f>'dataset-peitek-2021'!H18</f>
        <v>0</v>
      </c>
      <c r="D19" s="12">
        <v>3.3864120134005198</v>
      </c>
      <c r="E19" s="12">
        <f t="shared" si="0"/>
        <v>0</v>
      </c>
      <c r="F19" s="18"/>
      <c r="G19" s="1">
        <v>1.7126739433982801</v>
      </c>
      <c r="H19" s="12">
        <f t="shared" si="1"/>
        <v>0</v>
      </c>
      <c r="I19" s="18"/>
      <c r="J19" s="1">
        <v>2.7681082036071398</v>
      </c>
      <c r="K19" s="12">
        <f t="shared" si="2"/>
        <v>0</v>
      </c>
      <c r="L19" s="18"/>
      <c r="M19" s="1">
        <v>1.9504381115876701</v>
      </c>
      <c r="N19" s="12">
        <f t="shared" si="3"/>
        <v>0</v>
      </c>
      <c r="O19" s="18"/>
      <c r="Q19" s="12" t="str">
        <f>'dataset-peitek-2021'!R18</f>
        <v>SquareRoot</v>
      </c>
      <c r="R19" s="13">
        <f>SUM(C271:C289)</f>
        <v>12</v>
      </c>
      <c r="S19" s="13">
        <f t="shared" si="4"/>
        <v>6</v>
      </c>
      <c r="T19" s="14">
        <f>F271</f>
        <v>1.551705420308563</v>
      </c>
      <c r="U19" s="14">
        <f>I271</f>
        <v>1.447881305909626</v>
      </c>
      <c r="V19" s="14">
        <f>L271</f>
        <v>1.7197592567873003</v>
      </c>
      <c r="W19" s="14">
        <f>O271</f>
        <v>1.5544846580604272</v>
      </c>
    </row>
    <row r="20" spans="1:23" x14ac:dyDescent="0.2">
      <c r="A20" s="12" t="s">
        <v>55</v>
      </c>
      <c r="B20" s="12" t="s">
        <v>29</v>
      </c>
      <c r="C20" s="13">
        <f>'dataset-peitek-2021'!H19</f>
        <v>0</v>
      </c>
      <c r="D20" s="12">
        <v>1.7471788661796299</v>
      </c>
      <c r="E20" s="12">
        <f t="shared" si="0"/>
        <v>0</v>
      </c>
      <c r="F20" s="18"/>
      <c r="G20" s="1">
        <v>1.82556479133071</v>
      </c>
      <c r="H20" s="12">
        <f t="shared" si="1"/>
        <v>0</v>
      </c>
      <c r="I20" s="18"/>
      <c r="J20" s="1">
        <v>2.0234954220336201</v>
      </c>
      <c r="K20" s="12">
        <f t="shared" si="2"/>
        <v>0</v>
      </c>
      <c r="L20" s="18"/>
      <c r="M20" s="1">
        <v>1.60087124444276</v>
      </c>
      <c r="N20" s="12">
        <f t="shared" si="3"/>
        <v>0</v>
      </c>
      <c r="O20" s="18"/>
      <c r="Q20" s="12" t="str">
        <f>'dataset-peitek-2021'!R19</f>
        <v>YesNo</v>
      </c>
      <c r="R20" s="13">
        <f>SUM(C290:C308)</f>
        <v>17</v>
      </c>
      <c r="S20" s="13">
        <f t="shared" si="4"/>
        <v>1</v>
      </c>
      <c r="T20" s="14">
        <f>F290</f>
        <v>1.2695579533836368</v>
      </c>
      <c r="U20" s="14">
        <f>I290</f>
        <v>1.3082893683703498</v>
      </c>
      <c r="V20" s="14">
        <f>L290</f>
        <v>1.652299401458615</v>
      </c>
      <c r="W20" s="14">
        <f>O290</f>
        <v>1.4412684681828116</v>
      </c>
    </row>
    <row r="21" spans="1:23" x14ac:dyDescent="0.2">
      <c r="A21" s="12" t="s">
        <v>56</v>
      </c>
      <c r="B21" s="12" t="s">
        <v>29</v>
      </c>
      <c r="C21" s="13">
        <f>'dataset-peitek-2021'!H20</f>
        <v>1</v>
      </c>
      <c r="D21" s="12">
        <v>0.97616191561449595</v>
      </c>
      <c r="E21" s="12">
        <f t="shared" si="0"/>
        <v>0.97616191561449595</v>
      </c>
      <c r="F21" s="18"/>
      <c r="G21" s="1">
        <v>0.38807505751883797</v>
      </c>
      <c r="H21" s="12">
        <f t="shared" si="1"/>
        <v>0.38807505751883797</v>
      </c>
      <c r="I21" s="18"/>
      <c r="J21" s="1">
        <v>1.5045741223369</v>
      </c>
      <c r="K21" s="12">
        <f t="shared" si="2"/>
        <v>1.5045741223369</v>
      </c>
      <c r="L21" s="18"/>
      <c r="M21" s="1">
        <v>2.1284814351255599</v>
      </c>
      <c r="N21" s="12">
        <f t="shared" si="3"/>
        <v>2.1284814351255599</v>
      </c>
      <c r="O21" s="18"/>
      <c r="Q21" s="15" t="s">
        <v>152</v>
      </c>
      <c r="R21" s="16">
        <f>AVERAGE(R5:R20)</f>
        <v>12.6875</v>
      </c>
      <c r="S21" s="16">
        <f>AVERAGE(S5:S20)</f>
        <v>5.3125</v>
      </c>
      <c r="T21" s="17">
        <f>AVERAGE(T5:T20)</f>
        <v>1.4714505571211605</v>
      </c>
      <c r="U21" s="17">
        <f t="shared" ref="U21:W21" si="5">AVERAGE(U5:U20)</f>
        <v>1.3792827172839321</v>
      </c>
      <c r="V21" s="17">
        <f t="shared" si="5"/>
        <v>1.8178084276094948</v>
      </c>
      <c r="W21" s="17">
        <f t="shared" si="5"/>
        <v>1.5777161679059035</v>
      </c>
    </row>
    <row r="22" spans="1:23" x14ac:dyDescent="0.2">
      <c r="A22" s="12" t="s">
        <v>57</v>
      </c>
      <c r="B22" s="12" t="s">
        <v>29</v>
      </c>
      <c r="C22" s="13">
        <f>'dataset-peitek-2021'!H21</f>
        <v>1</v>
      </c>
      <c r="D22" s="12">
        <v>1.1188379011576699</v>
      </c>
      <c r="E22" s="12">
        <f t="shared" si="0"/>
        <v>1.1188379011576699</v>
      </c>
      <c r="F22" s="18"/>
      <c r="G22" s="1">
        <v>1.19248629446154</v>
      </c>
      <c r="H22" s="12">
        <f t="shared" si="1"/>
        <v>1.19248629446154</v>
      </c>
      <c r="I22" s="18"/>
      <c r="J22" s="1">
        <v>2.0677231524278099</v>
      </c>
      <c r="K22" s="12">
        <f t="shared" si="2"/>
        <v>2.0677231524278099</v>
      </c>
      <c r="L22" s="18"/>
      <c r="M22" s="1">
        <v>1.71279347769746</v>
      </c>
      <c r="N22" s="12">
        <f t="shared" si="3"/>
        <v>1.71279347769746</v>
      </c>
      <c r="O22" s="18"/>
    </row>
    <row r="23" spans="1:23" x14ac:dyDescent="0.2">
      <c r="A23" s="12" t="s">
        <v>58</v>
      </c>
      <c r="B23" s="12" t="s">
        <v>29</v>
      </c>
      <c r="C23" s="13">
        <f>'dataset-peitek-2021'!H22</f>
        <v>1</v>
      </c>
      <c r="D23" s="12">
        <v>1.4918564170242601</v>
      </c>
      <c r="E23" s="12">
        <f t="shared" si="0"/>
        <v>1.4918564170242601</v>
      </c>
      <c r="F23" s="18"/>
      <c r="G23" s="1">
        <v>1.655587664334</v>
      </c>
      <c r="H23" s="12">
        <f t="shared" si="1"/>
        <v>1.655587664334</v>
      </c>
      <c r="I23" s="18"/>
      <c r="J23" s="1">
        <v>1.7102890179102299</v>
      </c>
      <c r="K23" s="12">
        <f t="shared" si="2"/>
        <v>1.7102890179102299</v>
      </c>
      <c r="L23" s="18"/>
      <c r="M23" s="1">
        <v>1.6651094055702</v>
      </c>
      <c r="N23" s="12">
        <f t="shared" si="3"/>
        <v>1.6651094055702</v>
      </c>
      <c r="O23" s="18"/>
    </row>
    <row r="24" spans="1:23" x14ac:dyDescent="0.2">
      <c r="A24" s="19" t="s">
        <v>41</v>
      </c>
      <c r="B24" s="19" t="s">
        <v>33</v>
      </c>
      <c r="C24" s="21">
        <f>'dataset-peitek-2021'!H23</f>
        <v>0</v>
      </c>
      <c r="D24" s="19">
        <v>2.3778638245233301</v>
      </c>
      <c r="E24" s="19">
        <f t="shared" si="0"/>
        <v>0</v>
      </c>
      <c r="F24" s="20">
        <f>SUM(E24:E42)/SUM(C24:C42)</f>
        <v>1.8020285803170939</v>
      </c>
      <c r="G24" s="4">
        <v>2.3510959611622502</v>
      </c>
      <c r="H24" s="12">
        <f>IF($C24=0,0,G24)</f>
        <v>0</v>
      </c>
      <c r="I24" s="18">
        <f>SUM(H24:H42)/SUM($C24:$C42)</f>
        <v>1.806600955661039</v>
      </c>
      <c r="J24" s="4">
        <v>3.0682878784661498</v>
      </c>
      <c r="K24" s="12">
        <f t="shared" si="2"/>
        <v>0</v>
      </c>
      <c r="L24" s="18">
        <f>SUM(K24:K42)/SUM($C24:$C42)</f>
        <v>1.974498620334898</v>
      </c>
      <c r="M24" s="4">
        <v>2.9854897567835299</v>
      </c>
      <c r="N24" s="12">
        <f t="shared" si="3"/>
        <v>0</v>
      </c>
      <c r="O24" s="18">
        <f>SUM(N24:N42)/SUM($C24:$C42)</f>
        <v>1.62631635552725</v>
      </c>
    </row>
    <row r="25" spans="1:23" x14ac:dyDescent="0.2">
      <c r="A25" s="19" t="s">
        <v>14</v>
      </c>
      <c r="B25" s="19" t="s">
        <v>33</v>
      </c>
      <c r="C25" s="21">
        <f>'dataset-peitek-2021'!H24</f>
        <v>1</v>
      </c>
      <c r="D25" s="19">
        <v>1.98050628323116</v>
      </c>
      <c r="E25" s="19">
        <f t="shared" si="0"/>
        <v>1.98050628323116</v>
      </c>
      <c r="F25" s="20"/>
      <c r="G25" s="4">
        <v>2.2870264230881201</v>
      </c>
      <c r="H25" s="12">
        <f t="shared" si="1"/>
        <v>2.2870264230881201</v>
      </c>
      <c r="I25" s="18"/>
      <c r="J25" s="4">
        <v>2.0781912886869902</v>
      </c>
      <c r="K25" s="12">
        <f t="shared" si="2"/>
        <v>2.0781912886869902</v>
      </c>
      <c r="L25" s="18"/>
      <c r="M25" s="4">
        <v>1.90723134651016</v>
      </c>
      <c r="N25" s="12">
        <f t="shared" si="3"/>
        <v>1.90723134651016</v>
      </c>
      <c r="O25" s="18"/>
    </row>
    <row r="26" spans="1:23" x14ac:dyDescent="0.2">
      <c r="A26" s="19" t="s">
        <v>42</v>
      </c>
      <c r="B26" s="19" t="s">
        <v>33</v>
      </c>
      <c r="C26" s="21">
        <f>'dataset-peitek-2021'!H25</f>
        <v>0</v>
      </c>
      <c r="D26" s="19">
        <v>1.8100562559883999</v>
      </c>
      <c r="E26" s="19">
        <f t="shared" si="0"/>
        <v>0</v>
      </c>
      <c r="F26" s="20"/>
      <c r="G26" s="4">
        <v>2.6044572432598301</v>
      </c>
      <c r="H26" s="12">
        <f t="shared" si="1"/>
        <v>0</v>
      </c>
      <c r="I26" s="18"/>
      <c r="J26" s="4">
        <v>3.0143029498352298</v>
      </c>
      <c r="K26" s="12">
        <f t="shared" si="2"/>
        <v>0</v>
      </c>
      <c r="L26" s="18"/>
      <c r="M26" s="4">
        <v>1.92303643631018</v>
      </c>
      <c r="N26" s="12">
        <f t="shared" si="3"/>
        <v>0</v>
      </c>
      <c r="O26" s="18"/>
    </row>
    <row r="27" spans="1:23" x14ac:dyDescent="0.2">
      <c r="A27" s="19" t="s">
        <v>43</v>
      </c>
      <c r="B27" s="19" t="s">
        <v>33</v>
      </c>
      <c r="C27" s="21">
        <f>'dataset-peitek-2021'!H26</f>
        <v>0</v>
      </c>
      <c r="D27" s="19">
        <v>2.02557316440569</v>
      </c>
      <c r="E27" s="19">
        <f t="shared" si="0"/>
        <v>0</v>
      </c>
      <c r="F27" s="20"/>
      <c r="G27" s="4">
        <v>1.32524645204387</v>
      </c>
      <c r="H27" s="12">
        <f t="shared" si="1"/>
        <v>0</v>
      </c>
      <c r="I27" s="18"/>
      <c r="J27" s="4">
        <v>1.52861041390978</v>
      </c>
      <c r="K27" s="12">
        <f t="shared" si="2"/>
        <v>0</v>
      </c>
      <c r="L27" s="18"/>
      <c r="M27" s="4">
        <v>1.17337492145643</v>
      </c>
      <c r="N27" s="12">
        <f t="shared" si="3"/>
        <v>0</v>
      </c>
      <c r="O27" s="18"/>
    </row>
    <row r="28" spans="1:23" x14ac:dyDescent="0.2">
      <c r="A28" s="19" t="s">
        <v>44</v>
      </c>
      <c r="B28" s="19" t="s">
        <v>33</v>
      </c>
      <c r="C28" s="21">
        <f>'dataset-peitek-2021'!H27</f>
        <v>0</v>
      </c>
      <c r="D28" s="19">
        <v>1.7720802740385799</v>
      </c>
      <c r="E28" s="19">
        <f t="shared" si="0"/>
        <v>0</v>
      </c>
      <c r="F28" s="20"/>
      <c r="G28" s="4">
        <v>0.90887193544670697</v>
      </c>
      <c r="H28" s="12">
        <f t="shared" si="1"/>
        <v>0</v>
      </c>
      <c r="I28" s="18"/>
      <c r="J28" s="4">
        <v>2.1925624628915301</v>
      </c>
      <c r="K28" s="12">
        <f t="shared" si="2"/>
        <v>0</v>
      </c>
      <c r="L28" s="18"/>
      <c r="M28" s="4">
        <v>1.9075879568005001</v>
      </c>
      <c r="N28" s="12">
        <f t="shared" si="3"/>
        <v>0</v>
      </c>
      <c r="O28" s="18"/>
    </row>
    <row r="29" spans="1:23" x14ac:dyDescent="0.2">
      <c r="A29" s="19" t="s">
        <v>45</v>
      </c>
      <c r="B29" s="19" t="s">
        <v>33</v>
      </c>
      <c r="C29" s="21">
        <f>'dataset-peitek-2021'!H28</f>
        <v>1</v>
      </c>
      <c r="D29" s="19">
        <v>1.5968697304444801</v>
      </c>
      <c r="E29" s="19">
        <f t="shared" si="0"/>
        <v>1.5968697304444801</v>
      </c>
      <c r="F29" s="20"/>
      <c r="G29" s="4">
        <v>0.50128962212019401</v>
      </c>
      <c r="H29" s="12">
        <f t="shared" si="1"/>
        <v>0.50128962212019401</v>
      </c>
      <c r="I29" s="18"/>
      <c r="J29" s="4">
        <v>1.84728614110619</v>
      </c>
      <c r="K29" s="12">
        <f t="shared" si="2"/>
        <v>1.84728614110619</v>
      </c>
      <c r="L29" s="18"/>
      <c r="M29" s="4">
        <v>1.9037059504276801</v>
      </c>
      <c r="N29" s="12">
        <f t="shared" si="3"/>
        <v>1.9037059504276801</v>
      </c>
      <c r="O29" s="18"/>
    </row>
    <row r="30" spans="1:23" x14ac:dyDescent="0.2">
      <c r="A30" s="19" t="s">
        <v>46</v>
      </c>
      <c r="B30" s="19" t="s">
        <v>33</v>
      </c>
      <c r="C30" s="21">
        <f>'dataset-peitek-2021'!H29</f>
        <v>0</v>
      </c>
      <c r="D30" s="19">
        <v>0.82095266382490395</v>
      </c>
      <c r="E30" s="19">
        <f t="shared" si="0"/>
        <v>0</v>
      </c>
      <c r="F30" s="20"/>
      <c r="G30" s="4">
        <v>2.0222220752726301</v>
      </c>
      <c r="H30" s="12">
        <f t="shared" si="1"/>
        <v>0</v>
      </c>
      <c r="I30" s="18"/>
      <c r="J30" s="4">
        <v>1.9876827764548199</v>
      </c>
      <c r="K30" s="12">
        <f t="shared" si="2"/>
        <v>0</v>
      </c>
      <c r="L30" s="18"/>
      <c r="M30" s="4">
        <v>1.7590573665222</v>
      </c>
      <c r="N30" s="12">
        <f t="shared" si="3"/>
        <v>0</v>
      </c>
      <c r="O30" s="18"/>
    </row>
    <row r="31" spans="1:23" x14ac:dyDescent="0.2">
      <c r="A31" s="19" t="s">
        <v>47</v>
      </c>
      <c r="B31" s="19" t="s">
        <v>33</v>
      </c>
      <c r="C31" s="21">
        <f>'dataset-peitek-2021'!H30</f>
        <v>1</v>
      </c>
      <c r="D31" s="19">
        <v>1.82864698867926</v>
      </c>
      <c r="E31" s="19">
        <f t="shared" si="0"/>
        <v>1.82864698867926</v>
      </c>
      <c r="F31" s="20"/>
      <c r="G31" s="4">
        <v>1.4446960119241801</v>
      </c>
      <c r="H31" s="12">
        <f t="shared" si="1"/>
        <v>1.4446960119241801</v>
      </c>
      <c r="I31" s="18"/>
      <c r="J31" s="4">
        <v>1.3779884663608899</v>
      </c>
      <c r="K31" s="12">
        <f t="shared" si="2"/>
        <v>1.3779884663608899</v>
      </c>
      <c r="L31" s="18"/>
      <c r="M31" s="4">
        <v>1.1620031417074199</v>
      </c>
      <c r="N31" s="12">
        <f t="shared" si="3"/>
        <v>1.1620031417074199</v>
      </c>
      <c r="O31" s="18"/>
    </row>
    <row r="32" spans="1:23" x14ac:dyDescent="0.2">
      <c r="A32" s="19" t="s">
        <v>48</v>
      </c>
      <c r="B32" s="19" t="s">
        <v>33</v>
      </c>
      <c r="C32" s="21">
        <f>'dataset-peitek-2021'!H31</f>
        <v>0</v>
      </c>
      <c r="D32" s="19">
        <v>2.3874377923700001</v>
      </c>
      <c r="E32" s="19">
        <f t="shared" si="0"/>
        <v>0</v>
      </c>
      <c r="F32" s="20"/>
      <c r="G32" s="4">
        <v>2.2727547936866199</v>
      </c>
      <c r="H32" s="12">
        <f t="shared" si="1"/>
        <v>0</v>
      </c>
      <c r="I32" s="18"/>
      <c r="J32" s="4">
        <v>3.2879276151577299</v>
      </c>
      <c r="K32" s="12">
        <f t="shared" si="2"/>
        <v>0</v>
      </c>
      <c r="L32" s="18"/>
      <c r="M32" s="4">
        <v>2.57223266718466</v>
      </c>
      <c r="N32" s="12">
        <f t="shared" si="3"/>
        <v>0</v>
      </c>
      <c r="O32" s="18"/>
    </row>
    <row r="33" spans="1:15" x14ac:dyDescent="0.2">
      <c r="A33" s="19" t="s">
        <v>49</v>
      </c>
      <c r="B33" s="19" t="s">
        <v>33</v>
      </c>
      <c r="C33" s="21">
        <f>'dataset-peitek-2021'!H32</f>
        <v>0</v>
      </c>
      <c r="D33" s="19">
        <v>2.5547079896067801</v>
      </c>
      <c r="E33" s="19">
        <f t="shared" si="0"/>
        <v>0</v>
      </c>
      <c r="F33" s="20"/>
      <c r="G33" s="4">
        <v>2.16457691283874</v>
      </c>
      <c r="H33" s="12">
        <f t="shared" si="1"/>
        <v>0</v>
      </c>
      <c r="I33" s="18"/>
      <c r="J33" s="4">
        <v>1.8974910271898</v>
      </c>
      <c r="K33" s="12">
        <f t="shared" si="2"/>
        <v>0</v>
      </c>
      <c r="L33" s="18"/>
      <c r="M33" s="4">
        <v>1.73994203034276</v>
      </c>
      <c r="N33" s="12">
        <f t="shared" si="3"/>
        <v>0</v>
      </c>
      <c r="O33" s="18"/>
    </row>
    <row r="34" spans="1:15" x14ac:dyDescent="0.2">
      <c r="A34" s="19" t="s">
        <v>50</v>
      </c>
      <c r="B34" s="19" t="s">
        <v>33</v>
      </c>
      <c r="C34" s="21">
        <f>'dataset-peitek-2021'!H33</f>
        <v>0</v>
      </c>
      <c r="D34" s="19">
        <v>1.4422159857663801</v>
      </c>
      <c r="E34" s="19">
        <f t="shared" si="0"/>
        <v>0</v>
      </c>
      <c r="F34" s="20"/>
      <c r="G34" s="4">
        <v>1.6845694568695899</v>
      </c>
      <c r="H34" s="12">
        <f t="shared" si="1"/>
        <v>0</v>
      </c>
      <c r="I34" s="18"/>
      <c r="J34" s="4">
        <v>2.10695767889385</v>
      </c>
      <c r="K34" s="12">
        <f t="shared" si="2"/>
        <v>0</v>
      </c>
      <c r="L34" s="18"/>
      <c r="M34" s="4">
        <v>1.57453953010694</v>
      </c>
      <c r="N34" s="12">
        <f t="shared" si="3"/>
        <v>0</v>
      </c>
      <c r="O34" s="18"/>
    </row>
    <row r="35" spans="1:15" x14ac:dyDescent="0.2">
      <c r="A35" s="19" t="s">
        <v>51</v>
      </c>
      <c r="B35" s="19"/>
      <c r="C35" s="21"/>
      <c r="D35" s="19"/>
      <c r="E35" s="19">
        <f t="shared" si="0"/>
        <v>0</v>
      </c>
      <c r="F35" s="20"/>
      <c r="G35" s="4"/>
      <c r="H35" s="12">
        <f t="shared" si="1"/>
        <v>0</v>
      </c>
      <c r="I35" s="18"/>
      <c r="J35" s="4"/>
      <c r="K35" s="12">
        <f t="shared" si="2"/>
        <v>0</v>
      </c>
      <c r="L35" s="18"/>
      <c r="M35" s="4"/>
      <c r="N35" s="12">
        <f t="shared" si="3"/>
        <v>0</v>
      </c>
      <c r="O35" s="18"/>
    </row>
    <row r="36" spans="1:15" x14ac:dyDescent="0.2">
      <c r="A36" s="19" t="s">
        <v>52</v>
      </c>
      <c r="B36" s="19" t="s">
        <v>33</v>
      </c>
      <c r="C36" s="21">
        <f>'dataset-peitek-2021'!H35</f>
        <v>1</v>
      </c>
      <c r="D36" s="19">
        <v>1.75762967062508</v>
      </c>
      <c r="E36" s="19">
        <f t="shared" si="0"/>
        <v>1.75762967062508</v>
      </c>
      <c r="F36" s="20"/>
      <c r="G36" s="4">
        <v>2.15487551327208</v>
      </c>
      <c r="H36" s="12">
        <f t="shared" si="1"/>
        <v>2.15487551327208</v>
      </c>
      <c r="I36" s="18"/>
      <c r="J36" s="4">
        <v>2.43344876128022</v>
      </c>
      <c r="K36" s="12">
        <f t="shared" si="2"/>
        <v>2.43344876128022</v>
      </c>
      <c r="L36" s="18"/>
      <c r="M36" s="4">
        <v>1.26300203178245</v>
      </c>
      <c r="N36" s="12">
        <f t="shared" si="3"/>
        <v>1.26300203178245</v>
      </c>
      <c r="O36" s="18"/>
    </row>
    <row r="37" spans="1:15" x14ac:dyDescent="0.2">
      <c r="A37" s="19" t="s">
        <v>53</v>
      </c>
      <c r="B37" s="19" t="s">
        <v>33</v>
      </c>
      <c r="C37" s="21">
        <f>'dataset-peitek-2021'!H36</f>
        <v>0</v>
      </c>
      <c r="D37" s="19">
        <v>2.34908462806407</v>
      </c>
      <c r="E37" s="19">
        <f t="shared" si="0"/>
        <v>0</v>
      </c>
      <c r="F37" s="20"/>
      <c r="G37" s="4">
        <v>2.2631554224486199</v>
      </c>
      <c r="H37" s="12">
        <f t="shared" si="1"/>
        <v>0</v>
      </c>
      <c r="I37" s="18"/>
      <c r="J37" s="4">
        <v>3.3947864325207</v>
      </c>
      <c r="K37" s="12">
        <f t="shared" si="2"/>
        <v>0</v>
      </c>
      <c r="L37" s="18"/>
      <c r="M37" s="4">
        <v>2.9732687656122598</v>
      </c>
      <c r="N37" s="12">
        <f t="shared" si="3"/>
        <v>0</v>
      </c>
      <c r="O37" s="18"/>
    </row>
    <row r="38" spans="1:15" x14ac:dyDescent="0.2">
      <c r="A38" s="19" t="s">
        <v>54</v>
      </c>
      <c r="B38" s="19" t="s">
        <v>33</v>
      </c>
      <c r="C38" s="21">
        <f>'dataset-peitek-2021'!H37</f>
        <v>1</v>
      </c>
      <c r="D38" s="19">
        <v>1.8464902286054901</v>
      </c>
      <c r="E38" s="19">
        <f t="shared" si="0"/>
        <v>1.8464902286054901</v>
      </c>
      <c r="F38" s="20"/>
      <c r="G38" s="4">
        <v>2.6451172079006202</v>
      </c>
      <c r="H38" s="12">
        <f t="shared" si="1"/>
        <v>2.6451172079006202</v>
      </c>
      <c r="I38" s="18"/>
      <c r="J38" s="4">
        <v>2.1355784442401999</v>
      </c>
      <c r="K38" s="12">
        <f t="shared" si="2"/>
        <v>2.1355784442401999</v>
      </c>
      <c r="L38" s="18"/>
      <c r="M38" s="4">
        <v>1.89563930720854</v>
      </c>
      <c r="N38" s="12">
        <f t="shared" si="3"/>
        <v>1.89563930720854</v>
      </c>
      <c r="O38" s="18"/>
    </row>
    <row r="39" spans="1:15" x14ac:dyDescent="0.2">
      <c r="A39" s="19" t="s">
        <v>55</v>
      </c>
      <c r="B39" s="19" t="s">
        <v>33</v>
      </c>
      <c r="C39" s="21">
        <f>'dataset-peitek-2021'!H38</f>
        <v>0</v>
      </c>
      <c r="D39" s="19">
        <v>2.4112703264086499</v>
      </c>
      <c r="E39" s="19">
        <f t="shared" si="0"/>
        <v>0</v>
      </c>
      <c r="F39" s="20"/>
      <c r="G39" s="4">
        <v>2.08838372594328</v>
      </c>
      <c r="H39" s="12">
        <f t="shared" si="1"/>
        <v>0</v>
      </c>
      <c r="I39" s="18"/>
      <c r="J39" s="4">
        <v>3.07612890733217</v>
      </c>
      <c r="K39" s="12">
        <f t="shared" si="2"/>
        <v>0</v>
      </c>
      <c r="L39" s="18"/>
      <c r="M39" s="4">
        <v>2.4504659233792601</v>
      </c>
      <c r="N39" s="12">
        <f t="shared" si="3"/>
        <v>0</v>
      </c>
      <c r="O39" s="18"/>
    </row>
    <row r="40" spans="1:15" x14ac:dyDescent="0.2">
      <c r="A40" s="19" t="s">
        <v>56</v>
      </c>
      <c r="B40" s="19" t="s">
        <v>33</v>
      </c>
      <c r="C40" s="21">
        <f>'dataset-peitek-2021'!H39</f>
        <v>0</v>
      </c>
      <c r="D40" s="19">
        <v>1.39842144680391</v>
      </c>
      <c r="E40" s="19">
        <f t="shared" si="0"/>
        <v>0</v>
      </c>
      <c r="F40" s="20"/>
      <c r="G40" s="4">
        <v>0.52377577631577099</v>
      </c>
      <c r="H40" s="12">
        <f t="shared" si="1"/>
        <v>0</v>
      </c>
      <c r="I40" s="18"/>
      <c r="J40" s="4">
        <v>1.0858154753196101</v>
      </c>
      <c r="K40" s="12">
        <f t="shared" si="2"/>
        <v>0</v>
      </c>
      <c r="L40" s="18"/>
      <c r="M40" s="4">
        <v>0.90514550245105596</v>
      </c>
      <c r="N40" s="12">
        <f t="shared" si="3"/>
        <v>0</v>
      </c>
      <c r="O40" s="18"/>
    </row>
    <row r="41" spans="1:15" x14ac:dyDescent="0.2">
      <c r="A41" s="19" t="s">
        <v>57</v>
      </c>
      <c r="B41" s="19" t="s">
        <v>33</v>
      </c>
      <c r="C41" s="21">
        <f>'dataset-peitek-2021'!H40</f>
        <v>0</v>
      </c>
      <c r="D41" s="19">
        <v>0.34218974094854598</v>
      </c>
      <c r="E41" s="19">
        <f t="shared" si="0"/>
        <v>0</v>
      </c>
      <c r="F41" s="20"/>
      <c r="G41" s="4">
        <v>0.89385713762779395</v>
      </c>
      <c r="H41" s="12">
        <f t="shared" si="1"/>
        <v>0</v>
      </c>
      <c r="I41" s="18"/>
      <c r="J41" s="4">
        <v>0.733340211279362</v>
      </c>
      <c r="K41" s="12">
        <f t="shared" si="2"/>
        <v>0</v>
      </c>
      <c r="L41" s="18"/>
      <c r="M41" s="4">
        <v>1.7518419069742699</v>
      </c>
      <c r="N41" s="12">
        <f t="shared" si="3"/>
        <v>0</v>
      </c>
      <c r="O41" s="18"/>
    </row>
    <row r="42" spans="1:15" x14ac:dyDescent="0.2">
      <c r="A42" s="19" t="s">
        <v>58</v>
      </c>
      <c r="B42" s="19" t="s">
        <v>33</v>
      </c>
      <c r="C42" s="21">
        <f>'dataset-peitek-2021'!H41</f>
        <v>0</v>
      </c>
      <c r="D42" s="19">
        <v>0.82044688622099304</v>
      </c>
      <c r="E42" s="19">
        <f t="shared" si="0"/>
        <v>0</v>
      </c>
      <c r="F42" s="20"/>
      <c r="G42" s="4">
        <v>1.3727996238246101</v>
      </c>
      <c r="H42" s="12">
        <f t="shared" si="1"/>
        <v>0</v>
      </c>
      <c r="I42" s="18"/>
      <c r="J42" s="4">
        <v>1.3894413309621401</v>
      </c>
      <c r="K42" s="12">
        <f t="shared" si="2"/>
        <v>0</v>
      </c>
      <c r="L42" s="18"/>
      <c r="M42" s="4">
        <v>1.2446163839117701</v>
      </c>
      <c r="N42" s="12">
        <f t="shared" si="3"/>
        <v>0</v>
      </c>
      <c r="O42" s="18"/>
    </row>
    <row r="43" spans="1:15" x14ac:dyDescent="0.2">
      <c r="A43" s="12" t="s">
        <v>41</v>
      </c>
      <c r="B43" s="12" t="s">
        <v>25</v>
      </c>
      <c r="C43" s="13">
        <f>'dataset-peitek-2021'!H42</f>
        <v>0</v>
      </c>
      <c r="D43" s="12">
        <v>2.3456196551897999</v>
      </c>
      <c r="E43" s="12">
        <f t="shared" si="0"/>
        <v>0</v>
      </c>
      <c r="F43" s="18">
        <f t="shared" ref="F43" si="6">SUM(E43:E61)/SUM(C43:C61)</f>
        <v>1.3374030349801458</v>
      </c>
      <c r="G43" s="1">
        <v>2.2535084211575098</v>
      </c>
      <c r="H43" s="12">
        <f t="shared" si="1"/>
        <v>0</v>
      </c>
      <c r="I43" s="18">
        <f t="shared" ref="I43" si="7">SUM(H43:H61)/SUM($C43:$C61)</f>
        <v>1.2656870345990141</v>
      </c>
      <c r="J43" s="1">
        <v>1.5774511566666101</v>
      </c>
      <c r="K43" s="12">
        <f t="shared" si="2"/>
        <v>0</v>
      </c>
      <c r="L43" s="18">
        <f t="shared" ref="L43" si="8">SUM(K43:K61)/SUM($C43:$C61)</f>
        <v>1.6860706472723774</v>
      </c>
      <c r="M43" s="1">
        <v>1.3578417728465899</v>
      </c>
      <c r="N43" s="12">
        <f t="shared" si="3"/>
        <v>0</v>
      </c>
      <c r="O43" s="18">
        <f t="shared" ref="O43" si="9">SUM(N43:N61)/SUM($C43:$C61)</f>
        <v>1.4543296624650659</v>
      </c>
    </row>
    <row r="44" spans="1:15" x14ac:dyDescent="0.2">
      <c r="A44" s="12" t="s">
        <v>14</v>
      </c>
      <c r="B44" s="12" t="s">
        <v>25</v>
      </c>
      <c r="C44" s="13">
        <f>'dataset-peitek-2021'!H43</f>
        <v>1</v>
      </c>
      <c r="D44" s="12">
        <v>1.5260026554614901</v>
      </c>
      <c r="E44" s="12">
        <f t="shared" si="0"/>
        <v>1.5260026554614901</v>
      </c>
      <c r="F44" s="18"/>
      <c r="G44" s="1">
        <v>2.08438925773368</v>
      </c>
      <c r="H44" s="12">
        <f t="shared" si="1"/>
        <v>2.08438925773368</v>
      </c>
      <c r="I44" s="18"/>
      <c r="J44" s="1">
        <v>2.3736697509084701</v>
      </c>
      <c r="K44" s="12">
        <f t="shared" si="2"/>
        <v>2.3736697509084701</v>
      </c>
      <c r="L44" s="18"/>
      <c r="M44" s="1">
        <v>2.1164275846207499</v>
      </c>
      <c r="N44" s="12">
        <f t="shared" si="3"/>
        <v>2.1164275846207499</v>
      </c>
      <c r="O44" s="18"/>
    </row>
    <row r="45" spans="1:15" x14ac:dyDescent="0.2">
      <c r="A45" s="12" t="s">
        <v>42</v>
      </c>
      <c r="B45" s="12" t="s">
        <v>25</v>
      </c>
      <c r="C45" s="13">
        <f>'dataset-peitek-2021'!H44</f>
        <v>1</v>
      </c>
      <c r="D45" s="12">
        <v>1.90067098477401</v>
      </c>
      <c r="E45" s="12">
        <f t="shared" si="0"/>
        <v>1.90067098477401</v>
      </c>
      <c r="F45" s="18"/>
      <c r="G45" s="1">
        <v>1.2974278211652699</v>
      </c>
      <c r="H45" s="12">
        <f t="shared" si="1"/>
        <v>1.2974278211652699</v>
      </c>
      <c r="I45" s="18"/>
      <c r="J45" s="1">
        <v>1.8451577152948999</v>
      </c>
      <c r="K45" s="12">
        <f t="shared" si="2"/>
        <v>1.8451577152948999</v>
      </c>
      <c r="L45" s="18"/>
      <c r="M45" s="1">
        <v>1.5126646512056501</v>
      </c>
      <c r="N45" s="12">
        <f t="shared" si="3"/>
        <v>1.5126646512056501</v>
      </c>
      <c r="O45" s="18"/>
    </row>
    <row r="46" spans="1:15" x14ac:dyDescent="0.2">
      <c r="A46" s="12" t="s">
        <v>43</v>
      </c>
      <c r="B46" s="12" t="s">
        <v>25</v>
      </c>
      <c r="C46" s="13">
        <f>'dataset-peitek-2021'!H45</f>
        <v>1</v>
      </c>
      <c r="D46" s="12">
        <v>2.1143894030692598</v>
      </c>
      <c r="E46" s="12">
        <f t="shared" si="0"/>
        <v>2.1143894030692598</v>
      </c>
      <c r="F46" s="18"/>
      <c r="G46" s="1">
        <v>2.0426718231932601</v>
      </c>
      <c r="H46" s="12">
        <f t="shared" si="1"/>
        <v>2.0426718231932601</v>
      </c>
      <c r="I46" s="18"/>
      <c r="J46" s="1">
        <v>1.9173767184450501</v>
      </c>
      <c r="K46" s="12">
        <f t="shared" si="2"/>
        <v>1.9173767184450501</v>
      </c>
      <c r="L46" s="18"/>
      <c r="M46" s="1">
        <v>1.6276024593473599</v>
      </c>
      <c r="N46" s="12">
        <f t="shared" si="3"/>
        <v>1.6276024593473599</v>
      </c>
      <c r="O46" s="18"/>
    </row>
    <row r="47" spans="1:15" x14ac:dyDescent="0.2">
      <c r="A47" s="12" t="s">
        <v>44</v>
      </c>
      <c r="B47" s="12" t="s">
        <v>25</v>
      </c>
      <c r="C47" s="13">
        <f>'dataset-peitek-2021'!H46</f>
        <v>1</v>
      </c>
      <c r="D47" s="12">
        <v>1.5107003874896701</v>
      </c>
      <c r="E47" s="12">
        <f t="shared" si="0"/>
        <v>1.5107003874896701</v>
      </c>
      <c r="F47" s="18"/>
      <c r="G47" s="1">
        <v>1.67097655280784</v>
      </c>
      <c r="H47" s="12">
        <f t="shared" si="1"/>
        <v>1.67097655280784</v>
      </c>
      <c r="I47" s="18"/>
      <c r="J47" s="1">
        <v>1.3716301968094899</v>
      </c>
      <c r="K47" s="12">
        <f t="shared" si="2"/>
        <v>1.3716301968094899</v>
      </c>
      <c r="L47" s="18"/>
      <c r="M47" s="1">
        <v>1.28958131436234</v>
      </c>
      <c r="N47" s="12">
        <f t="shared" si="3"/>
        <v>1.28958131436234</v>
      </c>
      <c r="O47" s="18"/>
    </row>
    <row r="48" spans="1:15" x14ac:dyDescent="0.2">
      <c r="A48" s="12" t="s">
        <v>45</v>
      </c>
      <c r="B48" s="12" t="s">
        <v>25</v>
      </c>
      <c r="C48" s="13">
        <f>'dataset-peitek-2021'!H47</f>
        <v>1</v>
      </c>
      <c r="D48" s="12">
        <v>1.24892939643096</v>
      </c>
      <c r="E48" s="12">
        <f t="shared" si="0"/>
        <v>1.24892939643096</v>
      </c>
      <c r="F48" s="18"/>
      <c r="G48" s="1">
        <v>1.0970773451852001</v>
      </c>
      <c r="H48" s="12">
        <f t="shared" si="1"/>
        <v>1.0970773451852001</v>
      </c>
      <c r="I48" s="18"/>
      <c r="J48" s="1">
        <v>1.2016992061540099</v>
      </c>
      <c r="K48" s="12">
        <f t="shared" si="2"/>
        <v>1.2016992061540099</v>
      </c>
      <c r="L48" s="18"/>
      <c r="M48" s="1">
        <v>0.46224335008359102</v>
      </c>
      <c r="N48" s="12">
        <f t="shared" si="3"/>
        <v>0.46224335008359102</v>
      </c>
      <c r="O48" s="18"/>
    </row>
    <row r="49" spans="1:15" x14ac:dyDescent="0.2">
      <c r="A49" s="12" t="s">
        <v>46</v>
      </c>
      <c r="B49" s="12" t="s">
        <v>25</v>
      </c>
      <c r="C49" s="13">
        <f>'dataset-peitek-2021'!H48</f>
        <v>1</v>
      </c>
      <c r="D49" s="12">
        <v>0.78919395457774399</v>
      </c>
      <c r="E49" s="12">
        <f t="shared" si="0"/>
        <v>0.78919395457774399</v>
      </c>
      <c r="F49" s="18"/>
      <c r="G49" s="1">
        <v>0.78401905355922996</v>
      </c>
      <c r="H49" s="12">
        <f t="shared" si="1"/>
        <v>0.78401905355922996</v>
      </c>
      <c r="I49" s="18"/>
      <c r="J49" s="1">
        <v>1.05989707008131</v>
      </c>
      <c r="K49" s="12">
        <f t="shared" si="2"/>
        <v>1.05989707008131</v>
      </c>
      <c r="L49" s="18"/>
      <c r="M49" s="1">
        <v>0.66847392306406395</v>
      </c>
      <c r="N49" s="12">
        <f t="shared" si="3"/>
        <v>0.66847392306406395</v>
      </c>
      <c r="O49" s="18"/>
    </row>
    <row r="50" spans="1:15" x14ac:dyDescent="0.2">
      <c r="A50" s="12" t="s">
        <v>47</v>
      </c>
      <c r="B50" s="12" t="s">
        <v>25</v>
      </c>
      <c r="C50" s="13">
        <f>'dataset-peitek-2021'!H49</f>
        <v>1</v>
      </c>
      <c r="D50" s="12">
        <v>1.0046588697718399</v>
      </c>
      <c r="E50" s="12">
        <f t="shared" si="0"/>
        <v>1.0046588697718399</v>
      </c>
      <c r="F50" s="18"/>
      <c r="G50" s="1">
        <v>0.84391799518177602</v>
      </c>
      <c r="H50" s="12">
        <f t="shared" si="1"/>
        <v>0.84391799518177602</v>
      </c>
      <c r="I50" s="18"/>
      <c r="J50" s="1">
        <v>0.80793940668430897</v>
      </c>
      <c r="K50" s="12">
        <f t="shared" si="2"/>
        <v>0.80793940668430897</v>
      </c>
      <c r="L50" s="18"/>
      <c r="M50" s="1">
        <v>0.75202738295239802</v>
      </c>
      <c r="N50" s="12">
        <f t="shared" si="3"/>
        <v>0.75202738295239802</v>
      </c>
      <c r="O50" s="18"/>
    </row>
    <row r="51" spans="1:15" x14ac:dyDescent="0.2">
      <c r="A51" s="12" t="s">
        <v>48</v>
      </c>
      <c r="B51" s="12" t="s">
        <v>25</v>
      </c>
      <c r="C51" s="13">
        <f>'dataset-peitek-2021'!H50</f>
        <v>1</v>
      </c>
      <c r="D51" s="12">
        <v>1.56697981468331</v>
      </c>
      <c r="E51" s="12">
        <f t="shared" si="0"/>
        <v>1.56697981468331</v>
      </c>
      <c r="F51" s="18"/>
      <c r="G51" s="1">
        <v>0.12911609111260799</v>
      </c>
      <c r="H51" s="12">
        <f t="shared" si="1"/>
        <v>0.12911609111260799</v>
      </c>
      <c r="I51" s="18"/>
      <c r="J51" s="1">
        <v>2.5366810570015899</v>
      </c>
      <c r="K51" s="12">
        <f t="shared" si="2"/>
        <v>2.5366810570015899</v>
      </c>
      <c r="L51" s="18"/>
      <c r="M51" s="1">
        <v>1.23252696253412</v>
      </c>
      <c r="N51" s="12">
        <f t="shared" si="3"/>
        <v>1.23252696253412</v>
      </c>
      <c r="O51" s="18"/>
    </row>
    <row r="52" spans="1:15" x14ac:dyDescent="0.2">
      <c r="A52" s="12" t="s">
        <v>49</v>
      </c>
      <c r="B52" s="12" t="s">
        <v>25</v>
      </c>
      <c r="C52" s="13">
        <f>'dataset-peitek-2021'!H51</f>
        <v>1</v>
      </c>
      <c r="D52" s="12">
        <v>2.1204022965414802</v>
      </c>
      <c r="E52" s="12">
        <f t="shared" si="0"/>
        <v>2.1204022965414802</v>
      </c>
      <c r="F52" s="18"/>
      <c r="G52" s="1">
        <v>1.76621521074909</v>
      </c>
      <c r="H52" s="12">
        <f t="shared" si="1"/>
        <v>1.76621521074909</v>
      </c>
      <c r="I52" s="18"/>
      <c r="J52" s="1">
        <v>1.72275657950909</v>
      </c>
      <c r="K52" s="12">
        <f t="shared" si="2"/>
        <v>1.72275657950909</v>
      </c>
      <c r="L52" s="18"/>
      <c r="M52" s="1">
        <v>1.8740021481373199</v>
      </c>
      <c r="N52" s="12">
        <f t="shared" si="3"/>
        <v>1.8740021481373199</v>
      </c>
      <c r="O52" s="18"/>
    </row>
    <row r="53" spans="1:15" x14ac:dyDescent="0.2">
      <c r="A53" s="12" t="s">
        <v>50</v>
      </c>
      <c r="B53" s="12" t="s">
        <v>25</v>
      </c>
      <c r="C53" s="13">
        <f>'dataset-peitek-2021'!H52</f>
        <v>0</v>
      </c>
      <c r="D53" s="12">
        <v>1.22321934141823</v>
      </c>
      <c r="E53" s="12">
        <f t="shared" si="0"/>
        <v>0</v>
      </c>
      <c r="F53" s="18"/>
      <c r="G53" s="1">
        <v>1.8137059689616899</v>
      </c>
      <c r="H53" s="12">
        <f t="shared" si="1"/>
        <v>0</v>
      </c>
      <c r="I53" s="18"/>
      <c r="J53" s="1">
        <v>1.74294465605354</v>
      </c>
      <c r="K53" s="12">
        <f t="shared" si="2"/>
        <v>0</v>
      </c>
      <c r="L53" s="18"/>
      <c r="M53" s="1">
        <v>1.34049924938434</v>
      </c>
      <c r="N53" s="12">
        <f t="shared" si="3"/>
        <v>0</v>
      </c>
      <c r="O53" s="18"/>
    </row>
    <row r="54" spans="1:15" x14ac:dyDescent="0.2">
      <c r="A54" s="12" t="s">
        <v>51</v>
      </c>
      <c r="B54" s="12"/>
      <c r="C54" s="13"/>
      <c r="D54" s="12"/>
      <c r="E54" s="12">
        <f t="shared" si="0"/>
        <v>0</v>
      </c>
      <c r="F54" s="18"/>
      <c r="H54" s="12">
        <f t="shared" si="1"/>
        <v>0</v>
      </c>
      <c r="I54" s="18"/>
      <c r="K54" s="12">
        <f t="shared" si="2"/>
        <v>0</v>
      </c>
      <c r="L54" s="18"/>
      <c r="N54" s="12">
        <f t="shared" si="3"/>
        <v>0</v>
      </c>
      <c r="O54" s="18"/>
    </row>
    <row r="55" spans="1:15" x14ac:dyDescent="0.2">
      <c r="A55" s="12" t="s">
        <v>52</v>
      </c>
      <c r="B55" s="12" t="s">
        <v>25</v>
      </c>
      <c r="C55" s="13">
        <f>'dataset-peitek-2021'!H54</f>
        <v>1</v>
      </c>
      <c r="D55" s="12">
        <v>0.74320551548631997</v>
      </c>
      <c r="E55" s="12">
        <f t="shared" si="0"/>
        <v>0.74320551548631997</v>
      </c>
      <c r="F55" s="18"/>
      <c r="G55" s="1">
        <v>1.6995433479784501</v>
      </c>
      <c r="H55" s="12">
        <f t="shared" si="1"/>
        <v>1.6995433479784501</v>
      </c>
      <c r="I55" s="18"/>
      <c r="J55" s="1">
        <v>2.3478496703343099</v>
      </c>
      <c r="K55" s="12">
        <f t="shared" si="2"/>
        <v>2.3478496703343099</v>
      </c>
      <c r="L55" s="18"/>
      <c r="M55" s="1">
        <v>0.64329494557973299</v>
      </c>
      <c r="N55" s="12">
        <f t="shared" si="3"/>
        <v>0.64329494557973299</v>
      </c>
      <c r="O55" s="18"/>
    </row>
    <row r="56" spans="1:15" x14ac:dyDescent="0.2">
      <c r="A56" s="12" t="s">
        <v>53</v>
      </c>
      <c r="B56" s="12" t="s">
        <v>25</v>
      </c>
      <c r="C56" s="13">
        <f>'dataset-peitek-2021'!H55</f>
        <v>1</v>
      </c>
      <c r="D56" s="12">
        <v>1.6216065671745501</v>
      </c>
      <c r="E56" s="12">
        <f t="shared" si="0"/>
        <v>1.6216065671745501</v>
      </c>
      <c r="F56" s="18"/>
      <c r="G56" s="1">
        <v>2.00729122322136</v>
      </c>
      <c r="H56" s="12">
        <f t="shared" si="1"/>
        <v>2.00729122322136</v>
      </c>
      <c r="I56" s="18"/>
      <c r="J56" s="1">
        <v>1.49662219874625</v>
      </c>
      <c r="K56" s="12">
        <f t="shared" si="2"/>
        <v>1.49662219874625</v>
      </c>
      <c r="L56" s="18"/>
      <c r="M56" s="1">
        <v>1.2771057152018399</v>
      </c>
      <c r="N56" s="12">
        <f t="shared" si="3"/>
        <v>1.2771057152018399</v>
      </c>
      <c r="O56" s="18"/>
    </row>
    <row r="57" spans="1:15" x14ac:dyDescent="0.2">
      <c r="A57" s="12" t="s">
        <v>54</v>
      </c>
      <c r="B57" s="12" t="s">
        <v>25</v>
      </c>
      <c r="C57" s="13">
        <f>'dataset-peitek-2021'!H56</f>
        <v>1</v>
      </c>
      <c r="D57" s="12">
        <v>0.86888974231097504</v>
      </c>
      <c r="E57" s="12">
        <f t="shared" si="0"/>
        <v>0.86888974231097504</v>
      </c>
      <c r="F57" s="18"/>
      <c r="G57" s="1">
        <v>1.51006037640646</v>
      </c>
      <c r="H57" s="12">
        <f t="shared" si="1"/>
        <v>1.51006037640646</v>
      </c>
      <c r="I57" s="18"/>
      <c r="J57" s="1">
        <v>2.5893580057227501</v>
      </c>
      <c r="K57" s="12">
        <f t="shared" si="2"/>
        <v>2.5893580057227501</v>
      </c>
      <c r="L57" s="18"/>
      <c r="M57" s="1">
        <v>2.2886113388184</v>
      </c>
      <c r="N57" s="12">
        <f t="shared" si="3"/>
        <v>2.2886113388184</v>
      </c>
      <c r="O57" s="18"/>
    </row>
    <row r="58" spans="1:15" x14ac:dyDescent="0.2">
      <c r="A58" s="12" t="s">
        <v>55</v>
      </c>
      <c r="B58" s="12" t="s">
        <v>25</v>
      </c>
      <c r="C58" s="13">
        <f>'dataset-peitek-2021'!H57</f>
        <v>1</v>
      </c>
      <c r="D58" s="12">
        <v>1.04781021621869</v>
      </c>
      <c r="E58" s="12">
        <f t="shared" si="0"/>
        <v>1.04781021621869</v>
      </c>
      <c r="F58" s="18"/>
      <c r="G58" s="1">
        <v>1.34005754556825</v>
      </c>
      <c r="H58" s="12">
        <f t="shared" si="1"/>
        <v>1.34005754556825</v>
      </c>
      <c r="I58" s="18"/>
      <c r="J58" s="1">
        <v>1.87623321241173</v>
      </c>
      <c r="K58" s="12">
        <f t="shared" si="2"/>
        <v>1.87623321241173</v>
      </c>
      <c r="L58" s="18"/>
      <c r="M58" s="1">
        <v>1.59704657639764</v>
      </c>
      <c r="N58" s="12">
        <f t="shared" si="3"/>
        <v>1.59704657639764</v>
      </c>
      <c r="O58" s="18"/>
    </row>
    <row r="59" spans="1:15" x14ac:dyDescent="0.2">
      <c r="A59" s="12" t="s">
        <v>56</v>
      </c>
      <c r="B59" s="12" t="s">
        <v>25</v>
      </c>
      <c r="C59" s="13">
        <f>'dataset-peitek-2021'!H58</f>
        <v>1</v>
      </c>
      <c r="D59" s="12">
        <v>1.6221655292402499</v>
      </c>
      <c r="E59" s="12">
        <f t="shared" si="0"/>
        <v>1.6221655292402499</v>
      </c>
      <c r="F59" s="18"/>
      <c r="G59" s="1">
        <v>1.0261895810863</v>
      </c>
      <c r="H59" s="12">
        <f t="shared" si="1"/>
        <v>1.0261895810863</v>
      </c>
      <c r="I59" s="18"/>
      <c r="J59" s="1">
        <v>2.04385253869552</v>
      </c>
      <c r="K59" s="12">
        <f t="shared" si="2"/>
        <v>2.04385253869552</v>
      </c>
      <c r="L59" s="18"/>
      <c r="M59" s="1">
        <v>2.6526928106938299</v>
      </c>
      <c r="N59" s="12">
        <f t="shared" si="3"/>
        <v>2.6526928106938299</v>
      </c>
      <c r="O59" s="18"/>
    </row>
    <row r="60" spans="1:15" x14ac:dyDescent="0.2">
      <c r="A60" s="12" t="s">
        <v>57</v>
      </c>
      <c r="B60" s="12" t="s">
        <v>25</v>
      </c>
      <c r="C60" s="13">
        <f>'dataset-peitek-2021'!H59</f>
        <v>1</v>
      </c>
      <c r="D60" s="12">
        <v>0.39623761636724403</v>
      </c>
      <c r="E60" s="12">
        <f t="shared" si="0"/>
        <v>0.39623761636724403</v>
      </c>
      <c r="F60" s="18"/>
      <c r="G60" s="1">
        <v>7.0881091149669895E-2</v>
      </c>
      <c r="H60" s="12">
        <f t="shared" si="1"/>
        <v>7.0881091149669895E-2</v>
      </c>
      <c r="I60" s="18"/>
      <c r="J60" s="1">
        <v>1.0682752149128201</v>
      </c>
      <c r="K60" s="12">
        <f t="shared" si="2"/>
        <v>1.0682752149128201</v>
      </c>
      <c r="L60" s="18"/>
      <c r="M60" s="1">
        <v>2.2239146537879799</v>
      </c>
      <c r="N60" s="12">
        <f t="shared" si="3"/>
        <v>2.2239146537879799</v>
      </c>
      <c r="O60" s="18"/>
    </row>
    <row r="61" spans="1:15" x14ac:dyDescent="0.2">
      <c r="A61" s="12" t="s">
        <v>58</v>
      </c>
      <c r="B61" s="12" t="s">
        <v>25</v>
      </c>
      <c r="C61" s="13">
        <f>'dataset-peitek-2021'!H60</f>
        <v>1</v>
      </c>
      <c r="D61" s="12">
        <v>1.31660561008454</v>
      </c>
      <c r="E61" s="12">
        <f t="shared" si="0"/>
        <v>1.31660561008454</v>
      </c>
      <c r="F61" s="18"/>
      <c r="G61" s="1">
        <v>0.88115823748578004</v>
      </c>
      <c r="H61" s="12">
        <f t="shared" si="1"/>
        <v>0.88115823748578004</v>
      </c>
      <c r="I61" s="18"/>
      <c r="J61" s="1">
        <v>0.71813181464643805</v>
      </c>
      <c r="K61" s="12">
        <f t="shared" si="2"/>
        <v>0.71813181464643805</v>
      </c>
      <c r="L61" s="18"/>
      <c r="M61" s="1">
        <v>1.0510587826540401</v>
      </c>
      <c r="N61" s="12">
        <f t="shared" si="3"/>
        <v>1.0510587826540401</v>
      </c>
      <c r="O61" s="18"/>
    </row>
    <row r="62" spans="1:15" x14ac:dyDescent="0.2">
      <c r="A62" s="12" t="s">
        <v>41</v>
      </c>
      <c r="B62" s="12" t="s">
        <v>22</v>
      </c>
      <c r="C62" s="13">
        <f>'dataset-peitek-2021'!H61</f>
        <v>0</v>
      </c>
      <c r="D62" s="12">
        <v>1.03481137066829</v>
      </c>
      <c r="E62" s="12">
        <f t="shared" si="0"/>
        <v>0</v>
      </c>
      <c r="F62" s="18">
        <f t="shared" ref="F62" si="10">SUM(E62:E80)/SUM(C62:C80)</f>
        <v>1.5687779657181375</v>
      </c>
      <c r="G62" s="1">
        <v>1.9874929370919401</v>
      </c>
      <c r="H62" s="12">
        <f t="shared" si="1"/>
        <v>0</v>
      </c>
      <c r="I62" s="18">
        <f t="shared" ref="I62" si="11">SUM(H62:H80)/SUM($C62:$C80)</f>
        <v>1.4810454894987206</v>
      </c>
      <c r="J62" s="1">
        <v>1.40126785282914</v>
      </c>
      <c r="K62" s="12">
        <f t="shared" si="2"/>
        <v>0</v>
      </c>
      <c r="L62" s="18">
        <f t="shared" ref="L62" si="12">SUM(K62:K80)/SUM($C62:$C80)</f>
        <v>2.2148304146327717</v>
      </c>
      <c r="M62" s="1">
        <v>1.62119265414574</v>
      </c>
      <c r="N62" s="12">
        <f t="shared" si="3"/>
        <v>0</v>
      </c>
      <c r="O62" s="18">
        <f t="shared" ref="O62" si="13">SUM(N62:N80)/SUM($C62:$C80)</f>
        <v>1.7475342278576027</v>
      </c>
    </row>
    <row r="63" spans="1:15" x14ac:dyDescent="0.2">
      <c r="A63" s="12" t="s">
        <v>14</v>
      </c>
      <c r="B63" s="12" t="s">
        <v>22</v>
      </c>
      <c r="C63" s="13">
        <f>'dataset-peitek-2021'!H62</f>
        <v>1</v>
      </c>
      <c r="D63" s="12">
        <v>1.4032912286969701</v>
      </c>
      <c r="E63" s="12">
        <f t="shared" si="0"/>
        <v>1.4032912286969701</v>
      </c>
      <c r="F63" s="18"/>
      <c r="G63" s="1">
        <v>2.2254803512308299</v>
      </c>
      <c r="H63" s="12">
        <f t="shared" si="1"/>
        <v>2.2254803512308299</v>
      </c>
      <c r="I63" s="18"/>
      <c r="J63" s="1">
        <v>3.0761915836634599</v>
      </c>
      <c r="K63" s="12">
        <f t="shared" si="2"/>
        <v>3.0761915836634599</v>
      </c>
      <c r="L63" s="18"/>
      <c r="M63" s="1">
        <v>1.9857306910791099</v>
      </c>
      <c r="N63" s="12">
        <f t="shared" si="3"/>
        <v>1.9857306910791099</v>
      </c>
      <c r="O63" s="18"/>
    </row>
    <row r="64" spans="1:15" x14ac:dyDescent="0.2">
      <c r="A64" s="12" t="s">
        <v>42</v>
      </c>
      <c r="B64" s="12" t="s">
        <v>22</v>
      </c>
      <c r="C64" s="13">
        <f>'dataset-peitek-2021'!H63</f>
        <v>1</v>
      </c>
      <c r="D64" s="12">
        <v>1.7676338107640299</v>
      </c>
      <c r="E64" s="12">
        <f t="shared" si="0"/>
        <v>1.7676338107640299</v>
      </c>
      <c r="F64" s="18"/>
      <c r="G64" s="1">
        <v>1.53657822014138</v>
      </c>
      <c r="H64" s="12">
        <f t="shared" si="1"/>
        <v>1.53657822014138</v>
      </c>
      <c r="I64" s="18"/>
      <c r="J64" s="1">
        <v>2.1828962798616698</v>
      </c>
      <c r="K64" s="12">
        <f t="shared" si="2"/>
        <v>2.1828962798616698</v>
      </c>
      <c r="L64" s="18"/>
      <c r="M64" s="1">
        <v>1.86866951219128</v>
      </c>
      <c r="N64" s="12">
        <f t="shared" si="3"/>
        <v>1.86866951219128</v>
      </c>
      <c r="O64" s="18"/>
    </row>
    <row r="65" spans="1:15" x14ac:dyDescent="0.2">
      <c r="A65" s="12" t="s">
        <v>43</v>
      </c>
      <c r="B65" s="12" t="s">
        <v>22</v>
      </c>
      <c r="C65" s="13">
        <f>'dataset-peitek-2021'!H64</f>
        <v>1</v>
      </c>
      <c r="D65" s="12">
        <v>2.1132564184007698</v>
      </c>
      <c r="E65" s="12">
        <f t="shared" si="0"/>
        <v>2.1132564184007698</v>
      </c>
      <c r="F65" s="18"/>
      <c r="G65" s="1">
        <v>1.67240945488852</v>
      </c>
      <c r="H65" s="12">
        <f t="shared" si="1"/>
        <v>1.67240945488852</v>
      </c>
      <c r="I65" s="18"/>
      <c r="J65" s="1">
        <v>1.86786401310435</v>
      </c>
      <c r="K65" s="12">
        <f t="shared" si="2"/>
        <v>1.86786401310435</v>
      </c>
      <c r="L65" s="18"/>
      <c r="M65" s="1">
        <v>1.3746336107568899</v>
      </c>
      <c r="N65" s="12">
        <f t="shared" si="3"/>
        <v>1.3746336107568899</v>
      </c>
      <c r="O65" s="18"/>
    </row>
    <row r="66" spans="1:15" x14ac:dyDescent="0.2">
      <c r="A66" s="12" t="s">
        <v>44</v>
      </c>
      <c r="B66" s="12" t="s">
        <v>22</v>
      </c>
      <c r="C66" s="13">
        <f>'dataset-peitek-2021'!H65</f>
        <v>1</v>
      </c>
      <c r="D66" s="12">
        <v>1.55154206522565</v>
      </c>
      <c r="E66" s="12">
        <f t="shared" si="0"/>
        <v>1.55154206522565</v>
      </c>
      <c r="F66" s="18"/>
      <c r="G66" s="1">
        <v>1.20720266335247</v>
      </c>
      <c r="H66" s="12">
        <f t="shared" si="1"/>
        <v>1.20720266335247</v>
      </c>
      <c r="I66" s="18"/>
      <c r="J66" s="1">
        <v>1.97481563450209</v>
      </c>
      <c r="K66" s="12">
        <f t="shared" si="2"/>
        <v>1.97481563450209</v>
      </c>
      <c r="L66" s="18"/>
      <c r="M66" s="1">
        <v>2.0220622789882601</v>
      </c>
      <c r="N66" s="12">
        <f t="shared" si="3"/>
        <v>2.0220622789882601</v>
      </c>
      <c r="O66" s="18"/>
    </row>
    <row r="67" spans="1:15" x14ac:dyDescent="0.2">
      <c r="A67" s="12" t="s">
        <v>45</v>
      </c>
      <c r="B67" s="12" t="s">
        <v>22</v>
      </c>
      <c r="C67" s="13">
        <f>'dataset-peitek-2021'!H66</f>
        <v>1</v>
      </c>
      <c r="D67" s="12">
        <v>1.6046420898669</v>
      </c>
      <c r="E67" s="12">
        <f t="shared" si="0"/>
        <v>1.6046420898669</v>
      </c>
      <c r="F67" s="18"/>
      <c r="G67" s="1">
        <v>0.46345437866403699</v>
      </c>
      <c r="H67" s="12">
        <f t="shared" si="1"/>
        <v>0.46345437866403699</v>
      </c>
      <c r="I67" s="18"/>
      <c r="J67" s="1">
        <v>1.38409045571471</v>
      </c>
      <c r="K67" s="12">
        <f t="shared" si="2"/>
        <v>1.38409045571471</v>
      </c>
      <c r="L67" s="18"/>
      <c r="M67" s="1">
        <v>0.796925674127969</v>
      </c>
      <c r="N67" s="12">
        <f t="shared" si="3"/>
        <v>0.796925674127969</v>
      </c>
      <c r="O67" s="18"/>
    </row>
    <row r="68" spans="1:15" x14ac:dyDescent="0.2">
      <c r="A68" s="12" t="s">
        <v>46</v>
      </c>
      <c r="B68" s="12" t="s">
        <v>22</v>
      </c>
      <c r="C68" s="13">
        <f>'dataset-peitek-2021'!H67</f>
        <v>1</v>
      </c>
      <c r="D68" s="12">
        <v>1.4484621414221801</v>
      </c>
      <c r="E68" s="12">
        <f t="shared" si="0"/>
        <v>1.4484621414221801</v>
      </c>
      <c r="F68" s="18"/>
      <c r="G68" s="1">
        <v>1.6340932681495699</v>
      </c>
      <c r="H68" s="12">
        <f t="shared" si="1"/>
        <v>1.6340932681495699</v>
      </c>
      <c r="I68" s="18"/>
      <c r="J68" s="1">
        <v>2.2959701179351599</v>
      </c>
      <c r="K68" s="12">
        <f t="shared" si="2"/>
        <v>2.2959701179351599</v>
      </c>
      <c r="L68" s="18"/>
      <c r="M68" s="1">
        <v>1.55196656606604</v>
      </c>
      <c r="N68" s="12">
        <f t="shared" si="3"/>
        <v>1.55196656606604</v>
      </c>
      <c r="O68" s="18"/>
    </row>
    <row r="69" spans="1:15" x14ac:dyDescent="0.2">
      <c r="A69" s="12" t="s">
        <v>47</v>
      </c>
      <c r="B69" s="12" t="s">
        <v>22</v>
      </c>
      <c r="C69" s="13">
        <f>'dataset-peitek-2021'!H68</f>
        <v>0</v>
      </c>
      <c r="D69" s="12">
        <v>2.45900965371735</v>
      </c>
      <c r="E69" s="12">
        <f t="shared" si="0"/>
        <v>0</v>
      </c>
      <c r="F69" s="18"/>
      <c r="G69" s="1">
        <v>1.86416609006603</v>
      </c>
      <c r="H69" s="12">
        <f t="shared" si="1"/>
        <v>0</v>
      </c>
      <c r="I69" s="18"/>
      <c r="J69" s="1">
        <v>3.5393813099773599</v>
      </c>
      <c r="K69" s="12">
        <f t="shared" si="2"/>
        <v>0</v>
      </c>
      <c r="L69" s="18"/>
      <c r="M69" s="1">
        <v>2.5545261720820398</v>
      </c>
      <c r="N69" s="12">
        <f t="shared" si="3"/>
        <v>0</v>
      </c>
      <c r="O69" s="18"/>
    </row>
    <row r="70" spans="1:15" x14ac:dyDescent="0.2">
      <c r="A70" s="12" t="s">
        <v>48</v>
      </c>
      <c r="B70" s="12" t="s">
        <v>22</v>
      </c>
      <c r="C70" s="13">
        <f>'dataset-peitek-2021'!H69</f>
        <v>0</v>
      </c>
      <c r="D70" s="12">
        <v>1.76297655591682</v>
      </c>
      <c r="E70" s="12">
        <f t="shared" ref="E70:E133" si="14">IF(C70=0,0,D70)</f>
        <v>0</v>
      </c>
      <c r="F70" s="18"/>
      <c r="G70" s="1">
        <v>1.15230809535807</v>
      </c>
      <c r="H70" s="12">
        <f t="shared" ref="H70:H133" si="15">IF($C70=0,0,G70)</f>
        <v>0</v>
      </c>
      <c r="I70" s="18"/>
      <c r="J70" s="1">
        <v>1.9031685672718299</v>
      </c>
      <c r="K70" s="12">
        <f t="shared" ref="K70:K133" si="16">IF($C70=0,0,J70)</f>
        <v>0</v>
      </c>
      <c r="L70" s="18"/>
      <c r="M70" s="1">
        <v>1.29149184413922</v>
      </c>
      <c r="N70" s="12">
        <f t="shared" ref="N70:N133" si="17">IF($C70=0,0,M70)</f>
        <v>0</v>
      </c>
      <c r="O70" s="18"/>
    </row>
    <row r="71" spans="1:15" x14ac:dyDescent="0.2">
      <c r="A71" s="12" t="s">
        <v>49</v>
      </c>
      <c r="B71" s="12" t="s">
        <v>22</v>
      </c>
      <c r="C71" s="13">
        <f>'dataset-peitek-2021'!H70</f>
        <v>1</v>
      </c>
      <c r="D71" s="12">
        <v>2.1706521564433001</v>
      </c>
      <c r="E71" s="12">
        <f t="shared" si="14"/>
        <v>2.1706521564433001</v>
      </c>
      <c r="F71" s="18"/>
      <c r="G71" s="1">
        <v>1.3475473081212199</v>
      </c>
      <c r="H71" s="12">
        <f t="shared" si="15"/>
        <v>1.3475473081212199</v>
      </c>
      <c r="I71" s="18"/>
      <c r="J71" s="1">
        <v>2.209922709802</v>
      </c>
      <c r="K71" s="12">
        <f t="shared" si="16"/>
        <v>2.209922709802</v>
      </c>
      <c r="L71" s="18"/>
      <c r="M71" s="1">
        <v>2.4785882166356599</v>
      </c>
      <c r="N71" s="12">
        <f t="shared" si="17"/>
        <v>2.4785882166356599</v>
      </c>
      <c r="O71" s="18"/>
    </row>
    <row r="72" spans="1:15" x14ac:dyDescent="0.2">
      <c r="A72" s="12" t="s">
        <v>50</v>
      </c>
      <c r="B72" s="12" t="s">
        <v>22</v>
      </c>
      <c r="C72" s="13">
        <f>'dataset-peitek-2021'!H71</f>
        <v>1</v>
      </c>
      <c r="D72" s="12">
        <v>2.3712214020981399</v>
      </c>
      <c r="E72" s="12">
        <f t="shared" si="14"/>
        <v>2.3712214020981399</v>
      </c>
      <c r="F72" s="18"/>
      <c r="G72" s="1">
        <v>2.41835890211309</v>
      </c>
      <c r="H72" s="12">
        <f t="shared" si="15"/>
        <v>2.41835890211309</v>
      </c>
      <c r="I72" s="18"/>
      <c r="J72" s="1">
        <v>3.22528759993047</v>
      </c>
      <c r="K72" s="12">
        <f t="shared" si="16"/>
        <v>3.22528759993047</v>
      </c>
      <c r="L72" s="18"/>
      <c r="M72" s="1">
        <v>2.0603781889814798</v>
      </c>
      <c r="N72" s="12">
        <f t="shared" si="17"/>
        <v>2.0603781889814798</v>
      </c>
      <c r="O72" s="18"/>
    </row>
    <row r="73" spans="1:15" x14ac:dyDescent="0.2">
      <c r="A73" s="12" t="s">
        <v>51</v>
      </c>
      <c r="B73" s="12"/>
      <c r="C73" s="13"/>
      <c r="D73" s="12"/>
      <c r="E73" s="12">
        <f t="shared" si="14"/>
        <v>0</v>
      </c>
      <c r="F73" s="18"/>
      <c r="H73" s="12">
        <f t="shared" si="15"/>
        <v>0</v>
      </c>
      <c r="I73" s="18"/>
      <c r="K73" s="12">
        <f t="shared" si="16"/>
        <v>0</v>
      </c>
      <c r="L73" s="18"/>
      <c r="N73" s="12">
        <f t="shared" si="17"/>
        <v>0</v>
      </c>
      <c r="O73" s="18"/>
    </row>
    <row r="74" spans="1:15" x14ac:dyDescent="0.2">
      <c r="A74" s="12" t="s">
        <v>52</v>
      </c>
      <c r="B74" s="12" t="s">
        <v>22</v>
      </c>
      <c r="C74" s="13">
        <f>'dataset-peitek-2021'!H73</f>
        <v>1</v>
      </c>
      <c r="D74" s="12">
        <v>1.1553190262139299</v>
      </c>
      <c r="E74" s="12">
        <f t="shared" si="14"/>
        <v>1.1553190262139299</v>
      </c>
      <c r="F74" s="18"/>
      <c r="G74" s="1">
        <v>1.1779866814659801</v>
      </c>
      <c r="H74" s="12">
        <f t="shared" si="15"/>
        <v>1.1779866814659801</v>
      </c>
      <c r="I74" s="18"/>
      <c r="J74" s="1">
        <v>1.86633213970981</v>
      </c>
      <c r="K74" s="12">
        <f t="shared" si="16"/>
        <v>1.86633213970981</v>
      </c>
      <c r="L74" s="18"/>
      <c r="M74" s="1">
        <v>1.1327084539871299</v>
      </c>
      <c r="N74" s="12">
        <f t="shared" si="17"/>
        <v>1.1327084539871299</v>
      </c>
      <c r="O74" s="18"/>
    </row>
    <row r="75" spans="1:15" x14ac:dyDescent="0.2">
      <c r="A75" s="12" t="s">
        <v>53</v>
      </c>
      <c r="B75" s="12" t="s">
        <v>22</v>
      </c>
      <c r="C75" s="13">
        <f>'dataset-peitek-2021'!H74</f>
        <v>1</v>
      </c>
      <c r="D75" s="12">
        <v>1.7286688157838701</v>
      </c>
      <c r="E75" s="12">
        <f t="shared" si="14"/>
        <v>1.7286688157838701</v>
      </c>
      <c r="F75" s="18"/>
      <c r="G75" s="1">
        <v>1.47507692023695</v>
      </c>
      <c r="H75" s="12">
        <f t="shared" si="15"/>
        <v>1.47507692023695</v>
      </c>
      <c r="I75" s="18"/>
      <c r="J75" s="1">
        <v>2.87031172556178</v>
      </c>
      <c r="K75" s="12">
        <f t="shared" si="16"/>
        <v>2.87031172556178</v>
      </c>
      <c r="L75" s="18"/>
      <c r="M75" s="1">
        <v>1.9685566705011099</v>
      </c>
      <c r="N75" s="12">
        <f t="shared" si="17"/>
        <v>1.9685566705011099</v>
      </c>
      <c r="O75" s="18"/>
    </row>
    <row r="76" spans="1:15" x14ac:dyDescent="0.2">
      <c r="A76" s="12" t="s">
        <v>54</v>
      </c>
      <c r="B76" s="12" t="s">
        <v>22</v>
      </c>
      <c r="C76" s="13">
        <f>'dataset-peitek-2021'!H75</f>
        <v>0</v>
      </c>
      <c r="D76" s="12">
        <v>1.93977232620772</v>
      </c>
      <c r="E76" s="12">
        <f t="shared" si="14"/>
        <v>0</v>
      </c>
      <c r="F76" s="18"/>
      <c r="G76" s="1">
        <v>1.74991970843833</v>
      </c>
      <c r="H76" s="12">
        <f t="shared" si="15"/>
        <v>0</v>
      </c>
      <c r="I76" s="18"/>
      <c r="J76" s="1">
        <v>2.6271522220596499</v>
      </c>
      <c r="K76" s="12">
        <f t="shared" si="16"/>
        <v>0</v>
      </c>
      <c r="L76" s="18"/>
      <c r="M76" s="1">
        <v>2.140452020828</v>
      </c>
      <c r="N76" s="12">
        <f t="shared" si="17"/>
        <v>0</v>
      </c>
      <c r="O76" s="18"/>
    </row>
    <row r="77" spans="1:15" x14ac:dyDescent="0.2">
      <c r="A77" s="12" t="s">
        <v>55</v>
      </c>
      <c r="B77" s="12" t="s">
        <v>22</v>
      </c>
      <c r="C77" s="13">
        <f>'dataset-peitek-2021'!H76</f>
        <v>1</v>
      </c>
      <c r="D77" s="12">
        <v>1.5385880501717799</v>
      </c>
      <c r="E77" s="12">
        <f t="shared" si="14"/>
        <v>1.5385880501717799</v>
      </c>
      <c r="F77" s="18"/>
      <c r="G77" s="1">
        <v>1.6291019642283699</v>
      </c>
      <c r="H77" s="12">
        <f t="shared" si="15"/>
        <v>1.6291019642283699</v>
      </c>
      <c r="I77" s="18"/>
      <c r="J77" s="1">
        <v>1.3514144604534899</v>
      </c>
      <c r="K77" s="12">
        <f t="shared" si="16"/>
        <v>1.3514144604534899</v>
      </c>
      <c r="L77" s="18"/>
      <c r="M77" s="1">
        <v>1.25055458254804</v>
      </c>
      <c r="N77" s="12">
        <f t="shared" si="17"/>
        <v>1.25055458254804</v>
      </c>
      <c r="O77" s="18"/>
    </row>
    <row r="78" spans="1:15" x14ac:dyDescent="0.2">
      <c r="A78" s="12" t="s">
        <v>56</v>
      </c>
      <c r="B78" s="12" t="s">
        <v>22</v>
      </c>
      <c r="C78" s="13">
        <f>'dataset-peitek-2021'!H77</f>
        <v>1</v>
      </c>
      <c r="D78" s="12">
        <v>1.6884978778003401</v>
      </c>
      <c r="E78" s="12">
        <f t="shared" si="14"/>
        <v>1.6884978778003401</v>
      </c>
      <c r="F78" s="18"/>
      <c r="G78" s="1">
        <v>1.5960980681146799</v>
      </c>
      <c r="H78" s="12">
        <f t="shared" si="15"/>
        <v>1.5960980681146799</v>
      </c>
      <c r="I78" s="18"/>
      <c r="J78" s="1">
        <v>3.5574164415210698</v>
      </c>
      <c r="K78" s="12">
        <f t="shared" si="16"/>
        <v>3.5574164415210698</v>
      </c>
      <c r="L78" s="18"/>
      <c r="M78" s="1">
        <v>2.1048807748067699</v>
      </c>
      <c r="N78" s="12">
        <f t="shared" si="17"/>
        <v>2.1048807748067699</v>
      </c>
      <c r="O78" s="18"/>
    </row>
    <row r="79" spans="1:15" x14ac:dyDescent="0.2">
      <c r="A79" s="12" t="s">
        <v>57</v>
      </c>
      <c r="B79" s="12" t="s">
        <v>22</v>
      </c>
      <c r="C79" s="13">
        <f>'dataset-peitek-2021'!H78</f>
        <v>1</v>
      </c>
      <c r="D79" s="12">
        <v>0.33430456809558701</v>
      </c>
      <c r="E79" s="12">
        <f t="shared" si="14"/>
        <v>0.33430456809558701</v>
      </c>
      <c r="F79" s="18"/>
      <c r="G79" s="1">
        <v>9.4683929374934001E-2</v>
      </c>
      <c r="H79" s="12">
        <f t="shared" si="15"/>
        <v>9.4683929374934001E-2</v>
      </c>
      <c r="I79" s="18"/>
      <c r="J79" s="1">
        <v>1.5090979860012601</v>
      </c>
      <c r="K79" s="12">
        <f t="shared" si="16"/>
        <v>1.5090979860012601</v>
      </c>
      <c r="L79" s="18"/>
      <c r="M79" s="1">
        <v>1.2805355970352299</v>
      </c>
      <c r="N79" s="12">
        <f t="shared" si="17"/>
        <v>1.2805355970352299</v>
      </c>
      <c r="O79" s="18"/>
    </row>
    <row r="80" spans="1:15" x14ac:dyDescent="0.2">
      <c r="A80" s="12" t="s">
        <v>58</v>
      </c>
      <c r="B80" s="12" t="s">
        <v>22</v>
      </c>
      <c r="C80" s="13">
        <f>'dataset-peitek-2021'!H79</f>
        <v>1</v>
      </c>
      <c r="D80" s="12">
        <v>1.08681186907048</v>
      </c>
      <c r="E80" s="12">
        <f t="shared" si="14"/>
        <v>1.08681186907048</v>
      </c>
      <c r="F80" s="18"/>
      <c r="G80" s="1">
        <v>2.2565647429000601</v>
      </c>
      <c r="H80" s="12">
        <f t="shared" si="15"/>
        <v>2.2565647429000601</v>
      </c>
      <c r="I80" s="18"/>
      <c r="J80" s="1">
        <v>1.6360146570974801</v>
      </c>
      <c r="K80" s="12">
        <f t="shared" si="16"/>
        <v>1.6360146570974801</v>
      </c>
      <c r="L80" s="18"/>
      <c r="M80" s="1">
        <v>2.5892883723014699</v>
      </c>
      <c r="N80" s="12">
        <f t="shared" si="17"/>
        <v>2.5892883723014699</v>
      </c>
      <c r="O80" s="18"/>
    </row>
    <row r="81" spans="1:15" x14ac:dyDescent="0.2">
      <c r="A81" s="12" t="s">
        <v>41</v>
      </c>
      <c r="B81" s="12" t="s">
        <v>18</v>
      </c>
      <c r="C81" s="13">
        <f>'dataset-peitek-2021'!H80</f>
        <v>0</v>
      </c>
      <c r="D81" s="12">
        <v>1.7449215081215199</v>
      </c>
      <c r="E81" s="12">
        <f t="shared" si="14"/>
        <v>0</v>
      </c>
      <c r="F81" s="18">
        <f t="shared" ref="F81" si="18">SUM(E81:E99)/SUM(C81:C99)</f>
        <v>1.5600017515813118</v>
      </c>
      <c r="G81" s="1">
        <v>1.7448998448164199</v>
      </c>
      <c r="H81" s="12">
        <f t="shared" si="15"/>
        <v>0</v>
      </c>
      <c r="I81" s="18">
        <f t="shared" ref="I81" si="19">SUM(H81:H99)/SUM($C81:$C99)</f>
        <v>1.6346144298440122</v>
      </c>
      <c r="J81" s="1">
        <v>2.63788127036208</v>
      </c>
      <c r="K81" s="12">
        <f t="shared" si="16"/>
        <v>0</v>
      </c>
      <c r="L81" s="18">
        <f t="shared" ref="L81" si="20">SUM(K81:K99)/SUM($C81:$C99)</f>
        <v>1.9983700662190764</v>
      </c>
      <c r="M81" s="1">
        <v>2.82701817565599</v>
      </c>
      <c r="N81" s="12">
        <f t="shared" si="17"/>
        <v>0</v>
      </c>
      <c r="O81" s="18">
        <f t="shared" ref="O81" si="21">SUM(N81:N99)/SUM($C81:$C99)</f>
        <v>1.695588500799085</v>
      </c>
    </row>
    <row r="82" spans="1:15" x14ac:dyDescent="0.2">
      <c r="A82" s="12" t="s">
        <v>14</v>
      </c>
      <c r="B82" s="12" t="s">
        <v>18</v>
      </c>
      <c r="C82" s="13">
        <f>'dataset-peitek-2021'!H81</f>
        <v>0</v>
      </c>
      <c r="D82" s="12">
        <v>2.77645348392155</v>
      </c>
      <c r="E82" s="12">
        <f t="shared" si="14"/>
        <v>0</v>
      </c>
      <c r="F82" s="18"/>
      <c r="G82" s="1">
        <v>2.2563475053872399</v>
      </c>
      <c r="H82" s="12">
        <f t="shared" si="15"/>
        <v>0</v>
      </c>
      <c r="I82" s="18"/>
      <c r="J82" s="1">
        <v>2.81056824091069</v>
      </c>
      <c r="K82" s="12">
        <f t="shared" si="16"/>
        <v>0</v>
      </c>
      <c r="L82" s="18"/>
      <c r="M82" s="1">
        <v>2.0567462198197601</v>
      </c>
      <c r="N82" s="12">
        <f t="shared" si="17"/>
        <v>0</v>
      </c>
      <c r="O82" s="18"/>
    </row>
    <row r="83" spans="1:15" x14ac:dyDescent="0.2">
      <c r="A83" s="12" t="s">
        <v>42</v>
      </c>
      <c r="B83" s="12" t="s">
        <v>18</v>
      </c>
      <c r="C83" s="13">
        <f>'dataset-peitek-2021'!H82</f>
        <v>0</v>
      </c>
      <c r="D83" s="12">
        <v>2.7431924448397398</v>
      </c>
      <c r="E83" s="12">
        <f t="shared" si="14"/>
        <v>0</v>
      </c>
      <c r="F83" s="18"/>
      <c r="G83" s="1">
        <v>2.32107477537645</v>
      </c>
      <c r="H83" s="12">
        <f t="shared" si="15"/>
        <v>0</v>
      </c>
      <c r="I83" s="18"/>
      <c r="J83" s="1">
        <v>3.3654663238973601</v>
      </c>
      <c r="K83" s="12">
        <f t="shared" si="16"/>
        <v>0</v>
      </c>
      <c r="L83" s="18"/>
      <c r="M83" s="1">
        <v>3.0227505755604902</v>
      </c>
      <c r="N83" s="12">
        <f t="shared" si="17"/>
        <v>0</v>
      </c>
      <c r="O83" s="18"/>
    </row>
    <row r="84" spans="1:15" x14ac:dyDescent="0.2">
      <c r="A84" s="12" t="s">
        <v>43</v>
      </c>
      <c r="B84" s="12" t="s">
        <v>18</v>
      </c>
      <c r="C84" s="13">
        <f>'dataset-peitek-2021'!H83</f>
        <v>0</v>
      </c>
      <c r="D84" s="12">
        <v>1.6490148465360099</v>
      </c>
      <c r="E84" s="12">
        <f t="shared" si="14"/>
        <v>0</v>
      </c>
      <c r="F84" s="18"/>
      <c r="G84" s="1">
        <v>2.1046655736214799</v>
      </c>
      <c r="H84" s="12">
        <f t="shared" si="15"/>
        <v>0</v>
      </c>
      <c r="I84" s="18"/>
      <c r="J84" s="1">
        <v>2.0200129350489302</v>
      </c>
      <c r="K84" s="12">
        <f t="shared" si="16"/>
        <v>0</v>
      </c>
      <c r="L84" s="18"/>
      <c r="M84" s="1">
        <v>1.3987687812290901</v>
      </c>
      <c r="N84" s="12">
        <f t="shared" si="17"/>
        <v>0</v>
      </c>
      <c r="O84" s="18"/>
    </row>
    <row r="85" spans="1:15" x14ac:dyDescent="0.2">
      <c r="A85" s="12" t="s">
        <v>44</v>
      </c>
      <c r="B85" s="12" t="s">
        <v>18</v>
      </c>
      <c r="C85" s="13">
        <f>'dataset-peitek-2021'!H84</f>
        <v>0</v>
      </c>
      <c r="D85" s="12">
        <v>1.4615773792648099</v>
      </c>
      <c r="E85" s="12">
        <f t="shared" si="14"/>
        <v>0</v>
      </c>
      <c r="F85" s="18"/>
      <c r="G85" s="1">
        <v>1.4838469128729499</v>
      </c>
      <c r="H85" s="12">
        <f t="shared" si="15"/>
        <v>0</v>
      </c>
      <c r="I85" s="18"/>
      <c r="J85" s="1">
        <v>1.1983369019485299</v>
      </c>
      <c r="K85" s="12">
        <f t="shared" si="16"/>
        <v>0</v>
      </c>
      <c r="L85" s="18"/>
      <c r="M85" s="1">
        <v>1.1581622489963701</v>
      </c>
      <c r="N85" s="12">
        <f t="shared" si="17"/>
        <v>0</v>
      </c>
      <c r="O85" s="18"/>
    </row>
    <row r="86" spans="1:15" x14ac:dyDescent="0.2">
      <c r="A86" s="12" t="s">
        <v>45</v>
      </c>
      <c r="B86" s="12" t="s">
        <v>18</v>
      </c>
      <c r="C86" s="13">
        <f>'dataset-peitek-2021'!H85</f>
        <v>0</v>
      </c>
      <c r="D86" s="12">
        <v>1.08933720415524</v>
      </c>
      <c r="E86" s="12">
        <f t="shared" si="14"/>
        <v>0</v>
      </c>
      <c r="F86" s="18"/>
      <c r="G86" s="1">
        <v>0.50828818559605105</v>
      </c>
      <c r="H86" s="12">
        <f t="shared" si="15"/>
        <v>0</v>
      </c>
      <c r="I86" s="18"/>
      <c r="J86" s="1">
        <v>2.03242200286188</v>
      </c>
      <c r="K86" s="12">
        <f t="shared" si="16"/>
        <v>0</v>
      </c>
      <c r="L86" s="18"/>
      <c r="M86" s="1">
        <v>1.9059757552868799</v>
      </c>
      <c r="N86" s="12">
        <f t="shared" si="17"/>
        <v>0</v>
      </c>
      <c r="O86" s="18"/>
    </row>
    <row r="87" spans="1:15" x14ac:dyDescent="0.2">
      <c r="A87" s="12" t="s">
        <v>46</v>
      </c>
      <c r="B87" s="12" t="s">
        <v>18</v>
      </c>
      <c r="C87" s="13">
        <f>'dataset-peitek-2021'!H86</f>
        <v>0</v>
      </c>
      <c r="D87" s="12">
        <v>0.96128993688731601</v>
      </c>
      <c r="E87" s="12">
        <f t="shared" si="14"/>
        <v>0</v>
      </c>
      <c r="F87" s="18"/>
      <c r="G87" s="1">
        <v>1.58499321510845</v>
      </c>
      <c r="H87" s="12">
        <f t="shared" si="15"/>
        <v>0</v>
      </c>
      <c r="I87" s="18"/>
      <c r="J87" s="1">
        <v>3.2630938633233901</v>
      </c>
      <c r="K87" s="12">
        <f t="shared" si="16"/>
        <v>0</v>
      </c>
      <c r="L87" s="18"/>
      <c r="M87" s="1">
        <v>1.8884838397662</v>
      </c>
      <c r="N87" s="12">
        <f t="shared" si="17"/>
        <v>0</v>
      </c>
      <c r="O87" s="18"/>
    </row>
    <row r="88" spans="1:15" x14ac:dyDescent="0.2">
      <c r="A88" s="12" t="s">
        <v>47</v>
      </c>
      <c r="B88" s="12" t="s">
        <v>18</v>
      </c>
      <c r="C88" s="13">
        <f>'dataset-peitek-2021'!H87</f>
        <v>1</v>
      </c>
      <c r="D88" s="12">
        <v>2.3410319343806898</v>
      </c>
      <c r="E88" s="12">
        <f t="shared" si="14"/>
        <v>2.3410319343806898</v>
      </c>
      <c r="F88" s="18"/>
      <c r="G88" s="1">
        <v>3.0615833917844699</v>
      </c>
      <c r="H88" s="12">
        <f t="shared" si="15"/>
        <v>3.0615833917844699</v>
      </c>
      <c r="I88" s="18"/>
      <c r="J88" s="1">
        <v>2.8348828266510999</v>
      </c>
      <c r="K88" s="12">
        <f t="shared" si="16"/>
        <v>2.8348828266510999</v>
      </c>
      <c r="L88" s="18"/>
      <c r="M88" s="1">
        <v>1.95631487449949</v>
      </c>
      <c r="N88" s="12">
        <f t="shared" si="17"/>
        <v>1.95631487449949</v>
      </c>
      <c r="O88" s="18"/>
    </row>
    <row r="89" spans="1:15" x14ac:dyDescent="0.2">
      <c r="A89" s="12" t="s">
        <v>48</v>
      </c>
      <c r="B89" s="12" t="s">
        <v>18</v>
      </c>
      <c r="C89" s="13">
        <f>'dataset-peitek-2021'!H88</f>
        <v>0</v>
      </c>
      <c r="D89" s="12">
        <v>2.0765151188217801</v>
      </c>
      <c r="E89" s="12">
        <f t="shared" si="14"/>
        <v>0</v>
      </c>
      <c r="F89" s="18"/>
      <c r="G89" s="1">
        <v>0.82696877939087299</v>
      </c>
      <c r="H89" s="12">
        <f t="shared" si="15"/>
        <v>0</v>
      </c>
      <c r="I89" s="18"/>
      <c r="J89" s="1">
        <v>2.59323984562517</v>
      </c>
      <c r="K89" s="12">
        <f t="shared" si="16"/>
        <v>0</v>
      </c>
      <c r="L89" s="18"/>
      <c r="M89" s="1">
        <v>2.4243680972458801</v>
      </c>
      <c r="N89" s="12">
        <f t="shared" si="17"/>
        <v>0</v>
      </c>
      <c r="O89" s="18"/>
    </row>
    <row r="90" spans="1:15" x14ac:dyDescent="0.2">
      <c r="A90" s="12" t="s">
        <v>49</v>
      </c>
      <c r="B90" s="12" t="s">
        <v>18</v>
      </c>
      <c r="C90" s="13">
        <f>'dataset-peitek-2021'!H89</f>
        <v>1</v>
      </c>
      <c r="D90" s="12">
        <v>1.2836396950106499</v>
      </c>
      <c r="E90" s="12">
        <f t="shared" si="14"/>
        <v>1.2836396950106499</v>
      </c>
      <c r="F90" s="18"/>
      <c r="G90" s="1">
        <v>1.4257987264849901</v>
      </c>
      <c r="H90" s="12">
        <f t="shared" si="15"/>
        <v>1.4257987264849901</v>
      </c>
      <c r="I90" s="18"/>
      <c r="J90" s="1">
        <v>2.4702704460453302</v>
      </c>
      <c r="K90" s="12">
        <f t="shared" si="16"/>
        <v>2.4702704460453302</v>
      </c>
      <c r="L90" s="18"/>
      <c r="M90" s="1">
        <v>1.7688154448248501</v>
      </c>
      <c r="N90" s="12">
        <f t="shared" si="17"/>
        <v>1.7688154448248501</v>
      </c>
      <c r="O90" s="18"/>
    </row>
    <row r="91" spans="1:15" x14ac:dyDescent="0.2">
      <c r="A91" s="12" t="s">
        <v>50</v>
      </c>
      <c r="B91" s="12" t="s">
        <v>18</v>
      </c>
      <c r="C91" s="13">
        <f>'dataset-peitek-2021'!H90</f>
        <v>1</v>
      </c>
      <c r="D91" s="12">
        <v>1.7437016403547201</v>
      </c>
      <c r="E91" s="12">
        <f t="shared" si="14"/>
        <v>1.7437016403547201</v>
      </c>
      <c r="F91" s="18"/>
      <c r="G91" s="1">
        <v>2.0862964536886701</v>
      </c>
      <c r="H91" s="12">
        <f t="shared" si="15"/>
        <v>2.0862964536886701</v>
      </c>
      <c r="I91" s="18"/>
      <c r="J91" s="1">
        <v>1.73626989393174</v>
      </c>
      <c r="K91" s="12">
        <f t="shared" si="16"/>
        <v>1.73626989393174</v>
      </c>
      <c r="L91" s="18"/>
      <c r="M91" s="1">
        <v>2.8413123043565598</v>
      </c>
      <c r="N91" s="12">
        <f t="shared" si="17"/>
        <v>2.8413123043565598</v>
      </c>
      <c r="O91" s="18"/>
    </row>
    <row r="92" spans="1:15" x14ac:dyDescent="0.2">
      <c r="A92" s="12" t="s">
        <v>51</v>
      </c>
      <c r="B92" s="12"/>
      <c r="C92" s="13"/>
      <c r="D92" s="12"/>
      <c r="E92" s="12">
        <f t="shared" si="14"/>
        <v>0</v>
      </c>
      <c r="F92" s="18"/>
      <c r="H92" s="12">
        <f t="shared" si="15"/>
        <v>0</v>
      </c>
      <c r="I92" s="18"/>
      <c r="K92" s="12">
        <f t="shared" si="16"/>
        <v>0</v>
      </c>
      <c r="L92" s="18"/>
      <c r="N92" s="12">
        <f t="shared" si="17"/>
        <v>0</v>
      </c>
      <c r="O92" s="18"/>
    </row>
    <row r="93" spans="1:15" x14ac:dyDescent="0.2">
      <c r="A93" s="12" t="s">
        <v>52</v>
      </c>
      <c r="B93" s="12" t="s">
        <v>18</v>
      </c>
      <c r="C93" s="13">
        <f>'dataset-peitek-2021'!H92</f>
        <v>1</v>
      </c>
      <c r="D93" s="12">
        <v>1.10872575759058</v>
      </c>
      <c r="E93" s="12">
        <f t="shared" si="14"/>
        <v>1.10872575759058</v>
      </c>
      <c r="F93" s="18"/>
      <c r="G93" s="1">
        <v>1.6037425161249601</v>
      </c>
      <c r="H93" s="12">
        <f t="shared" si="15"/>
        <v>1.6037425161249601</v>
      </c>
      <c r="I93" s="18"/>
      <c r="J93" s="1">
        <v>1.5297581792202699</v>
      </c>
      <c r="K93" s="12">
        <f t="shared" si="16"/>
        <v>1.5297581792202699</v>
      </c>
      <c r="L93" s="18"/>
      <c r="M93" s="1">
        <v>0.83125835024636996</v>
      </c>
      <c r="N93" s="12">
        <f t="shared" si="17"/>
        <v>0.83125835024636996</v>
      </c>
      <c r="O93" s="18"/>
    </row>
    <row r="94" spans="1:15" x14ac:dyDescent="0.2">
      <c r="A94" s="12" t="s">
        <v>53</v>
      </c>
      <c r="B94" s="12" t="s">
        <v>18</v>
      </c>
      <c r="C94" s="13">
        <f>'dataset-peitek-2021'!H93</f>
        <v>1</v>
      </c>
      <c r="D94" s="12">
        <v>1.39984978479338</v>
      </c>
      <c r="E94" s="12">
        <f t="shared" si="14"/>
        <v>1.39984978479338</v>
      </c>
      <c r="F94" s="18"/>
      <c r="G94" s="1">
        <v>1.28703405336969</v>
      </c>
      <c r="H94" s="12">
        <f t="shared" si="15"/>
        <v>1.28703405336969</v>
      </c>
      <c r="I94" s="18"/>
      <c r="J94" s="1">
        <v>1.5236243358413599</v>
      </c>
      <c r="K94" s="12">
        <f t="shared" si="16"/>
        <v>1.5236243358413599</v>
      </c>
      <c r="L94" s="18"/>
      <c r="M94" s="1">
        <v>1.5822561710341601</v>
      </c>
      <c r="N94" s="12">
        <f t="shared" si="17"/>
        <v>1.5822561710341601</v>
      </c>
      <c r="O94" s="18"/>
    </row>
    <row r="95" spans="1:15" x14ac:dyDescent="0.2">
      <c r="A95" s="12" t="s">
        <v>54</v>
      </c>
      <c r="B95" s="12" t="s">
        <v>18</v>
      </c>
      <c r="C95" s="13">
        <f>'dataset-peitek-2021'!H94</f>
        <v>0</v>
      </c>
      <c r="D95" s="12">
        <v>1.16591789505386</v>
      </c>
      <c r="E95" s="12">
        <f t="shared" si="14"/>
        <v>0</v>
      </c>
      <c r="F95" s="18"/>
      <c r="G95" s="1">
        <v>2.00278991001356</v>
      </c>
      <c r="H95" s="12">
        <f t="shared" si="15"/>
        <v>0</v>
      </c>
      <c r="I95" s="18"/>
      <c r="J95" s="1">
        <v>1.06656326034079</v>
      </c>
      <c r="K95" s="12">
        <f t="shared" si="16"/>
        <v>0</v>
      </c>
      <c r="L95" s="18"/>
      <c r="M95" s="1">
        <v>1.57743758032085</v>
      </c>
      <c r="N95" s="12">
        <f t="shared" si="17"/>
        <v>0</v>
      </c>
      <c r="O95" s="18"/>
    </row>
    <row r="96" spans="1:15" x14ac:dyDescent="0.2">
      <c r="A96" s="12" t="s">
        <v>55</v>
      </c>
      <c r="B96" s="12" t="s">
        <v>18</v>
      </c>
      <c r="C96" s="13">
        <f>'dataset-peitek-2021'!H95</f>
        <v>1</v>
      </c>
      <c r="D96" s="12">
        <v>0.88300127801905304</v>
      </c>
      <c r="E96" s="12">
        <f t="shared" si="14"/>
        <v>0.88300127801905304</v>
      </c>
      <c r="F96" s="18"/>
      <c r="G96" s="1">
        <v>1.25640096076858</v>
      </c>
      <c r="H96" s="12">
        <f t="shared" si="15"/>
        <v>1.25640096076858</v>
      </c>
      <c r="I96" s="18"/>
      <c r="J96" s="1">
        <v>1.5985652030231701</v>
      </c>
      <c r="K96" s="12">
        <f t="shared" si="16"/>
        <v>1.5985652030231701</v>
      </c>
      <c r="L96" s="18"/>
      <c r="M96" s="1">
        <v>1.2170756574949499</v>
      </c>
      <c r="N96" s="12">
        <f t="shared" si="17"/>
        <v>1.2170756574949499</v>
      </c>
      <c r="O96" s="18"/>
    </row>
    <row r="97" spans="1:15" x14ac:dyDescent="0.2">
      <c r="A97" s="12" t="s">
        <v>56</v>
      </c>
      <c r="B97" s="12" t="s">
        <v>18</v>
      </c>
      <c r="C97" s="13">
        <f>'dataset-peitek-2021'!H96</f>
        <v>1</v>
      </c>
      <c r="D97" s="12">
        <v>1.8418139239536</v>
      </c>
      <c r="E97" s="12">
        <f t="shared" si="14"/>
        <v>1.8418139239536</v>
      </c>
      <c r="F97" s="18"/>
      <c r="G97" s="1">
        <v>0.86567890908844802</v>
      </c>
      <c r="H97" s="12">
        <f t="shared" si="15"/>
        <v>0.86567890908844802</v>
      </c>
      <c r="I97" s="18"/>
      <c r="J97" s="1">
        <v>2.38438542023657</v>
      </c>
      <c r="K97" s="12">
        <f t="shared" si="16"/>
        <v>2.38438542023657</v>
      </c>
      <c r="L97" s="18"/>
      <c r="M97" s="1">
        <v>1.9723098517809099</v>
      </c>
      <c r="N97" s="12">
        <f t="shared" si="17"/>
        <v>1.9723098517809099</v>
      </c>
      <c r="O97" s="18"/>
    </row>
    <row r="98" spans="1:15" x14ac:dyDescent="0.2">
      <c r="A98" s="12" t="s">
        <v>57</v>
      </c>
      <c r="B98" s="12" t="s">
        <v>18</v>
      </c>
      <c r="C98" s="13">
        <f>'dataset-peitek-2021'!H97</f>
        <v>0</v>
      </c>
      <c r="D98" s="12">
        <v>0.62578274620612995</v>
      </c>
      <c r="E98" s="12">
        <f t="shared" si="14"/>
        <v>0</v>
      </c>
      <c r="F98" s="18"/>
      <c r="G98" s="1">
        <v>7.1080163377982397E-2</v>
      </c>
      <c r="H98" s="12">
        <f t="shared" si="15"/>
        <v>0</v>
      </c>
      <c r="I98" s="18"/>
      <c r="J98" s="1">
        <v>0.79544406784636601</v>
      </c>
      <c r="K98" s="12">
        <f t="shared" si="16"/>
        <v>0</v>
      </c>
      <c r="L98" s="18"/>
      <c r="M98" s="1">
        <v>1.2975837807197099</v>
      </c>
      <c r="N98" s="12">
        <f t="shared" si="17"/>
        <v>0</v>
      </c>
      <c r="O98" s="18"/>
    </row>
    <row r="99" spans="1:15" x14ac:dyDescent="0.2">
      <c r="A99" s="12" t="s">
        <v>58</v>
      </c>
      <c r="B99" s="12" t="s">
        <v>18</v>
      </c>
      <c r="C99" s="13">
        <f>'dataset-peitek-2021'!H98</f>
        <v>1</v>
      </c>
      <c r="D99" s="12">
        <v>1.87824999854782</v>
      </c>
      <c r="E99" s="12">
        <f t="shared" si="14"/>
        <v>1.87824999854782</v>
      </c>
      <c r="F99" s="18"/>
      <c r="G99" s="1">
        <v>1.49038042744229</v>
      </c>
      <c r="H99" s="12">
        <f t="shared" si="15"/>
        <v>1.49038042744229</v>
      </c>
      <c r="I99" s="18"/>
      <c r="J99" s="1">
        <v>1.9092042248030701</v>
      </c>
      <c r="K99" s="12">
        <f t="shared" si="16"/>
        <v>1.9092042248030701</v>
      </c>
      <c r="L99" s="18"/>
      <c r="M99" s="1">
        <v>1.3953653521553899</v>
      </c>
      <c r="N99" s="12">
        <f t="shared" si="17"/>
        <v>1.3953653521553899</v>
      </c>
      <c r="O99" s="18"/>
    </row>
    <row r="100" spans="1:15" x14ac:dyDescent="0.2">
      <c r="A100" s="12" t="s">
        <v>41</v>
      </c>
      <c r="B100" s="12" t="s">
        <v>17</v>
      </c>
      <c r="C100" s="13">
        <f>'dataset-peitek-2021'!H99</f>
        <v>0</v>
      </c>
      <c r="D100" s="12">
        <v>1.27993287699981</v>
      </c>
      <c r="E100" s="12">
        <f t="shared" si="14"/>
        <v>0</v>
      </c>
      <c r="F100" s="18">
        <f t="shared" ref="F100" si="22">SUM(E100:E118)/SUM(C100:C118)</f>
        <v>1.5995615015131088</v>
      </c>
      <c r="G100" s="1">
        <v>1.7326402253098101</v>
      </c>
      <c r="H100" s="12">
        <f t="shared" si="15"/>
        <v>0</v>
      </c>
      <c r="I100" s="18">
        <f t="shared" ref="I100" si="23">SUM(H100:H118)/SUM($C100:$C118)</f>
        <v>1.4915380288862734</v>
      </c>
      <c r="J100" s="1">
        <v>2.4688379166832299</v>
      </c>
      <c r="K100" s="12">
        <f t="shared" si="16"/>
        <v>0</v>
      </c>
      <c r="L100" s="18">
        <f t="shared" ref="L100" si="24">SUM(K100:K118)/SUM($C100:$C118)</f>
        <v>1.6794319234294481</v>
      </c>
      <c r="M100" s="1">
        <v>1.0262862292603501</v>
      </c>
      <c r="N100" s="12">
        <f t="shared" si="17"/>
        <v>0</v>
      </c>
      <c r="O100" s="18">
        <f t="shared" ref="O100" si="25">SUM(N100:N118)/SUM($C100:$C118)</f>
        <v>1.4956592695668114</v>
      </c>
    </row>
    <row r="101" spans="1:15" x14ac:dyDescent="0.2">
      <c r="A101" s="12" t="s">
        <v>14</v>
      </c>
      <c r="B101" s="12" t="s">
        <v>17</v>
      </c>
      <c r="C101" s="13">
        <f>'dataset-peitek-2021'!H100</f>
        <v>0</v>
      </c>
      <c r="D101" s="12">
        <v>1.9578834170463499</v>
      </c>
      <c r="E101" s="12">
        <f t="shared" si="14"/>
        <v>0</v>
      </c>
      <c r="F101" s="18"/>
      <c r="G101" s="1">
        <v>2.2919891103694598</v>
      </c>
      <c r="H101" s="12">
        <f t="shared" si="15"/>
        <v>0</v>
      </c>
      <c r="I101" s="18"/>
      <c r="J101" s="1">
        <v>2.2075427324239798</v>
      </c>
      <c r="K101" s="12">
        <f t="shared" si="16"/>
        <v>0</v>
      </c>
      <c r="L101" s="18"/>
      <c r="M101" s="1">
        <v>1.51476941083119</v>
      </c>
      <c r="N101" s="12">
        <f t="shared" si="17"/>
        <v>0</v>
      </c>
      <c r="O101" s="18"/>
    </row>
    <row r="102" spans="1:15" x14ac:dyDescent="0.2">
      <c r="A102" s="12" t="s">
        <v>42</v>
      </c>
      <c r="B102" s="12" t="s">
        <v>17</v>
      </c>
      <c r="C102" s="13">
        <f>'dataset-peitek-2021'!H101</f>
        <v>0</v>
      </c>
      <c r="D102" s="12">
        <v>1.82726929256034</v>
      </c>
      <c r="E102" s="12">
        <f t="shared" si="14"/>
        <v>0</v>
      </c>
      <c r="F102" s="18"/>
      <c r="G102" s="1">
        <v>2.4030659202768301</v>
      </c>
      <c r="H102" s="12">
        <f t="shared" si="15"/>
        <v>0</v>
      </c>
      <c r="I102" s="18"/>
      <c r="J102" s="1">
        <v>2.2380189138983102</v>
      </c>
      <c r="K102" s="12">
        <f t="shared" si="16"/>
        <v>0</v>
      </c>
      <c r="L102" s="18"/>
      <c r="M102" s="1">
        <v>1.99245413384489</v>
      </c>
      <c r="N102" s="12">
        <f t="shared" si="17"/>
        <v>0</v>
      </c>
      <c r="O102" s="18"/>
    </row>
    <row r="103" spans="1:15" x14ac:dyDescent="0.2">
      <c r="A103" s="12" t="s">
        <v>43</v>
      </c>
      <c r="B103" s="12" t="s">
        <v>17</v>
      </c>
      <c r="C103" s="13">
        <f>'dataset-peitek-2021'!H102</f>
        <v>1</v>
      </c>
      <c r="D103" s="12">
        <v>3.0487780037170298</v>
      </c>
      <c r="E103" s="12">
        <f t="shared" si="14"/>
        <v>3.0487780037170298</v>
      </c>
      <c r="F103" s="18"/>
      <c r="G103" s="1">
        <v>2.2954979393456698</v>
      </c>
      <c r="H103" s="12">
        <f t="shared" si="15"/>
        <v>2.2954979393456698</v>
      </c>
      <c r="I103" s="18"/>
      <c r="J103" s="1">
        <v>1.32888118662427</v>
      </c>
      <c r="K103" s="12">
        <f t="shared" si="16"/>
        <v>1.32888118662427</v>
      </c>
      <c r="L103" s="18"/>
      <c r="M103" s="1">
        <v>1.46917680576897</v>
      </c>
      <c r="N103" s="12">
        <f t="shared" si="17"/>
        <v>1.46917680576897</v>
      </c>
      <c r="O103" s="18"/>
    </row>
    <row r="104" spans="1:15" x14ac:dyDescent="0.2">
      <c r="A104" s="12" t="s">
        <v>44</v>
      </c>
      <c r="B104" s="12" t="s">
        <v>17</v>
      </c>
      <c r="C104" s="13">
        <f>'dataset-peitek-2021'!H103</f>
        <v>0</v>
      </c>
      <c r="D104" s="12">
        <v>2.1855502107302698</v>
      </c>
      <c r="E104" s="12">
        <f t="shared" si="14"/>
        <v>0</v>
      </c>
      <c r="F104" s="18"/>
      <c r="G104" s="1">
        <v>3.34004148600921</v>
      </c>
      <c r="H104" s="12">
        <f t="shared" si="15"/>
        <v>0</v>
      </c>
      <c r="I104" s="18"/>
      <c r="J104" s="1">
        <v>2.1579215439856698</v>
      </c>
      <c r="K104" s="12">
        <f t="shared" si="16"/>
        <v>0</v>
      </c>
      <c r="L104" s="18"/>
      <c r="M104" s="1">
        <v>1.6064242452931701</v>
      </c>
      <c r="N104" s="12">
        <f t="shared" si="17"/>
        <v>0</v>
      </c>
      <c r="O104" s="18"/>
    </row>
    <row r="105" spans="1:15" x14ac:dyDescent="0.2">
      <c r="A105" s="12" t="s">
        <v>45</v>
      </c>
      <c r="B105" s="12" t="s">
        <v>17</v>
      </c>
      <c r="C105" s="13">
        <f>'dataset-peitek-2021'!H104</f>
        <v>1</v>
      </c>
      <c r="D105" s="12">
        <v>1.36478682683457</v>
      </c>
      <c r="E105" s="12">
        <f t="shared" si="14"/>
        <v>1.36478682683457</v>
      </c>
      <c r="F105" s="18"/>
      <c r="G105" s="1">
        <v>1.19590179796355</v>
      </c>
      <c r="H105" s="12">
        <f t="shared" si="15"/>
        <v>1.19590179796355</v>
      </c>
      <c r="I105" s="18"/>
      <c r="J105" s="1">
        <v>1.2697332588866199</v>
      </c>
      <c r="K105" s="12">
        <f t="shared" si="16"/>
        <v>1.2697332588866199</v>
      </c>
      <c r="L105" s="18"/>
      <c r="M105" s="1">
        <v>1.2111418705435699</v>
      </c>
      <c r="N105" s="12">
        <f t="shared" si="17"/>
        <v>1.2111418705435699</v>
      </c>
      <c r="O105" s="18"/>
    </row>
    <row r="106" spans="1:15" x14ac:dyDescent="0.2">
      <c r="A106" s="12" t="s">
        <v>46</v>
      </c>
      <c r="B106" s="12" t="s">
        <v>17</v>
      </c>
      <c r="C106" s="13">
        <f>'dataset-peitek-2021'!H105</f>
        <v>0</v>
      </c>
      <c r="D106" s="12">
        <v>1.6526453038587401</v>
      </c>
      <c r="E106" s="12">
        <f t="shared" si="14"/>
        <v>0</v>
      </c>
      <c r="F106" s="18"/>
      <c r="G106" s="1">
        <v>0.59795820660142196</v>
      </c>
      <c r="H106" s="12">
        <f t="shared" si="15"/>
        <v>0</v>
      </c>
      <c r="I106" s="18"/>
      <c r="J106" s="1">
        <v>1.7622869251328099</v>
      </c>
      <c r="K106" s="12">
        <f t="shared" si="16"/>
        <v>0</v>
      </c>
      <c r="L106" s="18"/>
      <c r="M106" s="1">
        <v>2.0962685729590098</v>
      </c>
      <c r="N106" s="12">
        <f t="shared" si="17"/>
        <v>0</v>
      </c>
      <c r="O106" s="18"/>
    </row>
    <row r="107" spans="1:15" x14ac:dyDescent="0.2">
      <c r="A107" s="12" t="s">
        <v>47</v>
      </c>
      <c r="B107" s="12" t="s">
        <v>17</v>
      </c>
      <c r="C107" s="13">
        <f>'dataset-peitek-2021'!H106</f>
        <v>1</v>
      </c>
      <c r="D107" s="12">
        <v>1.1251466358717701</v>
      </c>
      <c r="E107" s="12">
        <f t="shared" si="14"/>
        <v>1.1251466358717701</v>
      </c>
      <c r="F107" s="18"/>
      <c r="G107" s="1">
        <v>0.60914979451626095</v>
      </c>
      <c r="H107" s="12">
        <f t="shared" si="15"/>
        <v>0.60914979451626095</v>
      </c>
      <c r="I107" s="18"/>
      <c r="J107" s="1">
        <v>1.3847387464280001</v>
      </c>
      <c r="K107" s="12">
        <f t="shared" si="16"/>
        <v>1.3847387464280001</v>
      </c>
      <c r="L107" s="18"/>
      <c r="M107" s="1">
        <v>0.65375610446074295</v>
      </c>
      <c r="N107" s="12">
        <f t="shared" si="17"/>
        <v>0.65375610446074295</v>
      </c>
      <c r="O107" s="18"/>
    </row>
    <row r="108" spans="1:15" x14ac:dyDescent="0.2">
      <c r="A108" s="12" t="s">
        <v>48</v>
      </c>
      <c r="B108" s="12" t="s">
        <v>17</v>
      </c>
      <c r="C108" s="13">
        <f>'dataset-peitek-2021'!H107</f>
        <v>1</v>
      </c>
      <c r="D108" s="12">
        <v>1.68751120279096</v>
      </c>
      <c r="E108" s="12">
        <f t="shared" si="14"/>
        <v>1.68751120279096</v>
      </c>
      <c r="F108" s="18"/>
      <c r="G108" s="1">
        <v>1.9104045682559001</v>
      </c>
      <c r="H108" s="12">
        <f t="shared" si="15"/>
        <v>1.9104045682559001</v>
      </c>
      <c r="I108" s="18"/>
      <c r="J108" s="1">
        <v>1.82958067839468</v>
      </c>
      <c r="K108" s="12">
        <f t="shared" si="16"/>
        <v>1.82958067839468</v>
      </c>
      <c r="L108" s="18"/>
      <c r="M108" s="1">
        <v>1.5188242755643599</v>
      </c>
      <c r="N108" s="12">
        <f t="shared" si="17"/>
        <v>1.5188242755643599</v>
      </c>
      <c r="O108" s="18"/>
    </row>
    <row r="109" spans="1:15" x14ac:dyDescent="0.2">
      <c r="A109" s="12" t="s">
        <v>49</v>
      </c>
      <c r="B109" s="12" t="s">
        <v>17</v>
      </c>
      <c r="C109" s="13">
        <f>'dataset-peitek-2021'!H108</f>
        <v>1</v>
      </c>
      <c r="D109" s="12">
        <v>1.6807485643022799</v>
      </c>
      <c r="E109" s="12">
        <f t="shared" si="14"/>
        <v>1.6807485643022799</v>
      </c>
      <c r="F109" s="18"/>
      <c r="G109" s="1">
        <v>1.46981970345998</v>
      </c>
      <c r="H109" s="12">
        <f t="shared" si="15"/>
        <v>1.46981970345998</v>
      </c>
      <c r="I109" s="18"/>
      <c r="J109" s="1">
        <v>1.7352816914056599</v>
      </c>
      <c r="K109" s="12">
        <f t="shared" si="16"/>
        <v>1.7352816914056599</v>
      </c>
      <c r="L109" s="18"/>
      <c r="M109" s="1">
        <v>1.92544725660784</v>
      </c>
      <c r="N109" s="12">
        <f t="shared" si="17"/>
        <v>1.92544725660784</v>
      </c>
      <c r="O109" s="18"/>
    </row>
    <row r="110" spans="1:15" x14ac:dyDescent="0.2">
      <c r="A110" s="12" t="s">
        <v>50</v>
      </c>
      <c r="B110" s="12" t="s">
        <v>17</v>
      </c>
      <c r="C110" s="13">
        <f>'dataset-peitek-2021'!H109</f>
        <v>0</v>
      </c>
      <c r="D110" s="12">
        <v>1.7278821289516499</v>
      </c>
      <c r="E110" s="12">
        <f t="shared" si="14"/>
        <v>0</v>
      </c>
      <c r="F110" s="18"/>
      <c r="G110" s="1">
        <v>2.1368145918924699</v>
      </c>
      <c r="H110" s="12">
        <f t="shared" si="15"/>
        <v>0</v>
      </c>
      <c r="I110" s="18"/>
      <c r="J110" s="1">
        <v>2.4399581332647098</v>
      </c>
      <c r="K110" s="12">
        <f t="shared" si="16"/>
        <v>0</v>
      </c>
      <c r="L110" s="18"/>
      <c r="M110" s="1">
        <v>1.76381691778008</v>
      </c>
      <c r="N110" s="12">
        <f t="shared" si="17"/>
        <v>0</v>
      </c>
      <c r="O110" s="18"/>
    </row>
    <row r="111" spans="1:15" x14ac:dyDescent="0.2">
      <c r="A111" s="12" t="s">
        <v>51</v>
      </c>
      <c r="B111" s="12"/>
      <c r="C111" s="13"/>
      <c r="D111" s="12"/>
      <c r="E111" s="12"/>
      <c r="F111" s="18"/>
      <c r="H111" s="12">
        <f t="shared" si="15"/>
        <v>0</v>
      </c>
      <c r="I111" s="18"/>
      <c r="K111" s="12">
        <f t="shared" si="16"/>
        <v>0</v>
      </c>
      <c r="L111" s="18"/>
      <c r="N111" s="12">
        <f t="shared" si="17"/>
        <v>0</v>
      </c>
      <c r="O111" s="18"/>
    </row>
    <row r="112" spans="1:15" x14ac:dyDescent="0.2">
      <c r="A112" s="12" t="s">
        <v>52</v>
      </c>
      <c r="B112" s="12" t="s">
        <v>17</v>
      </c>
      <c r="C112" s="13">
        <f>'dataset-peitek-2021'!H111</f>
        <v>1</v>
      </c>
      <c r="D112" s="12">
        <v>0.71304927316551803</v>
      </c>
      <c r="E112" s="12">
        <f t="shared" si="14"/>
        <v>0.71304927316551803</v>
      </c>
      <c r="F112" s="18"/>
      <c r="G112" s="1">
        <v>1.1944670326510101</v>
      </c>
      <c r="H112" s="12">
        <f t="shared" si="15"/>
        <v>1.1944670326510101</v>
      </c>
      <c r="I112" s="18"/>
      <c r="J112" s="1">
        <v>1.53427020283156</v>
      </c>
      <c r="K112" s="12">
        <f t="shared" si="16"/>
        <v>1.53427020283156</v>
      </c>
      <c r="L112" s="18"/>
      <c r="M112" s="1">
        <v>1.10212259905264</v>
      </c>
      <c r="N112" s="12">
        <f t="shared" si="17"/>
        <v>1.10212259905264</v>
      </c>
      <c r="O112" s="18"/>
    </row>
    <row r="113" spans="1:15" x14ac:dyDescent="0.2">
      <c r="A113" s="12" t="s">
        <v>53</v>
      </c>
      <c r="B113" s="12" t="s">
        <v>17</v>
      </c>
      <c r="C113" s="13">
        <f>'dataset-peitek-2021'!H112</f>
        <v>0</v>
      </c>
      <c r="D113" s="12">
        <v>1.4696844068291699</v>
      </c>
      <c r="E113" s="12">
        <f t="shared" si="14"/>
        <v>0</v>
      </c>
      <c r="F113" s="18"/>
      <c r="G113" s="1">
        <v>1.7234653771041899</v>
      </c>
      <c r="H113" s="12">
        <f t="shared" si="15"/>
        <v>0</v>
      </c>
      <c r="I113" s="18"/>
      <c r="J113" s="1">
        <v>2.6012917334984298</v>
      </c>
      <c r="K113" s="12">
        <f t="shared" si="16"/>
        <v>0</v>
      </c>
      <c r="L113" s="18"/>
      <c r="M113" s="1">
        <v>1.5632219665528699</v>
      </c>
      <c r="N113" s="12">
        <f t="shared" si="17"/>
        <v>0</v>
      </c>
      <c r="O113" s="18"/>
    </row>
    <row r="114" spans="1:15" x14ac:dyDescent="0.2">
      <c r="A114" s="12" t="s">
        <v>54</v>
      </c>
      <c r="B114" s="12" t="s">
        <v>17</v>
      </c>
      <c r="C114" s="13">
        <f>'dataset-peitek-2021'!H113</f>
        <v>1</v>
      </c>
      <c r="D114" s="12">
        <v>1.4482476067953101</v>
      </c>
      <c r="E114" s="12">
        <f t="shared" si="14"/>
        <v>1.4482476067953101</v>
      </c>
      <c r="F114" s="18"/>
      <c r="G114" s="1">
        <v>1.3811427450076299</v>
      </c>
      <c r="H114" s="12">
        <f t="shared" si="15"/>
        <v>1.3811427450076299</v>
      </c>
      <c r="I114" s="18"/>
      <c r="J114" s="1">
        <v>2.0353364424072402</v>
      </c>
      <c r="K114" s="12">
        <f t="shared" si="16"/>
        <v>2.0353364424072402</v>
      </c>
      <c r="L114" s="18"/>
      <c r="M114" s="1">
        <v>1.4993499328469899</v>
      </c>
      <c r="N114" s="12">
        <f t="shared" si="17"/>
        <v>1.4993499328469899</v>
      </c>
      <c r="O114" s="18"/>
    </row>
    <row r="115" spans="1:15" x14ac:dyDescent="0.2">
      <c r="A115" s="12" t="s">
        <v>55</v>
      </c>
      <c r="B115" s="12" t="s">
        <v>17</v>
      </c>
      <c r="C115" s="13">
        <f>'dataset-peitek-2021'!H114</f>
        <v>1</v>
      </c>
      <c r="D115" s="12">
        <v>1.7969124040796101</v>
      </c>
      <c r="E115" s="12">
        <f t="shared" si="14"/>
        <v>1.7969124040796101</v>
      </c>
      <c r="F115" s="18"/>
      <c r="G115" s="1">
        <v>1.3490825789499501</v>
      </c>
      <c r="H115" s="12">
        <f t="shared" si="15"/>
        <v>1.3490825789499501</v>
      </c>
      <c r="I115" s="18"/>
      <c r="J115" s="1">
        <v>1.6950784875949301</v>
      </c>
      <c r="K115" s="12">
        <f t="shared" si="16"/>
        <v>1.6950784875949301</v>
      </c>
      <c r="L115" s="18"/>
      <c r="M115" s="1">
        <v>2.07781791679936</v>
      </c>
      <c r="N115" s="12">
        <f t="shared" si="17"/>
        <v>2.07781791679936</v>
      </c>
      <c r="O115" s="18"/>
    </row>
    <row r="116" spans="1:15" x14ac:dyDescent="0.2">
      <c r="A116" s="12" t="s">
        <v>56</v>
      </c>
      <c r="B116" s="12" t="s">
        <v>17</v>
      </c>
      <c r="C116" s="13">
        <f>'dataset-peitek-2021'!H115</f>
        <v>0</v>
      </c>
      <c r="D116" s="12">
        <v>1.3564639698786101</v>
      </c>
      <c r="E116" s="12">
        <f t="shared" si="14"/>
        <v>0</v>
      </c>
      <c r="F116" s="18"/>
      <c r="G116" s="1">
        <v>0.61054285126747498</v>
      </c>
      <c r="H116" s="12">
        <f t="shared" si="15"/>
        <v>0</v>
      </c>
      <c r="I116" s="18"/>
      <c r="J116" s="1">
        <v>1.4194678961946301</v>
      </c>
      <c r="K116" s="12">
        <f t="shared" si="16"/>
        <v>0</v>
      </c>
      <c r="L116" s="18"/>
      <c r="M116" s="1">
        <v>1.26178895573658</v>
      </c>
      <c r="N116" s="12">
        <f t="shared" si="17"/>
        <v>0</v>
      </c>
      <c r="O116" s="18"/>
    </row>
    <row r="117" spans="1:15" x14ac:dyDescent="0.2">
      <c r="A117" s="12" t="s">
        <v>57</v>
      </c>
      <c r="B117" s="12" t="s">
        <v>17</v>
      </c>
      <c r="C117" s="13">
        <f>'dataset-peitek-2021'!H116</f>
        <v>0</v>
      </c>
      <c r="D117" s="12">
        <v>0.59460325649588297</v>
      </c>
      <c r="E117" s="12">
        <f t="shared" si="14"/>
        <v>0</v>
      </c>
      <c r="F117" s="18"/>
      <c r="G117" s="1">
        <v>0.85820309015715401</v>
      </c>
      <c r="H117" s="12">
        <f t="shared" si="15"/>
        <v>0</v>
      </c>
      <c r="I117" s="18"/>
      <c r="J117" s="1">
        <v>1.7230615409657299</v>
      </c>
      <c r="K117" s="12">
        <f t="shared" si="16"/>
        <v>0</v>
      </c>
      <c r="L117" s="18"/>
      <c r="M117" s="1">
        <v>1.5385325107176999</v>
      </c>
      <c r="N117" s="12">
        <f t="shared" si="17"/>
        <v>0</v>
      </c>
      <c r="O117" s="18"/>
    </row>
    <row r="118" spans="1:15" x14ac:dyDescent="0.2">
      <c r="A118" s="12" t="s">
        <v>58</v>
      </c>
      <c r="B118" s="12" t="s">
        <v>17</v>
      </c>
      <c r="C118" s="13">
        <f>'dataset-peitek-2021'!H117</f>
        <v>1</v>
      </c>
      <c r="D118" s="12">
        <v>1.53087299606093</v>
      </c>
      <c r="E118" s="12">
        <f t="shared" si="14"/>
        <v>1.53087299606093</v>
      </c>
      <c r="F118" s="18"/>
      <c r="G118" s="1">
        <v>2.0183760998265101</v>
      </c>
      <c r="H118" s="12">
        <f t="shared" si="15"/>
        <v>2.0183760998265101</v>
      </c>
      <c r="I118" s="18"/>
      <c r="J118" s="1">
        <v>2.3019866162920701</v>
      </c>
      <c r="K118" s="12">
        <f t="shared" si="16"/>
        <v>2.3019866162920701</v>
      </c>
      <c r="L118" s="18"/>
      <c r="M118" s="1">
        <v>2.0032966644568302</v>
      </c>
      <c r="N118" s="12">
        <f t="shared" si="17"/>
        <v>2.0032966644568302</v>
      </c>
      <c r="O118" s="18"/>
    </row>
    <row r="119" spans="1:15" x14ac:dyDescent="0.2">
      <c r="A119" s="12" t="s">
        <v>41</v>
      </c>
      <c r="B119" s="12" t="s">
        <v>23</v>
      </c>
      <c r="C119" s="13">
        <f>'dataset-peitek-2021'!H118</f>
        <v>1</v>
      </c>
      <c r="D119" s="12">
        <v>1.70948305478417</v>
      </c>
      <c r="E119" s="12">
        <f t="shared" si="14"/>
        <v>1.70948305478417</v>
      </c>
      <c r="F119" s="18">
        <f t="shared" ref="F119" si="26">SUM(E119:E137)/SUM(C119:C137)</f>
        <v>1.3721676081015082</v>
      </c>
      <c r="G119" s="1">
        <v>1.3827055831021799</v>
      </c>
      <c r="H119" s="12">
        <f t="shared" si="15"/>
        <v>1.3827055831021799</v>
      </c>
      <c r="I119" s="18">
        <f t="shared" ref="I119" si="27">SUM(H119:H137)/SUM($C119:$C137)</f>
        <v>1.0960963849131804</v>
      </c>
      <c r="J119" s="1">
        <v>2.14134277164941</v>
      </c>
      <c r="K119" s="12">
        <f t="shared" si="16"/>
        <v>2.14134277164941</v>
      </c>
      <c r="L119" s="18">
        <f t="shared" ref="L119" si="28">SUM(K119:K137)/SUM($C119:$C137)</f>
        <v>1.3375688090502784</v>
      </c>
      <c r="M119" s="1">
        <v>2.0378549508634198</v>
      </c>
      <c r="N119" s="12">
        <f t="shared" si="17"/>
        <v>2.0378549508634198</v>
      </c>
      <c r="O119" s="18">
        <f t="shared" ref="O119" si="29">SUM(N119:N137)/SUM($C119:$C137)</f>
        <v>1.2675556408819117</v>
      </c>
    </row>
    <row r="120" spans="1:15" x14ac:dyDescent="0.2">
      <c r="A120" s="12" t="s">
        <v>14</v>
      </c>
      <c r="B120" s="12" t="s">
        <v>23</v>
      </c>
      <c r="C120" s="13">
        <f>'dataset-peitek-2021'!H119</f>
        <v>1</v>
      </c>
      <c r="D120" s="12">
        <v>2.5775346515781998</v>
      </c>
      <c r="E120" s="12">
        <f t="shared" si="14"/>
        <v>2.5775346515781998</v>
      </c>
      <c r="F120" s="18"/>
      <c r="G120" s="1">
        <v>1.8619000489940201</v>
      </c>
      <c r="H120" s="12">
        <f t="shared" si="15"/>
        <v>1.8619000489940201</v>
      </c>
      <c r="I120" s="18"/>
      <c r="J120" s="1">
        <v>1.7537087732946199</v>
      </c>
      <c r="K120" s="12">
        <f t="shared" si="16"/>
        <v>1.7537087732946199</v>
      </c>
      <c r="L120" s="18"/>
      <c r="M120" s="1">
        <v>2.2946041309339198</v>
      </c>
      <c r="N120" s="12">
        <f t="shared" si="17"/>
        <v>2.2946041309339198</v>
      </c>
      <c r="O120" s="18"/>
    </row>
    <row r="121" spans="1:15" x14ac:dyDescent="0.2">
      <c r="A121" s="12" t="s">
        <v>42</v>
      </c>
      <c r="B121" s="12" t="s">
        <v>23</v>
      </c>
      <c r="C121" s="13">
        <f>'dataset-peitek-2021'!H120</f>
        <v>1</v>
      </c>
      <c r="D121" s="12">
        <v>1.3080577211012001</v>
      </c>
      <c r="E121" s="12">
        <f t="shared" si="14"/>
        <v>1.3080577211012001</v>
      </c>
      <c r="F121" s="18"/>
      <c r="G121" s="1">
        <v>1.05034152858332</v>
      </c>
      <c r="H121" s="12">
        <f t="shared" si="15"/>
        <v>1.05034152858332</v>
      </c>
      <c r="I121" s="18"/>
      <c r="J121" s="1">
        <v>1.3381693874134399</v>
      </c>
      <c r="K121" s="12">
        <f t="shared" si="16"/>
        <v>1.3381693874134399</v>
      </c>
      <c r="L121" s="18"/>
      <c r="M121" s="1">
        <v>0.67226064702228305</v>
      </c>
      <c r="N121" s="12">
        <f t="shared" si="17"/>
        <v>0.67226064702228305</v>
      </c>
      <c r="O121" s="18"/>
    </row>
    <row r="122" spans="1:15" x14ac:dyDescent="0.2">
      <c r="A122" s="12" t="s">
        <v>43</v>
      </c>
      <c r="B122" s="12" t="s">
        <v>23</v>
      </c>
      <c r="C122" s="13">
        <f>'dataset-peitek-2021'!H121</f>
        <v>1</v>
      </c>
      <c r="D122" s="12">
        <v>1.6590174203293599</v>
      </c>
      <c r="E122" s="12">
        <f t="shared" si="14"/>
        <v>1.6590174203293599</v>
      </c>
      <c r="F122" s="18"/>
      <c r="G122" s="1">
        <v>1.6579651563898801</v>
      </c>
      <c r="H122" s="12">
        <f t="shared" si="15"/>
        <v>1.6579651563898801</v>
      </c>
      <c r="I122" s="18"/>
      <c r="J122" s="1">
        <v>1.01604036051266</v>
      </c>
      <c r="K122" s="12">
        <f t="shared" si="16"/>
        <v>1.01604036051266</v>
      </c>
      <c r="L122" s="18"/>
      <c r="M122" s="1">
        <v>0.98581563127530403</v>
      </c>
      <c r="N122" s="12">
        <f t="shared" si="17"/>
        <v>0.98581563127530403</v>
      </c>
      <c r="O122" s="18"/>
    </row>
    <row r="123" spans="1:15" x14ac:dyDescent="0.2">
      <c r="A123" s="12" t="s">
        <v>44</v>
      </c>
      <c r="B123" s="12" t="s">
        <v>23</v>
      </c>
      <c r="C123" s="13">
        <f>'dataset-peitek-2021'!H122</f>
        <v>1</v>
      </c>
      <c r="D123" s="12">
        <v>1.2026033392001401</v>
      </c>
      <c r="E123" s="12">
        <f t="shared" si="14"/>
        <v>1.2026033392001401</v>
      </c>
      <c r="F123" s="18"/>
      <c r="G123" s="1">
        <v>1.13617393312119</v>
      </c>
      <c r="H123" s="12">
        <f t="shared" si="15"/>
        <v>1.13617393312119</v>
      </c>
      <c r="I123" s="18"/>
      <c r="J123" s="1">
        <v>1.6446193925564501</v>
      </c>
      <c r="K123" s="12">
        <f t="shared" si="16"/>
        <v>1.6446193925564501</v>
      </c>
      <c r="L123" s="18"/>
      <c r="M123" s="1">
        <v>0.95908190476775002</v>
      </c>
      <c r="N123" s="12">
        <f t="shared" si="17"/>
        <v>0.95908190476775002</v>
      </c>
      <c r="O123" s="18"/>
    </row>
    <row r="124" spans="1:15" x14ac:dyDescent="0.2">
      <c r="A124" s="12" t="s">
        <v>45</v>
      </c>
      <c r="B124" s="12" t="s">
        <v>23</v>
      </c>
      <c r="C124" s="13">
        <f>'dataset-peitek-2021'!H123</f>
        <v>1</v>
      </c>
      <c r="D124" s="12">
        <v>0.80699899568607103</v>
      </c>
      <c r="E124" s="12">
        <f t="shared" si="14"/>
        <v>0.80699899568607103</v>
      </c>
      <c r="F124" s="18"/>
      <c r="G124" s="1">
        <v>0.103003614586716</v>
      </c>
      <c r="H124" s="12">
        <f t="shared" si="15"/>
        <v>0.103003614586716</v>
      </c>
      <c r="I124" s="18"/>
      <c r="J124" s="1">
        <v>0.75895435600697103</v>
      </c>
      <c r="K124" s="12">
        <f t="shared" si="16"/>
        <v>0.75895435600697103</v>
      </c>
      <c r="L124" s="18"/>
      <c r="M124" s="1">
        <v>0.916802194199415</v>
      </c>
      <c r="N124" s="12">
        <f t="shared" si="17"/>
        <v>0.916802194199415</v>
      </c>
      <c r="O124" s="18"/>
    </row>
    <row r="125" spans="1:15" x14ac:dyDescent="0.2">
      <c r="A125" s="12" t="s">
        <v>46</v>
      </c>
      <c r="B125" s="12" t="s">
        <v>23</v>
      </c>
      <c r="C125" s="13">
        <f>'dataset-peitek-2021'!H124</f>
        <v>1</v>
      </c>
      <c r="D125" s="12">
        <v>1.2363132725196</v>
      </c>
      <c r="E125" s="12">
        <f t="shared" si="14"/>
        <v>1.2363132725196</v>
      </c>
      <c r="F125" s="18"/>
      <c r="G125" s="1">
        <v>1.0275358916003201</v>
      </c>
      <c r="H125" s="12">
        <f t="shared" si="15"/>
        <v>1.0275358916003201</v>
      </c>
      <c r="I125" s="18"/>
      <c r="J125" s="1">
        <v>1.4191933062440101</v>
      </c>
      <c r="K125" s="12">
        <f t="shared" si="16"/>
        <v>1.4191933062440101</v>
      </c>
      <c r="L125" s="18"/>
      <c r="M125" s="1">
        <v>1.1121273342393101</v>
      </c>
      <c r="N125" s="12">
        <f t="shared" si="17"/>
        <v>1.1121273342393101</v>
      </c>
      <c r="O125" s="18"/>
    </row>
    <row r="126" spans="1:15" x14ac:dyDescent="0.2">
      <c r="A126" s="12" t="s">
        <v>47</v>
      </c>
      <c r="B126" s="12" t="s">
        <v>23</v>
      </c>
      <c r="C126" s="13">
        <f>'dataset-peitek-2021'!H125</f>
        <v>1</v>
      </c>
      <c r="D126" s="12">
        <v>0.78809845927467104</v>
      </c>
      <c r="E126" s="12">
        <f t="shared" si="14"/>
        <v>0.78809845927467104</v>
      </c>
      <c r="F126" s="18"/>
      <c r="G126" s="1">
        <v>0.40541766466269202</v>
      </c>
      <c r="H126" s="12">
        <f t="shared" si="15"/>
        <v>0.40541766466269202</v>
      </c>
      <c r="I126" s="18"/>
      <c r="J126" s="1">
        <v>0.76033703487923598</v>
      </c>
      <c r="K126" s="12">
        <f t="shared" si="16"/>
        <v>0.76033703487923598</v>
      </c>
      <c r="L126" s="18"/>
      <c r="M126" s="1">
        <v>0.46756882427822299</v>
      </c>
      <c r="N126" s="12">
        <f t="shared" si="17"/>
        <v>0.46756882427822299</v>
      </c>
      <c r="O126" s="18"/>
    </row>
    <row r="127" spans="1:15" x14ac:dyDescent="0.2">
      <c r="A127" s="12" t="s">
        <v>48</v>
      </c>
      <c r="B127" s="12" t="s">
        <v>23</v>
      </c>
      <c r="C127" s="13">
        <f>'dataset-peitek-2021'!H126</f>
        <v>1</v>
      </c>
      <c r="D127" s="12">
        <v>1.00001488936116</v>
      </c>
      <c r="E127" s="12">
        <f t="shared" si="14"/>
        <v>1.00001488936116</v>
      </c>
      <c r="F127" s="18"/>
      <c r="G127" s="1">
        <v>0.20785391914696899</v>
      </c>
      <c r="H127" s="12">
        <f t="shared" si="15"/>
        <v>0.20785391914696899</v>
      </c>
      <c r="I127" s="18"/>
      <c r="J127" s="1">
        <v>1.09018227458224</v>
      </c>
      <c r="K127" s="12">
        <f t="shared" si="16"/>
        <v>1.09018227458224</v>
      </c>
      <c r="L127" s="18"/>
      <c r="M127" s="1">
        <v>0.89991200305697605</v>
      </c>
      <c r="N127" s="12">
        <f t="shared" si="17"/>
        <v>0.89991200305697605</v>
      </c>
      <c r="O127" s="18"/>
    </row>
    <row r="128" spans="1:15" x14ac:dyDescent="0.2">
      <c r="A128" s="12" t="s">
        <v>49</v>
      </c>
      <c r="B128" s="12" t="s">
        <v>23</v>
      </c>
      <c r="C128" s="13">
        <f>'dataset-peitek-2021'!H127</f>
        <v>1</v>
      </c>
      <c r="D128" s="12">
        <v>2.4811645823247099</v>
      </c>
      <c r="E128" s="12">
        <f t="shared" si="14"/>
        <v>2.4811645823247099</v>
      </c>
      <c r="F128" s="18"/>
      <c r="G128" s="1">
        <v>2.32220631381939</v>
      </c>
      <c r="H128" s="12">
        <f t="shared" si="15"/>
        <v>2.32220631381939</v>
      </c>
      <c r="I128" s="18"/>
      <c r="J128" s="1">
        <v>1.71986812979305</v>
      </c>
      <c r="K128" s="12">
        <f t="shared" si="16"/>
        <v>1.71986812979305</v>
      </c>
      <c r="L128" s="18"/>
      <c r="M128" s="1">
        <v>1.7554775855749301</v>
      </c>
      <c r="N128" s="12">
        <f t="shared" si="17"/>
        <v>1.7554775855749301</v>
      </c>
      <c r="O128" s="18"/>
    </row>
    <row r="129" spans="1:15" x14ac:dyDescent="0.2">
      <c r="A129" s="12" t="s">
        <v>50</v>
      </c>
      <c r="B129" s="12" t="s">
        <v>23</v>
      </c>
      <c r="C129" s="13">
        <f>'dataset-peitek-2021'!H128</f>
        <v>1</v>
      </c>
      <c r="D129" s="12">
        <v>1.12852838869082</v>
      </c>
      <c r="E129" s="12">
        <f t="shared" si="14"/>
        <v>1.12852838869082</v>
      </c>
      <c r="F129" s="18"/>
      <c r="G129" s="1">
        <v>0.99590887148923901</v>
      </c>
      <c r="H129" s="12">
        <f t="shared" si="15"/>
        <v>0.99590887148923901</v>
      </c>
      <c r="I129" s="18"/>
      <c r="J129" s="1">
        <v>1.39157533004867</v>
      </c>
      <c r="K129" s="12">
        <f t="shared" si="16"/>
        <v>1.39157533004867</v>
      </c>
      <c r="L129" s="18"/>
      <c r="M129" s="1">
        <v>0.66737668077229795</v>
      </c>
      <c r="N129" s="12">
        <f t="shared" si="17"/>
        <v>0.66737668077229795</v>
      </c>
      <c r="O129" s="18"/>
    </row>
    <row r="130" spans="1:15" x14ac:dyDescent="0.2">
      <c r="A130" s="12" t="s">
        <v>51</v>
      </c>
      <c r="B130" s="12"/>
      <c r="C130" s="13"/>
      <c r="D130" s="12"/>
      <c r="E130" s="12"/>
      <c r="F130" s="18"/>
      <c r="H130" s="12">
        <f t="shared" si="15"/>
        <v>0</v>
      </c>
      <c r="I130" s="18"/>
      <c r="K130" s="12">
        <f t="shared" si="16"/>
        <v>0</v>
      </c>
      <c r="L130" s="18"/>
      <c r="N130" s="12">
        <f t="shared" si="17"/>
        <v>0</v>
      </c>
      <c r="O130" s="18"/>
    </row>
    <row r="131" spans="1:15" x14ac:dyDescent="0.2">
      <c r="A131" s="12" t="s">
        <v>52</v>
      </c>
      <c r="B131" s="12" t="s">
        <v>23</v>
      </c>
      <c r="C131" s="13">
        <f>'dataset-peitek-2021'!H130</f>
        <v>1</v>
      </c>
      <c r="D131" s="12">
        <v>2.2232721598027898</v>
      </c>
      <c r="E131" s="12">
        <f t="shared" si="14"/>
        <v>2.2232721598027898</v>
      </c>
      <c r="F131" s="18"/>
      <c r="G131" s="1">
        <v>2.1830944419293101</v>
      </c>
      <c r="H131" s="12">
        <f t="shared" si="15"/>
        <v>2.1830944419293101</v>
      </c>
      <c r="I131" s="18"/>
      <c r="J131" s="1">
        <v>2.78516641725682</v>
      </c>
      <c r="K131" s="12">
        <f t="shared" si="16"/>
        <v>2.78516641725682</v>
      </c>
      <c r="L131" s="18"/>
      <c r="M131" s="1">
        <v>2.37531788557127</v>
      </c>
      <c r="N131" s="12">
        <f t="shared" si="17"/>
        <v>2.37531788557127</v>
      </c>
      <c r="O131" s="18"/>
    </row>
    <row r="132" spans="1:15" x14ac:dyDescent="0.2">
      <c r="A132" s="12" t="s">
        <v>53</v>
      </c>
      <c r="B132" s="12" t="s">
        <v>23</v>
      </c>
      <c r="C132" s="13">
        <f>'dataset-peitek-2021'!H131</f>
        <v>1</v>
      </c>
      <c r="D132" s="12">
        <v>0.81697871776154396</v>
      </c>
      <c r="E132" s="12">
        <f t="shared" si="14"/>
        <v>0.81697871776154396</v>
      </c>
      <c r="F132" s="18"/>
      <c r="G132" s="1">
        <v>0.53524437202806396</v>
      </c>
      <c r="H132" s="12">
        <f t="shared" si="15"/>
        <v>0.53524437202806396</v>
      </c>
      <c r="I132" s="18"/>
      <c r="J132" s="1">
        <v>1.4768588681424999</v>
      </c>
      <c r="K132" s="12">
        <f t="shared" si="16"/>
        <v>1.4768588681424999</v>
      </c>
      <c r="L132" s="18"/>
      <c r="M132" s="1">
        <v>1.4573966230129201</v>
      </c>
      <c r="N132" s="12">
        <f t="shared" si="17"/>
        <v>1.4573966230129201</v>
      </c>
      <c r="O132" s="18"/>
    </row>
    <row r="133" spans="1:15" x14ac:dyDescent="0.2">
      <c r="A133" s="12" t="s">
        <v>54</v>
      </c>
      <c r="B133" s="12" t="s">
        <v>23</v>
      </c>
      <c r="C133" s="13">
        <f>'dataset-peitek-2021'!H132</f>
        <v>1</v>
      </c>
      <c r="D133" s="12">
        <v>1.5638349359818</v>
      </c>
      <c r="E133" s="12">
        <f t="shared" si="14"/>
        <v>1.5638349359818</v>
      </c>
      <c r="F133" s="18"/>
      <c r="G133" s="1">
        <v>1.45866649537551</v>
      </c>
      <c r="H133" s="12">
        <f t="shared" si="15"/>
        <v>1.45866649537551</v>
      </c>
      <c r="I133" s="18"/>
      <c r="J133" s="1">
        <v>0.71999688091851299</v>
      </c>
      <c r="K133" s="12">
        <f t="shared" si="16"/>
        <v>0.71999688091851299</v>
      </c>
      <c r="L133" s="18"/>
      <c r="M133" s="1">
        <v>1.6682295273677199</v>
      </c>
      <c r="N133" s="12">
        <f t="shared" si="17"/>
        <v>1.6682295273677199</v>
      </c>
      <c r="O133" s="18"/>
    </row>
    <row r="134" spans="1:15" x14ac:dyDescent="0.2">
      <c r="A134" s="12" t="s">
        <v>55</v>
      </c>
      <c r="B134" s="12" t="s">
        <v>23</v>
      </c>
      <c r="C134" s="13">
        <f>'dataset-peitek-2021'!H133</f>
        <v>1</v>
      </c>
      <c r="D134" s="12">
        <v>1.1749221602099</v>
      </c>
      <c r="E134" s="12">
        <f t="shared" ref="E134:E197" si="30">IF(C134=0,0,D134)</f>
        <v>1.1749221602099</v>
      </c>
      <c r="F134" s="18"/>
      <c r="G134" s="1">
        <v>1.01044653906691</v>
      </c>
      <c r="H134" s="12">
        <f t="shared" ref="H134:H197" si="31">IF($C134=0,0,G134)</f>
        <v>1.01044653906691</v>
      </c>
      <c r="I134" s="18"/>
      <c r="J134" s="1">
        <v>0.857903931163149</v>
      </c>
      <c r="K134" s="12">
        <f t="shared" ref="K134:K197" si="32">IF($C134=0,0,J134)</f>
        <v>0.857903931163149</v>
      </c>
      <c r="L134" s="18"/>
      <c r="M134" s="1">
        <v>1.43382348425384</v>
      </c>
      <c r="N134" s="12">
        <f t="shared" ref="N134:N197" si="33">IF($C134=0,0,M134)</f>
        <v>1.43382348425384</v>
      </c>
      <c r="O134" s="18"/>
    </row>
    <row r="135" spans="1:15" x14ac:dyDescent="0.2">
      <c r="A135" s="12" t="s">
        <v>56</v>
      </c>
      <c r="B135" s="12" t="s">
        <v>23</v>
      </c>
      <c r="C135" s="13">
        <f>'dataset-peitek-2021'!H134</f>
        <v>1</v>
      </c>
      <c r="D135" s="12">
        <v>0.54781828629357698</v>
      </c>
      <c r="E135" s="12">
        <f t="shared" si="30"/>
        <v>0.54781828629357698</v>
      </c>
      <c r="F135" s="18"/>
      <c r="G135" s="1">
        <v>1.35042278784507E-2</v>
      </c>
      <c r="H135" s="12">
        <f t="shared" si="31"/>
        <v>1.35042278784507E-2</v>
      </c>
      <c r="I135" s="18"/>
      <c r="J135" s="1">
        <v>0.71950863078046101</v>
      </c>
      <c r="K135" s="12">
        <f t="shared" si="32"/>
        <v>0.71950863078046101</v>
      </c>
      <c r="L135" s="18"/>
      <c r="M135" s="1">
        <v>0.93899545915309302</v>
      </c>
      <c r="N135" s="12">
        <f t="shared" si="33"/>
        <v>0.93899545915309302</v>
      </c>
      <c r="O135" s="18"/>
    </row>
    <row r="136" spans="1:15" x14ac:dyDescent="0.2">
      <c r="A136" s="12" t="s">
        <v>57</v>
      </c>
      <c r="B136" s="12" t="s">
        <v>23</v>
      </c>
      <c r="C136" s="13">
        <f>'dataset-peitek-2021'!H135</f>
        <v>1</v>
      </c>
      <c r="D136" s="12">
        <v>0.67717364701358695</v>
      </c>
      <c r="E136" s="12">
        <f t="shared" si="30"/>
        <v>0.67717364701358695</v>
      </c>
      <c r="F136" s="18"/>
      <c r="G136" s="1">
        <v>5.9328506603729202E-2</v>
      </c>
      <c r="H136" s="12">
        <f t="shared" si="31"/>
        <v>5.9328506603729202E-2</v>
      </c>
      <c r="I136" s="18"/>
      <c r="J136" s="1">
        <v>1.08853153692687</v>
      </c>
      <c r="K136" s="12">
        <f t="shared" si="32"/>
        <v>1.08853153692687</v>
      </c>
      <c r="L136" s="18"/>
      <c r="M136" s="1">
        <v>1.1764060202209199</v>
      </c>
      <c r="N136" s="12">
        <f t="shared" si="33"/>
        <v>1.1764060202209199</v>
      </c>
      <c r="O136" s="18"/>
    </row>
    <row r="137" spans="1:15" x14ac:dyDescent="0.2">
      <c r="A137" s="12" t="s">
        <v>58</v>
      </c>
      <c r="B137" s="12" t="s">
        <v>23</v>
      </c>
      <c r="C137" s="13">
        <f>'dataset-peitek-2021'!H136</f>
        <v>1</v>
      </c>
      <c r="D137" s="12">
        <v>1.7972022639138501</v>
      </c>
      <c r="E137" s="12">
        <f t="shared" si="30"/>
        <v>1.7972022639138501</v>
      </c>
      <c r="F137" s="18"/>
      <c r="G137" s="1">
        <v>2.3184378200593598</v>
      </c>
      <c r="H137" s="12">
        <f t="shared" si="31"/>
        <v>2.3184378200593598</v>
      </c>
      <c r="I137" s="18"/>
      <c r="J137" s="1">
        <v>1.3942811807359401</v>
      </c>
      <c r="K137" s="12">
        <f t="shared" si="32"/>
        <v>1.3942811807359401</v>
      </c>
      <c r="L137" s="18"/>
      <c r="M137" s="1">
        <v>0.996950649310819</v>
      </c>
      <c r="N137" s="12">
        <f t="shared" si="33"/>
        <v>0.996950649310819</v>
      </c>
      <c r="O137" s="18"/>
    </row>
    <row r="138" spans="1:15" x14ac:dyDescent="0.2">
      <c r="A138" s="12" t="s">
        <v>41</v>
      </c>
      <c r="B138" s="12" t="s">
        <v>31</v>
      </c>
      <c r="C138" s="13">
        <f>'dataset-peitek-2021'!H137</f>
        <v>0</v>
      </c>
      <c r="D138" s="12">
        <v>1.2609469724601601</v>
      </c>
      <c r="E138" s="12">
        <f t="shared" si="30"/>
        <v>0</v>
      </c>
      <c r="F138" s="18">
        <f t="shared" ref="F138" si="34">SUM(E138:E156)/SUM(C138:C156)</f>
        <v>1.7025904516287755</v>
      </c>
      <c r="G138" s="1">
        <v>1.41811970933412</v>
      </c>
      <c r="H138" s="12">
        <f t="shared" si="31"/>
        <v>0</v>
      </c>
      <c r="I138" s="18">
        <f t="shared" ref="I138" si="35">SUM(H138:H156)/SUM($C138:$C156)</f>
        <v>1.5671245364521658</v>
      </c>
      <c r="J138" s="1">
        <v>1.37140079276036</v>
      </c>
      <c r="K138" s="12">
        <f t="shared" si="32"/>
        <v>0</v>
      </c>
      <c r="L138" s="18">
        <f t="shared" ref="L138" si="36">SUM(K138:K156)/SUM($C138:$C156)</f>
        <v>2.1061088578712139</v>
      </c>
      <c r="M138" s="1">
        <v>1.1972993289424301</v>
      </c>
      <c r="N138" s="12">
        <f t="shared" si="33"/>
        <v>0</v>
      </c>
      <c r="O138" s="18">
        <f t="shared" ref="O138" si="37">SUM(N138:N156)/SUM($C138:$C156)</f>
        <v>1.8150401452164802</v>
      </c>
    </row>
    <row r="139" spans="1:15" x14ac:dyDescent="0.2">
      <c r="A139" s="12" t="s">
        <v>14</v>
      </c>
      <c r="B139" s="12" t="s">
        <v>31</v>
      </c>
      <c r="C139" s="13">
        <f>'dataset-peitek-2021'!H138</f>
        <v>1</v>
      </c>
      <c r="D139" s="12">
        <v>2.0122857543774799</v>
      </c>
      <c r="E139" s="12">
        <f t="shared" si="30"/>
        <v>2.0122857543774799</v>
      </c>
      <c r="F139" s="18"/>
      <c r="G139" s="1">
        <v>1.59044013525053</v>
      </c>
      <c r="H139" s="12">
        <f t="shared" si="31"/>
        <v>1.59044013525053</v>
      </c>
      <c r="I139" s="18"/>
      <c r="J139" s="1">
        <v>2.6890521969149499</v>
      </c>
      <c r="K139" s="12">
        <f t="shared" si="32"/>
        <v>2.6890521969149499</v>
      </c>
      <c r="L139" s="18"/>
      <c r="M139" s="1">
        <v>2.0068123548119901</v>
      </c>
      <c r="N139" s="12">
        <f t="shared" si="33"/>
        <v>2.0068123548119901</v>
      </c>
      <c r="O139" s="18"/>
    </row>
    <row r="140" spans="1:15" x14ac:dyDescent="0.2">
      <c r="A140" s="12" t="s">
        <v>42</v>
      </c>
      <c r="B140" s="12" t="s">
        <v>31</v>
      </c>
      <c r="C140" s="13">
        <f>'dataset-peitek-2021'!H139</f>
        <v>1</v>
      </c>
      <c r="D140" s="12">
        <v>2.3158521774111702</v>
      </c>
      <c r="E140" s="12">
        <f t="shared" si="30"/>
        <v>2.3158521774111702</v>
      </c>
      <c r="F140" s="18"/>
      <c r="G140" s="1">
        <v>2.8658472879885202</v>
      </c>
      <c r="H140" s="12">
        <f t="shared" si="31"/>
        <v>2.8658472879885202</v>
      </c>
      <c r="I140" s="18"/>
      <c r="J140" s="1">
        <v>2.8656003689335199</v>
      </c>
      <c r="K140" s="12">
        <f t="shared" si="32"/>
        <v>2.8656003689335199</v>
      </c>
      <c r="L140" s="18"/>
      <c r="M140" s="1">
        <v>2.6646186175446598</v>
      </c>
      <c r="N140" s="12">
        <f t="shared" si="33"/>
        <v>2.6646186175446598</v>
      </c>
      <c r="O140" s="18"/>
    </row>
    <row r="141" spans="1:15" x14ac:dyDescent="0.2">
      <c r="A141" s="12" t="s">
        <v>43</v>
      </c>
      <c r="B141" s="12" t="s">
        <v>31</v>
      </c>
      <c r="C141" s="13">
        <f>'dataset-peitek-2021'!H140</f>
        <v>0</v>
      </c>
      <c r="D141" s="12">
        <v>1.6008801585071299</v>
      </c>
      <c r="E141" s="12">
        <f t="shared" si="30"/>
        <v>0</v>
      </c>
      <c r="F141" s="18"/>
      <c r="G141" s="1">
        <v>2.2361317312109699</v>
      </c>
      <c r="H141" s="12">
        <f t="shared" si="31"/>
        <v>0</v>
      </c>
      <c r="I141" s="18"/>
      <c r="J141" s="1">
        <v>2.1867272032700198</v>
      </c>
      <c r="K141" s="12">
        <f t="shared" si="32"/>
        <v>0</v>
      </c>
      <c r="L141" s="18"/>
      <c r="M141" s="1">
        <v>1.66860279597279</v>
      </c>
      <c r="N141" s="12">
        <f t="shared" si="33"/>
        <v>0</v>
      </c>
      <c r="O141" s="18"/>
    </row>
    <row r="142" spans="1:15" x14ac:dyDescent="0.2">
      <c r="A142" s="12" t="s">
        <v>44</v>
      </c>
      <c r="B142" s="12" t="s">
        <v>31</v>
      </c>
      <c r="C142" s="13">
        <f>'dataset-peitek-2021'!H141</f>
        <v>1</v>
      </c>
      <c r="D142" s="12">
        <v>2.9614640218666102</v>
      </c>
      <c r="E142" s="12">
        <f t="shared" si="30"/>
        <v>2.9614640218666102</v>
      </c>
      <c r="F142" s="18"/>
      <c r="G142" s="1">
        <v>1.90765336386017</v>
      </c>
      <c r="H142" s="12">
        <f t="shared" si="31"/>
        <v>1.90765336386017</v>
      </c>
      <c r="I142" s="18"/>
      <c r="J142" s="1">
        <v>3.21937426323306</v>
      </c>
      <c r="K142" s="12">
        <f t="shared" si="32"/>
        <v>3.21937426323306</v>
      </c>
      <c r="L142" s="18"/>
      <c r="M142" s="1">
        <v>3.3291542838636001</v>
      </c>
      <c r="N142" s="12">
        <f t="shared" si="33"/>
        <v>3.3291542838636001</v>
      </c>
      <c r="O142" s="18"/>
    </row>
    <row r="143" spans="1:15" x14ac:dyDescent="0.2">
      <c r="A143" s="12" t="s">
        <v>45</v>
      </c>
      <c r="B143" s="12" t="s">
        <v>31</v>
      </c>
      <c r="C143" s="13">
        <f>'dataset-peitek-2021'!H142</f>
        <v>1</v>
      </c>
      <c r="D143" s="12">
        <v>0.70200830329087105</v>
      </c>
      <c r="E143" s="12">
        <f t="shared" si="30"/>
        <v>0.70200830329087105</v>
      </c>
      <c r="F143" s="18"/>
      <c r="G143" s="1">
        <v>0.57671591447167503</v>
      </c>
      <c r="H143" s="12">
        <f t="shared" si="31"/>
        <v>0.57671591447167503</v>
      </c>
      <c r="I143" s="18"/>
      <c r="J143" s="1">
        <v>1.80760124190259</v>
      </c>
      <c r="K143" s="12">
        <f t="shared" si="32"/>
        <v>1.80760124190259</v>
      </c>
      <c r="L143" s="18"/>
      <c r="M143" s="1">
        <v>0.93392400667545195</v>
      </c>
      <c r="N143" s="12">
        <f t="shared" si="33"/>
        <v>0.93392400667545195</v>
      </c>
      <c r="O143" s="18"/>
    </row>
    <row r="144" spans="1:15" x14ac:dyDescent="0.2">
      <c r="A144" s="12" t="s">
        <v>46</v>
      </c>
      <c r="B144" s="12" t="s">
        <v>31</v>
      </c>
      <c r="C144" s="13">
        <f>'dataset-peitek-2021'!H143</f>
        <v>1</v>
      </c>
      <c r="D144" s="12">
        <v>1.7501489384176601</v>
      </c>
      <c r="E144" s="12">
        <f t="shared" si="30"/>
        <v>1.7501489384176601</v>
      </c>
      <c r="F144" s="18"/>
      <c r="G144" s="1">
        <v>1.84041822579737</v>
      </c>
      <c r="H144" s="12">
        <f t="shared" si="31"/>
        <v>1.84041822579737</v>
      </c>
      <c r="I144" s="18"/>
      <c r="J144" s="1">
        <v>2.6784114446541798</v>
      </c>
      <c r="K144" s="12">
        <f t="shared" si="32"/>
        <v>2.6784114446541798</v>
      </c>
      <c r="L144" s="18"/>
      <c r="M144" s="1">
        <v>1.57191968897974</v>
      </c>
      <c r="N144" s="12">
        <f t="shared" si="33"/>
        <v>1.57191968897974</v>
      </c>
      <c r="O144" s="18"/>
    </row>
    <row r="145" spans="1:15" x14ac:dyDescent="0.2">
      <c r="A145" s="12" t="s">
        <v>47</v>
      </c>
      <c r="B145" s="12" t="s">
        <v>31</v>
      </c>
      <c r="C145" s="13">
        <f>'dataset-peitek-2021'!H144</f>
        <v>1</v>
      </c>
      <c r="D145" s="12">
        <v>1.50593839499672</v>
      </c>
      <c r="E145" s="12">
        <f t="shared" si="30"/>
        <v>1.50593839499672</v>
      </c>
      <c r="F145" s="18"/>
      <c r="G145" s="1">
        <v>1.52417897179676</v>
      </c>
      <c r="H145" s="12">
        <f t="shared" si="31"/>
        <v>1.52417897179676</v>
      </c>
      <c r="I145" s="18"/>
      <c r="J145" s="1">
        <v>1.47103863170825</v>
      </c>
      <c r="K145" s="12">
        <f t="shared" si="32"/>
        <v>1.47103863170825</v>
      </c>
      <c r="L145" s="18"/>
      <c r="M145" s="1">
        <v>1.5785627141654199</v>
      </c>
      <c r="N145" s="12">
        <f t="shared" si="33"/>
        <v>1.5785627141654199</v>
      </c>
      <c r="O145" s="18"/>
    </row>
    <row r="146" spans="1:15" x14ac:dyDescent="0.2">
      <c r="A146" s="12" t="s">
        <v>48</v>
      </c>
      <c r="B146" s="12" t="s">
        <v>31</v>
      </c>
      <c r="C146" s="13">
        <f>'dataset-peitek-2021'!H145</f>
        <v>0</v>
      </c>
      <c r="D146" s="12">
        <v>1.4917145971433099</v>
      </c>
      <c r="E146" s="12">
        <f t="shared" si="30"/>
        <v>0</v>
      </c>
      <c r="F146" s="18"/>
      <c r="G146" s="1">
        <v>0.42297710636324098</v>
      </c>
      <c r="H146" s="12">
        <f t="shared" si="31"/>
        <v>0</v>
      </c>
      <c r="I146" s="18"/>
      <c r="J146" s="1">
        <v>1.51154195176415</v>
      </c>
      <c r="K146" s="12">
        <f t="shared" si="32"/>
        <v>0</v>
      </c>
      <c r="L146" s="18"/>
      <c r="M146" s="1">
        <v>1.5513685425177099</v>
      </c>
      <c r="N146" s="12">
        <f t="shared" si="33"/>
        <v>0</v>
      </c>
      <c r="O146" s="18"/>
    </row>
    <row r="147" spans="1:15" x14ac:dyDescent="0.2">
      <c r="A147" s="12" t="s">
        <v>49</v>
      </c>
      <c r="B147" s="12" t="s">
        <v>31</v>
      </c>
      <c r="C147" s="13">
        <f>'dataset-peitek-2021'!H146</f>
        <v>1</v>
      </c>
      <c r="D147" s="12">
        <v>1.2192400662221501</v>
      </c>
      <c r="E147" s="12">
        <f t="shared" si="30"/>
        <v>1.2192400662221501</v>
      </c>
      <c r="F147" s="18"/>
      <c r="G147" s="1">
        <v>1.7514032158422801</v>
      </c>
      <c r="H147" s="12">
        <f t="shared" si="31"/>
        <v>1.7514032158422801</v>
      </c>
      <c r="I147" s="18"/>
      <c r="J147" s="1">
        <v>1.5474444112263299</v>
      </c>
      <c r="K147" s="12">
        <f t="shared" si="32"/>
        <v>1.5474444112263299</v>
      </c>
      <c r="L147" s="18"/>
      <c r="M147" s="1">
        <v>1.9707442640421799</v>
      </c>
      <c r="N147" s="12">
        <f t="shared" si="33"/>
        <v>1.9707442640421799</v>
      </c>
      <c r="O147" s="18"/>
    </row>
    <row r="148" spans="1:15" x14ac:dyDescent="0.2">
      <c r="A148" s="12" t="s">
        <v>50</v>
      </c>
      <c r="B148" s="12" t="s">
        <v>31</v>
      </c>
      <c r="C148" s="13">
        <f>'dataset-peitek-2021'!H147</f>
        <v>0</v>
      </c>
      <c r="D148" s="12">
        <v>1.4428481215995399</v>
      </c>
      <c r="E148" s="12">
        <f t="shared" si="30"/>
        <v>0</v>
      </c>
      <c r="F148" s="18"/>
      <c r="G148" s="1">
        <v>2.3675816247950299</v>
      </c>
      <c r="H148" s="12">
        <f t="shared" si="31"/>
        <v>0</v>
      </c>
      <c r="I148" s="18"/>
      <c r="J148" s="1">
        <v>2.0379272167254201</v>
      </c>
      <c r="K148" s="12">
        <f t="shared" si="32"/>
        <v>0</v>
      </c>
      <c r="L148" s="18"/>
      <c r="M148" s="1">
        <v>1.5509043169364201</v>
      </c>
      <c r="N148" s="12">
        <f t="shared" si="33"/>
        <v>0</v>
      </c>
      <c r="O148" s="18"/>
    </row>
    <row r="149" spans="1:15" x14ac:dyDescent="0.2">
      <c r="A149" s="12" t="s">
        <v>51</v>
      </c>
      <c r="B149" s="12"/>
      <c r="C149" s="13"/>
      <c r="D149" s="12"/>
      <c r="E149" s="12">
        <f t="shared" si="30"/>
        <v>0</v>
      </c>
      <c r="F149" s="18"/>
      <c r="H149" s="12">
        <f t="shared" si="31"/>
        <v>0</v>
      </c>
      <c r="I149" s="18"/>
      <c r="K149" s="12">
        <f t="shared" si="32"/>
        <v>0</v>
      </c>
      <c r="L149" s="18"/>
      <c r="N149" s="12">
        <f t="shared" si="33"/>
        <v>0</v>
      </c>
      <c r="O149" s="18"/>
    </row>
    <row r="150" spans="1:15" x14ac:dyDescent="0.2">
      <c r="A150" s="12" t="s">
        <v>52</v>
      </c>
      <c r="B150" s="12" t="s">
        <v>31</v>
      </c>
      <c r="C150" s="13">
        <f>'dataset-peitek-2021'!H149</f>
        <v>1</v>
      </c>
      <c r="D150" s="12">
        <v>1.57307941653215</v>
      </c>
      <c r="E150" s="12">
        <f t="shared" si="30"/>
        <v>1.57307941653215</v>
      </c>
      <c r="F150" s="18"/>
      <c r="G150" s="1">
        <v>1.51461594762208</v>
      </c>
      <c r="H150" s="12">
        <f t="shared" si="31"/>
        <v>1.51461594762208</v>
      </c>
      <c r="I150" s="18"/>
      <c r="J150" s="1">
        <v>1.1993789671259301</v>
      </c>
      <c r="K150" s="12">
        <f t="shared" si="32"/>
        <v>1.1993789671259301</v>
      </c>
      <c r="L150" s="18"/>
      <c r="M150" s="1">
        <v>0.63556684116537698</v>
      </c>
      <c r="N150" s="12">
        <f t="shared" si="33"/>
        <v>0.63556684116537698</v>
      </c>
      <c r="O150" s="18"/>
    </row>
    <row r="151" spans="1:15" x14ac:dyDescent="0.2">
      <c r="A151" s="12" t="s">
        <v>53</v>
      </c>
      <c r="B151" s="12" t="s">
        <v>31</v>
      </c>
      <c r="C151" s="13">
        <f>'dataset-peitek-2021'!H150</f>
        <v>1</v>
      </c>
      <c r="D151" s="12">
        <v>2.7849652833635901</v>
      </c>
      <c r="E151" s="12">
        <f t="shared" si="30"/>
        <v>2.7849652833635901</v>
      </c>
      <c r="F151" s="18"/>
      <c r="G151" s="1">
        <v>2.94943227313802</v>
      </c>
      <c r="H151" s="12">
        <f t="shared" si="31"/>
        <v>2.94943227313802</v>
      </c>
      <c r="I151" s="18"/>
      <c r="J151" s="1">
        <v>3.47705740835849</v>
      </c>
      <c r="K151" s="12">
        <f t="shared" si="32"/>
        <v>3.47705740835849</v>
      </c>
      <c r="L151" s="18"/>
      <c r="M151" s="1">
        <v>2.9916923720707098</v>
      </c>
      <c r="N151" s="12">
        <f t="shared" si="33"/>
        <v>2.9916923720707098</v>
      </c>
      <c r="O151" s="18"/>
    </row>
    <row r="152" spans="1:15" x14ac:dyDescent="0.2">
      <c r="A152" s="12" t="s">
        <v>54</v>
      </c>
      <c r="B152" s="12" t="s">
        <v>31</v>
      </c>
      <c r="C152" s="13">
        <f>'dataset-peitek-2021'!H151</f>
        <v>1</v>
      </c>
      <c r="D152" s="12">
        <v>1.84215615233421</v>
      </c>
      <c r="E152" s="12">
        <f t="shared" si="30"/>
        <v>1.84215615233421</v>
      </c>
      <c r="F152" s="18"/>
      <c r="G152" s="1">
        <v>2.4172704011433401</v>
      </c>
      <c r="H152" s="12">
        <f t="shared" si="31"/>
        <v>2.4172704011433401</v>
      </c>
      <c r="I152" s="18"/>
      <c r="J152" s="1">
        <v>2.6965520764600299</v>
      </c>
      <c r="K152" s="12">
        <f t="shared" si="32"/>
        <v>2.6965520764600299</v>
      </c>
      <c r="L152" s="18"/>
      <c r="M152" s="1">
        <v>1.98715358900206</v>
      </c>
      <c r="N152" s="12">
        <f t="shared" si="33"/>
        <v>1.98715358900206</v>
      </c>
      <c r="O152" s="18"/>
    </row>
    <row r="153" spans="1:15" x14ac:dyDescent="0.2">
      <c r="A153" s="12" t="s">
        <v>55</v>
      </c>
      <c r="B153" s="12" t="s">
        <v>31</v>
      </c>
      <c r="C153" s="13">
        <f>'dataset-peitek-2021'!H152</f>
        <v>1</v>
      </c>
      <c r="D153" s="12">
        <v>1.7451765955241001</v>
      </c>
      <c r="E153" s="12">
        <f t="shared" si="30"/>
        <v>1.7451765955241001</v>
      </c>
      <c r="F153" s="18"/>
      <c r="G153" s="1">
        <v>1.15720156501889</v>
      </c>
      <c r="H153" s="12">
        <f t="shared" si="31"/>
        <v>1.15720156501889</v>
      </c>
      <c r="I153" s="18"/>
      <c r="J153" s="1">
        <v>1.6553593144013401</v>
      </c>
      <c r="K153" s="12">
        <f t="shared" si="32"/>
        <v>1.6553593144013401</v>
      </c>
      <c r="L153" s="18"/>
      <c r="M153" s="1">
        <v>2.0416352398474999</v>
      </c>
      <c r="N153" s="12">
        <f t="shared" si="33"/>
        <v>2.0416352398474999</v>
      </c>
      <c r="O153" s="18"/>
    </row>
    <row r="154" spans="1:15" x14ac:dyDescent="0.2">
      <c r="A154" s="12" t="s">
        <v>56</v>
      </c>
      <c r="B154" s="12" t="s">
        <v>31</v>
      </c>
      <c r="C154" s="13">
        <f>'dataset-peitek-2021'!H153</f>
        <v>1</v>
      </c>
      <c r="D154" s="12">
        <v>1.20529447101166</v>
      </c>
      <c r="E154" s="12">
        <f t="shared" si="30"/>
        <v>1.20529447101166</v>
      </c>
      <c r="F154" s="18"/>
      <c r="G154" s="1">
        <v>0.66386158134182305</v>
      </c>
      <c r="H154" s="12">
        <f t="shared" si="31"/>
        <v>0.66386158134182305</v>
      </c>
      <c r="I154" s="18"/>
      <c r="J154" s="1">
        <v>1.4947377772534201</v>
      </c>
      <c r="K154" s="12">
        <f t="shared" si="32"/>
        <v>1.4947377772534201</v>
      </c>
      <c r="L154" s="18"/>
      <c r="M154" s="1">
        <v>1.6168851732207701</v>
      </c>
      <c r="N154" s="12">
        <f t="shared" si="33"/>
        <v>1.6168851732207701</v>
      </c>
      <c r="O154" s="18"/>
    </row>
    <row r="155" spans="1:15" x14ac:dyDescent="0.2">
      <c r="A155" s="12" t="s">
        <v>57</v>
      </c>
      <c r="B155" s="12" t="s">
        <v>31</v>
      </c>
      <c r="C155" s="13">
        <f>'dataset-peitek-2021'!H154</f>
        <v>1</v>
      </c>
      <c r="D155" s="12">
        <v>0.88193244256861802</v>
      </c>
      <c r="E155" s="12">
        <f t="shared" si="30"/>
        <v>0.88193244256861802</v>
      </c>
      <c r="F155" s="18"/>
      <c r="G155" s="1">
        <v>5.3536057422695599E-2</v>
      </c>
      <c r="H155" s="12">
        <f t="shared" si="31"/>
        <v>5.3536057422695599E-2</v>
      </c>
      <c r="I155" s="18"/>
      <c r="J155" s="1">
        <v>1.0773159198225799</v>
      </c>
      <c r="K155" s="12">
        <f t="shared" si="32"/>
        <v>1.0773159198225799</v>
      </c>
      <c r="L155" s="18"/>
      <c r="M155" s="1">
        <v>0.87764578650601399</v>
      </c>
      <c r="N155" s="12">
        <f t="shared" si="33"/>
        <v>0.87764578650601399</v>
      </c>
      <c r="O155" s="18"/>
    </row>
    <row r="156" spans="1:15" x14ac:dyDescent="0.2">
      <c r="A156" s="12" t="s">
        <v>58</v>
      </c>
      <c r="B156" s="12" t="s">
        <v>31</v>
      </c>
      <c r="C156" s="13">
        <f>'dataset-peitek-2021'!H155</f>
        <v>1</v>
      </c>
      <c r="D156" s="12">
        <v>1.3367243048858699</v>
      </c>
      <c r="E156" s="12">
        <f t="shared" si="30"/>
        <v>1.3367243048858699</v>
      </c>
      <c r="F156" s="18"/>
      <c r="G156" s="1">
        <v>1.12716856963616</v>
      </c>
      <c r="H156" s="12">
        <f t="shared" si="31"/>
        <v>1.12716856963616</v>
      </c>
      <c r="I156" s="18"/>
      <c r="J156" s="1">
        <v>1.6065999882023201</v>
      </c>
      <c r="K156" s="12">
        <f t="shared" si="32"/>
        <v>1.6065999882023201</v>
      </c>
      <c r="L156" s="18"/>
      <c r="M156" s="1">
        <v>1.20424710113525</v>
      </c>
      <c r="N156" s="12">
        <f t="shared" si="33"/>
        <v>1.20424710113525</v>
      </c>
      <c r="O156" s="18"/>
    </row>
    <row r="157" spans="1:15" x14ac:dyDescent="0.2">
      <c r="A157" s="12" t="s">
        <v>41</v>
      </c>
      <c r="B157" s="12" t="s">
        <v>28</v>
      </c>
      <c r="C157" s="13">
        <f>'dataset-peitek-2021'!H156</f>
        <v>0</v>
      </c>
      <c r="D157" s="12">
        <v>0.896680137454959</v>
      </c>
      <c r="E157" s="12">
        <f t="shared" si="30"/>
        <v>0</v>
      </c>
      <c r="F157" s="18">
        <f t="shared" ref="F157" si="38">SUM(E157:E175)/SUM(C157:C175)</f>
        <v>1.6871394913395641</v>
      </c>
      <c r="G157" s="1">
        <v>0.74780103956798305</v>
      </c>
      <c r="H157" s="12">
        <f t="shared" si="31"/>
        <v>0</v>
      </c>
      <c r="I157" s="18">
        <f t="shared" ref="I157" si="39">SUM(H157:H175)/SUM($C157:$C175)</f>
        <v>1.4840238521236739</v>
      </c>
      <c r="J157" s="1">
        <v>1.24415688518441</v>
      </c>
      <c r="K157" s="12">
        <f t="shared" si="32"/>
        <v>0</v>
      </c>
      <c r="L157" s="18">
        <f t="shared" ref="L157" si="40">SUM(K157:K175)/SUM($C157:$C175)</f>
        <v>1.9264002622702858</v>
      </c>
      <c r="M157" s="1">
        <v>1.02569409476444</v>
      </c>
      <c r="N157" s="12">
        <f t="shared" si="33"/>
        <v>0</v>
      </c>
      <c r="O157" s="18">
        <f t="shared" ref="O157" si="41">SUM(N157:N175)/SUM($C157:$C175)</f>
        <v>1.5942196695079798</v>
      </c>
    </row>
    <row r="158" spans="1:15" x14ac:dyDescent="0.2">
      <c r="A158" s="12" t="s">
        <v>14</v>
      </c>
      <c r="B158" s="12" t="s">
        <v>28</v>
      </c>
      <c r="C158" s="13">
        <f>'dataset-peitek-2021'!H157</f>
        <v>1</v>
      </c>
      <c r="D158" s="12">
        <v>1.8282253850133201</v>
      </c>
      <c r="E158" s="12">
        <f t="shared" si="30"/>
        <v>1.8282253850133201</v>
      </c>
      <c r="F158" s="18"/>
      <c r="G158" s="1">
        <v>2.2369128482521998</v>
      </c>
      <c r="H158" s="12">
        <f t="shared" si="31"/>
        <v>2.2369128482521998</v>
      </c>
      <c r="I158" s="18"/>
      <c r="J158" s="1">
        <v>1.9657758463281401</v>
      </c>
      <c r="K158" s="12">
        <f t="shared" si="32"/>
        <v>1.9657758463281401</v>
      </c>
      <c r="L158" s="18"/>
      <c r="M158" s="1">
        <v>1.62656064113004</v>
      </c>
      <c r="N158" s="12">
        <f t="shared" si="33"/>
        <v>1.62656064113004</v>
      </c>
      <c r="O158" s="18"/>
    </row>
    <row r="159" spans="1:15" x14ac:dyDescent="0.2">
      <c r="A159" s="12" t="s">
        <v>42</v>
      </c>
      <c r="B159" s="12" t="s">
        <v>28</v>
      </c>
      <c r="C159" s="13">
        <f>'dataset-peitek-2021'!H158</f>
        <v>1</v>
      </c>
      <c r="D159" s="12">
        <v>2.0045712523819801</v>
      </c>
      <c r="E159" s="12">
        <f t="shared" si="30"/>
        <v>2.0045712523819801</v>
      </c>
      <c r="F159" s="18"/>
      <c r="G159" s="1">
        <v>1.63671761749912</v>
      </c>
      <c r="H159" s="12">
        <f t="shared" si="31"/>
        <v>1.63671761749912</v>
      </c>
      <c r="I159" s="18"/>
      <c r="J159" s="1">
        <v>2.1138606106101299</v>
      </c>
      <c r="K159" s="12">
        <f t="shared" si="32"/>
        <v>2.1138606106101299</v>
      </c>
      <c r="L159" s="18"/>
      <c r="M159" s="1">
        <v>1.30257686230338</v>
      </c>
      <c r="N159" s="12">
        <f t="shared" si="33"/>
        <v>1.30257686230338</v>
      </c>
      <c r="O159" s="18"/>
    </row>
    <row r="160" spans="1:15" x14ac:dyDescent="0.2">
      <c r="A160" s="12" t="s">
        <v>43</v>
      </c>
      <c r="B160" s="12" t="s">
        <v>28</v>
      </c>
      <c r="C160" s="13">
        <f>'dataset-peitek-2021'!H159</f>
        <v>0</v>
      </c>
      <c r="D160" s="12">
        <v>2.33960574608962</v>
      </c>
      <c r="E160" s="12">
        <f t="shared" si="30"/>
        <v>0</v>
      </c>
      <c r="F160" s="18"/>
      <c r="G160" s="1">
        <v>3.1326007718605502</v>
      </c>
      <c r="H160" s="12">
        <f t="shared" si="31"/>
        <v>0</v>
      </c>
      <c r="I160" s="18"/>
      <c r="J160" s="1">
        <v>2.7786453541176099</v>
      </c>
      <c r="K160" s="12">
        <f t="shared" si="32"/>
        <v>0</v>
      </c>
      <c r="L160" s="18"/>
      <c r="M160" s="1">
        <v>2.02300023452272</v>
      </c>
      <c r="N160" s="12">
        <f t="shared" si="33"/>
        <v>0</v>
      </c>
      <c r="O160" s="18"/>
    </row>
    <row r="161" spans="1:15" x14ac:dyDescent="0.2">
      <c r="A161" s="12" t="s">
        <v>44</v>
      </c>
      <c r="B161" s="12" t="s">
        <v>28</v>
      </c>
      <c r="C161" s="13">
        <f>'dataset-peitek-2021'!H160</f>
        <v>0</v>
      </c>
      <c r="D161" s="12">
        <v>2.5515662313321399</v>
      </c>
      <c r="E161" s="12">
        <f t="shared" si="30"/>
        <v>0</v>
      </c>
      <c r="F161" s="18"/>
      <c r="G161" s="1">
        <v>1.9190320948377899</v>
      </c>
      <c r="H161" s="12">
        <f t="shared" si="31"/>
        <v>0</v>
      </c>
      <c r="I161" s="18"/>
      <c r="J161" s="1">
        <v>2.5531364285541498</v>
      </c>
      <c r="K161" s="12">
        <f t="shared" si="32"/>
        <v>0</v>
      </c>
      <c r="L161" s="18"/>
      <c r="M161" s="1">
        <v>2.5949591342589402</v>
      </c>
      <c r="N161" s="12">
        <f t="shared" si="33"/>
        <v>0</v>
      </c>
      <c r="O161" s="18"/>
    </row>
    <row r="162" spans="1:15" x14ac:dyDescent="0.2">
      <c r="A162" s="12" t="s">
        <v>45</v>
      </c>
      <c r="B162" s="12" t="s">
        <v>28</v>
      </c>
      <c r="C162" s="13">
        <f>'dataset-peitek-2021'!H161</f>
        <v>1</v>
      </c>
      <c r="D162" s="12">
        <v>0.56995344851880902</v>
      </c>
      <c r="E162" s="12">
        <f t="shared" si="30"/>
        <v>0.56995344851880902</v>
      </c>
      <c r="F162" s="18"/>
      <c r="G162" s="1">
        <v>0.63929428579789804</v>
      </c>
      <c r="H162" s="12">
        <f t="shared" si="31"/>
        <v>0.63929428579789804</v>
      </c>
      <c r="I162" s="18"/>
      <c r="J162" s="1">
        <v>1.29791156870145</v>
      </c>
      <c r="K162" s="12">
        <f t="shared" si="32"/>
        <v>1.29791156870145</v>
      </c>
      <c r="L162" s="18"/>
      <c r="M162" s="1">
        <v>1.13701095335733</v>
      </c>
      <c r="N162" s="12">
        <f t="shared" si="33"/>
        <v>1.13701095335733</v>
      </c>
      <c r="O162" s="18"/>
    </row>
    <row r="163" spans="1:15" x14ac:dyDescent="0.2">
      <c r="A163" s="12" t="s">
        <v>46</v>
      </c>
      <c r="B163" s="12" t="s">
        <v>28</v>
      </c>
      <c r="C163" s="13">
        <f>'dataset-peitek-2021'!H162</f>
        <v>0</v>
      </c>
      <c r="D163" s="12">
        <v>0.65159826335957605</v>
      </c>
      <c r="E163" s="12">
        <f t="shared" si="30"/>
        <v>0</v>
      </c>
      <c r="F163" s="18"/>
      <c r="G163" s="1">
        <v>1.3534922471514601</v>
      </c>
      <c r="H163" s="12">
        <f t="shared" si="31"/>
        <v>0</v>
      </c>
      <c r="I163" s="18"/>
      <c r="J163" s="1">
        <v>1.68600260926197</v>
      </c>
      <c r="K163" s="12">
        <f t="shared" si="32"/>
        <v>0</v>
      </c>
      <c r="L163" s="18"/>
      <c r="M163" s="1">
        <v>1.69050954473672</v>
      </c>
      <c r="N163" s="12">
        <f t="shared" si="33"/>
        <v>0</v>
      </c>
      <c r="O163" s="18"/>
    </row>
    <row r="164" spans="1:15" x14ac:dyDescent="0.2">
      <c r="A164" s="12" t="s">
        <v>47</v>
      </c>
      <c r="B164" s="12" t="s">
        <v>28</v>
      </c>
      <c r="C164" s="13">
        <f>'dataset-peitek-2021'!H163</f>
        <v>1</v>
      </c>
      <c r="D164" s="12">
        <v>1.5489410401011601</v>
      </c>
      <c r="E164" s="12">
        <f t="shared" si="30"/>
        <v>1.5489410401011601</v>
      </c>
      <c r="F164" s="18"/>
      <c r="G164" s="1">
        <v>1.3215490212654599</v>
      </c>
      <c r="H164" s="12">
        <f t="shared" si="31"/>
        <v>1.3215490212654599</v>
      </c>
      <c r="I164" s="18"/>
      <c r="J164" s="1">
        <v>1.0306693922336101</v>
      </c>
      <c r="K164" s="12">
        <f t="shared" si="32"/>
        <v>1.0306693922336101</v>
      </c>
      <c r="L164" s="18"/>
      <c r="M164" s="1">
        <v>1.2590319913993699</v>
      </c>
      <c r="N164" s="12">
        <f t="shared" si="33"/>
        <v>1.2590319913993699</v>
      </c>
      <c r="O164" s="18"/>
    </row>
    <row r="165" spans="1:15" x14ac:dyDescent="0.2">
      <c r="A165" s="12" t="s">
        <v>48</v>
      </c>
      <c r="B165" s="12" t="s">
        <v>28</v>
      </c>
      <c r="C165" s="13">
        <f>'dataset-peitek-2021'!H164</f>
        <v>1</v>
      </c>
      <c r="D165" s="12">
        <v>1.60435582401996</v>
      </c>
      <c r="E165" s="12">
        <f t="shared" si="30"/>
        <v>1.60435582401996</v>
      </c>
      <c r="F165" s="18"/>
      <c r="G165" s="1">
        <v>0.69884261013159799</v>
      </c>
      <c r="H165" s="12">
        <f t="shared" si="31"/>
        <v>0.69884261013159799</v>
      </c>
      <c r="I165" s="18"/>
      <c r="J165" s="1">
        <v>2.41132002899985</v>
      </c>
      <c r="K165" s="12">
        <f t="shared" si="32"/>
        <v>2.41132002899985</v>
      </c>
      <c r="L165" s="18"/>
      <c r="M165" s="1">
        <v>1.6565569895699701</v>
      </c>
      <c r="N165" s="12">
        <f t="shared" si="33"/>
        <v>1.6565569895699701</v>
      </c>
      <c r="O165" s="18"/>
    </row>
    <row r="166" spans="1:15" x14ac:dyDescent="0.2">
      <c r="A166" s="12" t="s">
        <v>49</v>
      </c>
      <c r="B166" s="12" t="s">
        <v>28</v>
      </c>
      <c r="C166" s="13">
        <f>'dataset-peitek-2021'!H165</f>
        <v>1</v>
      </c>
      <c r="D166" s="12">
        <v>2.0299105760732798</v>
      </c>
      <c r="E166" s="12">
        <f t="shared" si="30"/>
        <v>2.0299105760732798</v>
      </c>
      <c r="F166" s="18"/>
      <c r="G166" s="1">
        <v>1.9589957963843501</v>
      </c>
      <c r="H166" s="12">
        <f t="shared" si="31"/>
        <v>1.9589957963843501</v>
      </c>
      <c r="I166" s="18"/>
      <c r="J166" s="1">
        <v>2.9653876014771399</v>
      </c>
      <c r="K166" s="12">
        <f t="shared" si="32"/>
        <v>2.9653876014771399</v>
      </c>
      <c r="L166" s="18"/>
      <c r="M166" s="1">
        <v>2.6249628711867001</v>
      </c>
      <c r="N166" s="12">
        <f t="shared" si="33"/>
        <v>2.6249628711867001</v>
      </c>
      <c r="O166" s="18"/>
    </row>
    <row r="167" spans="1:15" x14ac:dyDescent="0.2">
      <c r="A167" s="12" t="s">
        <v>50</v>
      </c>
      <c r="B167" s="12" t="s">
        <v>28</v>
      </c>
      <c r="C167" s="13">
        <f>'dataset-peitek-2021'!H166</f>
        <v>0</v>
      </c>
      <c r="D167" s="12">
        <v>1.9466874248110799</v>
      </c>
      <c r="E167" s="12">
        <f t="shared" si="30"/>
        <v>0</v>
      </c>
      <c r="F167" s="18"/>
      <c r="G167" s="1">
        <v>2.1799290112271299</v>
      </c>
      <c r="H167" s="12">
        <f t="shared" si="31"/>
        <v>0</v>
      </c>
      <c r="I167" s="18"/>
      <c r="J167" s="1">
        <v>3.72674794552815</v>
      </c>
      <c r="K167" s="12">
        <f t="shared" si="32"/>
        <v>0</v>
      </c>
      <c r="L167" s="18"/>
      <c r="M167" s="1">
        <v>2.0222290781358798</v>
      </c>
      <c r="N167" s="12">
        <f t="shared" si="33"/>
        <v>0</v>
      </c>
      <c r="O167" s="18"/>
    </row>
    <row r="168" spans="1:15" x14ac:dyDescent="0.2">
      <c r="A168" s="12" t="s">
        <v>51</v>
      </c>
      <c r="B168" s="12"/>
      <c r="C168" s="13"/>
      <c r="D168" s="12"/>
      <c r="E168" s="12">
        <f t="shared" si="30"/>
        <v>0</v>
      </c>
      <c r="F168" s="18"/>
      <c r="H168" s="12">
        <f t="shared" si="31"/>
        <v>0</v>
      </c>
      <c r="I168" s="18"/>
      <c r="K168" s="12">
        <f t="shared" si="32"/>
        <v>0</v>
      </c>
      <c r="L168" s="18"/>
      <c r="N168" s="12">
        <f t="shared" si="33"/>
        <v>0</v>
      </c>
      <c r="O168" s="18"/>
    </row>
    <row r="169" spans="1:15" x14ac:dyDescent="0.2">
      <c r="A169" s="12" t="s">
        <v>52</v>
      </c>
      <c r="B169" s="12" t="s">
        <v>28</v>
      </c>
      <c r="C169" s="13">
        <f>'dataset-peitek-2021'!H168</f>
        <v>1</v>
      </c>
      <c r="D169" s="12">
        <v>1.6105611390005401</v>
      </c>
      <c r="E169" s="12">
        <f t="shared" si="30"/>
        <v>1.6105611390005401</v>
      </c>
      <c r="F169" s="18"/>
      <c r="G169" s="1">
        <v>0.87416580030024504</v>
      </c>
      <c r="H169" s="12">
        <f t="shared" si="31"/>
        <v>0.87416580030024504</v>
      </c>
      <c r="I169" s="18"/>
      <c r="J169" s="1">
        <v>0.88360966550528897</v>
      </c>
      <c r="K169" s="12">
        <f t="shared" si="32"/>
        <v>0.88360966550528897</v>
      </c>
      <c r="L169" s="18"/>
      <c r="M169" s="1">
        <v>0.65732973945530804</v>
      </c>
      <c r="N169" s="12">
        <f t="shared" si="33"/>
        <v>0.65732973945530804</v>
      </c>
      <c r="O169" s="18"/>
    </row>
    <row r="170" spans="1:15" x14ac:dyDescent="0.2">
      <c r="A170" s="12" t="s">
        <v>53</v>
      </c>
      <c r="B170" s="12" t="s">
        <v>28</v>
      </c>
      <c r="C170" s="13">
        <f>'dataset-peitek-2021'!H169</f>
        <v>1</v>
      </c>
      <c r="D170" s="12">
        <v>2.06709201746567</v>
      </c>
      <c r="E170" s="12">
        <f t="shared" si="30"/>
        <v>2.06709201746567</v>
      </c>
      <c r="F170" s="18"/>
      <c r="G170" s="1">
        <v>2.3962248394081</v>
      </c>
      <c r="H170" s="12">
        <f t="shared" si="31"/>
        <v>2.3962248394081</v>
      </c>
      <c r="I170" s="18"/>
      <c r="J170" s="1">
        <v>2.2982639119174899</v>
      </c>
      <c r="K170" s="12">
        <f t="shared" si="32"/>
        <v>2.2982639119174899</v>
      </c>
      <c r="L170" s="18"/>
      <c r="M170" s="1">
        <v>2.07104970753818</v>
      </c>
      <c r="N170" s="12">
        <f t="shared" si="33"/>
        <v>2.07104970753818</v>
      </c>
      <c r="O170" s="18"/>
    </row>
    <row r="171" spans="1:15" x14ac:dyDescent="0.2">
      <c r="A171" s="12" t="s">
        <v>54</v>
      </c>
      <c r="B171" s="12" t="s">
        <v>28</v>
      </c>
      <c r="C171" s="13">
        <f>'dataset-peitek-2021'!H170</f>
        <v>0</v>
      </c>
      <c r="D171" s="12">
        <v>2.1748344557484902</v>
      </c>
      <c r="E171" s="12">
        <f t="shared" si="30"/>
        <v>0</v>
      </c>
      <c r="F171" s="18"/>
      <c r="G171" s="1">
        <v>2.8369308742393899</v>
      </c>
      <c r="H171" s="12">
        <f t="shared" si="31"/>
        <v>0</v>
      </c>
      <c r="I171" s="18"/>
      <c r="J171" s="1">
        <v>2.4775655126837002</v>
      </c>
      <c r="K171" s="12">
        <f t="shared" si="32"/>
        <v>0</v>
      </c>
      <c r="L171" s="18"/>
      <c r="M171" s="1">
        <v>2.0218955171505799</v>
      </c>
      <c r="N171" s="12">
        <f t="shared" si="33"/>
        <v>0</v>
      </c>
      <c r="O171" s="18"/>
    </row>
    <row r="172" spans="1:15" x14ac:dyDescent="0.2">
      <c r="A172" s="12" t="s">
        <v>55</v>
      </c>
      <c r="B172" s="12" t="s">
        <v>28</v>
      </c>
      <c r="C172" s="13">
        <f>'dataset-peitek-2021'!H171</f>
        <v>1</v>
      </c>
      <c r="D172" s="12">
        <v>2.1195642810363799</v>
      </c>
      <c r="E172" s="12">
        <f t="shared" si="30"/>
        <v>2.1195642810363799</v>
      </c>
      <c r="F172" s="18"/>
      <c r="G172" s="1">
        <v>1.7933434547132601</v>
      </c>
      <c r="H172" s="12">
        <f t="shared" si="31"/>
        <v>1.7933434547132601</v>
      </c>
      <c r="I172" s="18"/>
      <c r="J172" s="1">
        <v>2.2439284904494898</v>
      </c>
      <c r="K172" s="12">
        <f t="shared" si="32"/>
        <v>2.2439284904494898</v>
      </c>
      <c r="L172" s="18"/>
      <c r="M172" s="1">
        <v>2.3332584471192899</v>
      </c>
      <c r="N172" s="12">
        <f t="shared" si="33"/>
        <v>2.3332584471192899</v>
      </c>
      <c r="O172" s="18"/>
    </row>
    <row r="173" spans="1:15" x14ac:dyDescent="0.2">
      <c r="A173" s="12" t="s">
        <v>56</v>
      </c>
      <c r="B173" s="12" t="s">
        <v>28</v>
      </c>
      <c r="C173" s="13">
        <f>'dataset-peitek-2021'!H172</f>
        <v>0</v>
      </c>
      <c r="D173" s="12">
        <v>0.62729687165229198</v>
      </c>
      <c r="E173" s="12">
        <f t="shared" si="30"/>
        <v>0</v>
      </c>
      <c r="F173" s="18"/>
      <c r="G173" s="1">
        <v>5.3847021265983397E-2</v>
      </c>
      <c r="H173" s="12">
        <f t="shared" si="31"/>
        <v>0</v>
      </c>
      <c r="I173" s="18"/>
      <c r="J173" s="1">
        <v>2.1033900030712598</v>
      </c>
      <c r="K173" s="12">
        <f t="shared" si="32"/>
        <v>0</v>
      </c>
      <c r="L173" s="18"/>
      <c r="M173" s="1">
        <v>2.3822157851827699</v>
      </c>
      <c r="N173" s="12">
        <f t="shared" si="33"/>
        <v>0</v>
      </c>
      <c r="O173" s="18"/>
    </row>
    <row r="174" spans="1:15" x14ac:dyDescent="0.2">
      <c r="A174" s="12" t="s">
        <v>57</v>
      </c>
      <c r="B174" s="12" t="s">
        <v>28</v>
      </c>
      <c r="C174" s="13">
        <f>'dataset-peitek-2021'!H173</f>
        <v>0</v>
      </c>
      <c r="D174" s="12">
        <v>0.99622340168113499</v>
      </c>
      <c r="E174" s="12">
        <f t="shared" si="30"/>
        <v>0</v>
      </c>
      <c r="F174" s="18"/>
      <c r="G174" s="1">
        <v>8.7490369759263206E-2</v>
      </c>
      <c r="H174" s="12">
        <f t="shared" si="31"/>
        <v>0</v>
      </c>
      <c r="I174" s="18"/>
      <c r="J174" s="1">
        <v>1.7933017957433399</v>
      </c>
      <c r="K174" s="12">
        <f t="shared" si="32"/>
        <v>0</v>
      </c>
      <c r="L174" s="18"/>
      <c r="M174" s="1">
        <v>2.0831488515098302</v>
      </c>
      <c r="N174" s="12">
        <f t="shared" si="33"/>
        <v>0</v>
      </c>
      <c r="O174" s="18"/>
    </row>
    <row r="175" spans="1:15" x14ac:dyDescent="0.2">
      <c r="A175" s="12" t="s">
        <v>58</v>
      </c>
      <c r="B175" s="12" t="s">
        <v>28</v>
      </c>
      <c r="C175" s="13">
        <f>'dataset-peitek-2021'!H174</f>
        <v>1</v>
      </c>
      <c r="D175" s="12">
        <v>1.4882199497845401</v>
      </c>
      <c r="E175" s="12">
        <f t="shared" si="30"/>
        <v>1.4882199497845401</v>
      </c>
      <c r="F175" s="18"/>
      <c r="G175" s="1">
        <v>1.28419224748451</v>
      </c>
      <c r="H175" s="12">
        <f t="shared" si="31"/>
        <v>1.28419224748451</v>
      </c>
      <c r="I175" s="18"/>
      <c r="J175" s="1">
        <v>2.0532755064802699</v>
      </c>
      <c r="K175" s="12">
        <f t="shared" si="32"/>
        <v>2.0532755064802699</v>
      </c>
      <c r="L175" s="18"/>
      <c r="M175" s="1">
        <v>1.27385849202023</v>
      </c>
      <c r="N175" s="12">
        <f t="shared" si="33"/>
        <v>1.27385849202023</v>
      </c>
      <c r="O175" s="18"/>
    </row>
    <row r="176" spans="1:15" x14ac:dyDescent="0.2">
      <c r="A176" s="12" t="s">
        <v>41</v>
      </c>
      <c r="B176" s="12" t="s">
        <v>20</v>
      </c>
      <c r="C176" s="13">
        <f>'dataset-peitek-2021'!H175</f>
        <v>0</v>
      </c>
      <c r="D176" s="12">
        <v>2.5921227750705</v>
      </c>
      <c r="E176" s="12">
        <f t="shared" si="30"/>
        <v>0</v>
      </c>
      <c r="F176" s="18">
        <f t="shared" ref="F176" si="42">SUM(E176:E194)/SUM(C176:C194)</f>
        <v>1.7266327936626304</v>
      </c>
      <c r="G176" s="1">
        <v>2.2664273955340501</v>
      </c>
      <c r="H176" s="12">
        <f t="shared" si="31"/>
        <v>0</v>
      </c>
      <c r="I176" s="18">
        <f t="shared" ref="I176" si="43">SUM(H176:H194)/SUM($C176:$C194)</f>
        <v>1.5875598621218747</v>
      </c>
      <c r="J176" s="1">
        <v>1.8447766225375399</v>
      </c>
      <c r="K176" s="12">
        <f t="shared" si="32"/>
        <v>0</v>
      </c>
      <c r="L176" s="18">
        <f t="shared" ref="L176" si="44">SUM(K176:K194)/SUM($C176:$C194)</f>
        <v>2.2596628133762882</v>
      </c>
      <c r="M176" s="1">
        <v>1.9580266106780799</v>
      </c>
      <c r="N176" s="12">
        <f t="shared" si="33"/>
        <v>0</v>
      </c>
      <c r="O176" s="18">
        <f t="shared" ref="O176" si="45">SUM(N176:N194)/SUM($C176:$C194)</f>
        <v>1.73724350346085</v>
      </c>
    </row>
    <row r="177" spans="1:15" x14ac:dyDescent="0.2">
      <c r="A177" s="12" t="s">
        <v>14</v>
      </c>
      <c r="B177" s="12" t="s">
        <v>20</v>
      </c>
      <c r="C177" s="13">
        <f>'dataset-peitek-2021'!H176</f>
        <v>1</v>
      </c>
      <c r="D177" s="12">
        <v>2.31975540518079</v>
      </c>
      <c r="E177" s="12">
        <f t="shared" si="30"/>
        <v>2.31975540518079</v>
      </c>
      <c r="F177" s="18"/>
      <c r="G177" s="1">
        <v>2.0648961788308</v>
      </c>
      <c r="H177" s="12">
        <f t="shared" si="31"/>
        <v>2.0648961788308</v>
      </c>
      <c r="I177" s="18"/>
      <c r="J177" s="1">
        <v>2.9625455867593198</v>
      </c>
      <c r="K177" s="12">
        <f t="shared" si="32"/>
        <v>2.9625455867593198</v>
      </c>
      <c r="L177" s="18"/>
      <c r="M177" s="1">
        <v>1.65200673901238</v>
      </c>
      <c r="N177" s="12">
        <f t="shared" si="33"/>
        <v>1.65200673901238</v>
      </c>
      <c r="O177" s="18"/>
    </row>
    <row r="178" spans="1:15" x14ac:dyDescent="0.2">
      <c r="A178" s="12" t="s">
        <v>42</v>
      </c>
      <c r="B178" s="12" t="s">
        <v>20</v>
      </c>
      <c r="C178" s="13">
        <f>'dataset-peitek-2021'!H177</f>
        <v>0</v>
      </c>
      <c r="D178" s="12">
        <v>3.0653768102541901</v>
      </c>
      <c r="E178" s="12">
        <f t="shared" si="30"/>
        <v>0</v>
      </c>
      <c r="F178" s="18"/>
      <c r="G178" s="1">
        <v>2.6057891464563001</v>
      </c>
      <c r="H178" s="12">
        <f t="shared" si="31"/>
        <v>0</v>
      </c>
      <c r="I178" s="18"/>
      <c r="J178" s="1">
        <v>3.7337561063411902</v>
      </c>
      <c r="K178" s="12">
        <f t="shared" si="32"/>
        <v>0</v>
      </c>
      <c r="L178" s="18"/>
      <c r="M178" s="1">
        <v>2.9563949089666299</v>
      </c>
      <c r="N178" s="12">
        <f t="shared" si="33"/>
        <v>0</v>
      </c>
      <c r="O178" s="18"/>
    </row>
    <row r="179" spans="1:15" x14ac:dyDescent="0.2">
      <c r="A179" s="12" t="s">
        <v>43</v>
      </c>
      <c r="B179" s="12" t="s">
        <v>20</v>
      </c>
      <c r="C179" s="13">
        <f>'dataset-peitek-2021'!H178</f>
        <v>1</v>
      </c>
      <c r="D179" s="12">
        <v>1.9590489753595099</v>
      </c>
      <c r="E179" s="12">
        <f t="shared" si="30"/>
        <v>1.9590489753595099</v>
      </c>
      <c r="F179" s="18"/>
      <c r="G179" s="1">
        <v>2.49188380215223</v>
      </c>
      <c r="H179" s="12">
        <f t="shared" si="31"/>
        <v>2.49188380215223</v>
      </c>
      <c r="I179" s="18"/>
      <c r="J179" s="1">
        <v>2.3915059173187001</v>
      </c>
      <c r="K179" s="12">
        <f t="shared" si="32"/>
        <v>2.3915059173187001</v>
      </c>
      <c r="L179" s="18"/>
      <c r="M179" s="1">
        <v>1.4997164604273201</v>
      </c>
      <c r="N179" s="12">
        <f t="shared" si="33"/>
        <v>1.4997164604273201</v>
      </c>
      <c r="O179" s="18"/>
    </row>
    <row r="180" spans="1:15" x14ac:dyDescent="0.2">
      <c r="A180" s="12" t="s">
        <v>44</v>
      </c>
      <c r="B180" s="12" t="s">
        <v>20</v>
      </c>
      <c r="C180" s="13">
        <f>'dataset-peitek-2021'!H179</f>
        <v>1</v>
      </c>
      <c r="D180" s="12">
        <v>2.38490538373917</v>
      </c>
      <c r="E180" s="12">
        <f t="shared" si="30"/>
        <v>2.38490538373917</v>
      </c>
      <c r="F180" s="18"/>
      <c r="G180" s="1">
        <v>1.6190044300139901</v>
      </c>
      <c r="H180" s="12">
        <f t="shared" si="31"/>
        <v>1.6190044300139901</v>
      </c>
      <c r="I180" s="18"/>
      <c r="J180" s="1">
        <v>2.3865558340873401</v>
      </c>
      <c r="K180" s="12">
        <f t="shared" si="32"/>
        <v>2.3865558340873401</v>
      </c>
      <c r="L180" s="18"/>
      <c r="M180" s="1">
        <v>1.47863843928815</v>
      </c>
      <c r="N180" s="12">
        <f t="shared" si="33"/>
        <v>1.47863843928815</v>
      </c>
      <c r="O180" s="18"/>
    </row>
    <row r="181" spans="1:15" x14ac:dyDescent="0.2">
      <c r="A181" s="12" t="s">
        <v>45</v>
      </c>
      <c r="B181" s="12" t="s">
        <v>20</v>
      </c>
      <c r="C181" s="13">
        <f>'dataset-peitek-2021'!H180</f>
        <v>1</v>
      </c>
      <c r="D181" s="12">
        <v>1.6895965057636999</v>
      </c>
      <c r="E181" s="12">
        <f t="shared" si="30"/>
        <v>1.6895965057636999</v>
      </c>
      <c r="F181" s="18"/>
      <c r="G181" s="1">
        <v>2.1217058787054</v>
      </c>
      <c r="H181" s="12">
        <f t="shared" si="31"/>
        <v>2.1217058787054</v>
      </c>
      <c r="I181" s="18"/>
      <c r="J181" s="1">
        <v>1.86209096006268</v>
      </c>
      <c r="K181" s="12">
        <f t="shared" si="32"/>
        <v>1.86209096006268</v>
      </c>
      <c r="L181" s="18"/>
      <c r="M181" s="1">
        <v>1.2874092474357099</v>
      </c>
      <c r="N181" s="12">
        <f t="shared" si="33"/>
        <v>1.2874092474357099</v>
      </c>
      <c r="O181" s="18"/>
    </row>
    <row r="182" spans="1:15" x14ac:dyDescent="0.2">
      <c r="A182" s="12" t="s">
        <v>46</v>
      </c>
      <c r="B182" s="12" t="s">
        <v>20</v>
      </c>
      <c r="C182" s="13">
        <f>'dataset-peitek-2021'!H181</f>
        <v>0</v>
      </c>
      <c r="D182" s="12">
        <v>1.0906310439668701</v>
      </c>
      <c r="E182" s="12">
        <f t="shared" si="30"/>
        <v>0</v>
      </c>
      <c r="F182" s="18"/>
      <c r="G182" s="1">
        <v>2.1252175442378198</v>
      </c>
      <c r="H182" s="12">
        <f t="shared" si="31"/>
        <v>0</v>
      </c>
      <c r="I182" s="18"/>
      <c r="J182" s="1">
        <v>1.3562898448779901</v>
      </c>
      <c r="K182" s="12">
        <f t="shared" si="32"/>
        <v>0</v>
      </c>
      <c r="L182" s="18"/>
      <c r="M182" s="1">
        <v>1.5959546231494599</v>
      </c>
      <c r="N182" s="12">
        <f t="shared" si="33"/>
        <v>0</v>
      </c>
      <c r="O182" s="18"/>
    </row>
    <row r="183" spans="1:15" x14ac:dyDescent="0.2">
      <c r="A183" s="12" t="s">
        <v>47</v>
      </c>
      <c r="B183" s="12" t="s">
        <v>20</v>
      </c>
      <c r="C183" s="13">
        <f>'dataset-peitek-2021'!H182</f>
        <v>1</v>
      </c>
      <c r="D183" s="12">
        <v>1.1070640233025</v>
      </c>
      <c r="E183" s="12">
        <f t="shared" si="30"/>
        <v>1.1070640233025</v>
      </c>
      <c r="F183" s="18"/>
      <c r="G183" s="1">
        <v>1.7927192590846699</v>
      </c>
      <c r="H183" s="12">
        <f t="shared" si="31"/>
        <v>1.7927192590846699</v>
      </c>
      <c r="I183" s="18"/>
      <c r="J183" s="1">
        <v>1.7537423206623901</v>
      </c>
      <c r="K183" s="12">
        <f t="shared" si="32"/>
        <v>1.7537423206623901</v>
      </c>
      <c r="L183" s="18"/>
      <c r="M183" s="1">
        <v>1.3503632391673299</v>
      </c>
      <c r="N183" s="12">
        <f t="shared" si="33"/>
        <v>1.3503632391673299</v>
      </c>
      <c r="O183" s="18"/>
    </row>
    <row r="184" spans="1:15" x14ac:dyDescent="0.2">
      <c r="A184" s="12" t="s">
        <v>48</v>
      </c>
      <c r="B184" s="12" t="s">
        <v>20</v>
      </c>
      <c r="C184" s="13">
        <f>'dataset-peitek-2021'!H183</f>
        <v>0</v>
      </c>
      <c r="D184" s="12">
        <v>2.2855112782027902</v>
      </c>
      <c r="E184" s="12">
        <f t="shared" si="30"/>
        <v>0</v>
      </c>
      <c r="F184" s="18"/>
      <c r="G184" s="1">
        <v>0.75917232810079105</v>
      </c>
      <c r="H184" s="12">
        <f t="shared" si="31"/>
        <v>0</v>
      </c>
      <c r="I184" s="18"/>
      <c r="J184" s="1">
        <v>2.7846319286083201</v>
      </c>
      <c r="K184" s="12">
        <f t="shared" si="32"/>
        <v>0</v>
      </c>
      <c r="L184" s="18"/>
      <c r="M184" s="1">
        <v>2.3794393998838901</v>
      </c>
      <c r="N184" s="12">
        <f t="shared" si="33"/>
        <v>0</v>
      </c>
      <c r="O184" s="18"/>
    </row>
    <row r="185" spans="1:15" x14ac:dyDescent="0.2">
      <c r="A185" s="12" t="s">
        <v>49</v>
      </c>
      <c r="B185" s="12" t="s">
        <v>20</v>
      </c>
      <c r="C185" s="13">
        <f>'dataset-peitek-2021'!H184</f>
        <v>1</v>
      </c>
      <c r="D185" s="12">
        <v>2.2602796477638898</v>
      </c>
      <c r="E185" s="12">
        <f t="shared" si="30"/>
        <v>2.2602796477638898</v>
      </c>
      <c r="F185" s="18"/>
      <c r="G185" s="1">
        <v>1.1387036884449599</v>
      </c>
      <c r="H185" s="12">
        <f t="shared" si="31"/>
        <v>1.1387036884449599</v>
      </c>
      <c r="I185" s="18"/>
      <c r="J185" s="1">
        <v>2.1293939866145202</v>
      </c>
      <c r="K185" s="12">
        <f t="shared" si="32"/>
        <v>2.1293939866145202</v>
      </c>
      <c r="L185" s="18"/>
      <c r="M185" s="1">
        <v>2.21926607533242</v>
      </c>
      <c r="N185" s="12">
        <f t="shared" si="33"/>
        <v>2.21926607533242</v>
      </c>
      <c r="O185" s="18"/>
    </row>
    <row r="186" spans="1:15" x14ac:dyDescent="0.2">
      <c r="A186" s="12" t="s">
        <v>50</v>
      </c>
      <c r="B186" s="12" t="s">
        <v>20</v>
      </c>
      <c r="C186" s="13">
        <f>'dataset-peitek-2021'!H185</f>
        <v>0</v>
      </c>
      <c r="D186" s="12">
        <v>4.1994995158127102</v>
      </c>
      <c r="E186" s="12">
        <f t="shared" si="30"/>
        <v>0</v>
      </c>
      <c r="F186" s="18"/>
      <c r="G186" s="1">
        <v>2.2615838401190098</v>
      </c>
      <c r="H186" s="12">
        <f t="shared" si="31"/>
        <v>0</v>
      </c>
      <c r="I186" s="18"/>
      <c r="J186" s="1">
        <v>3.14574805556635</v>
      </c>
      <c r="K186" s="12">
        <f t="shared" si="32"/>
        <v>0</v>
      </c>
      <c r="L186" s="18"/>
      <c r="M186" s="1">
        <v>3.8126408952972501</v>
      </c>
      <c r="N186" s="12">
        <f t="shared" si="33"/>
        <v>0</v>
      </c>
      <c r="O186" s="18"/>
    </row>
    <row r="187" spans="1:15" x14ac:dyDescent="0.2">
      <c r="A187" s="12" t="s">
        <v>51</v>
      </c>
      <c r="B187" s="12"/>
      <c r="C187" s="13"/>
      <c r="D187" s="12"/>
      <c r="E187" s="12">
        <f t="shared" si="30"/>
        <v>0</v>
      </c>
      <c r="F187" s="18"/>
      <c r="H187" s="12">
        <f t="shared" si="31"/>
        <v>0</v>
      </c>
      <c r="I187" s="18"/>
      <c r="K187" s="12">
        <f t="shared" si="32"/>
        <v>0</v>
      </c>
      <c r="L187" s="18"/>
      <c r="N187" s="12">
        <f t="shared" si="33"/>
        <v>0</v>
      </c>
      <c r="O187" s="18"/>
    </row>
    <row r="188" spans="1:15" x14ac:dyDescent="0.2">
      <c r="A188" s="12" t="s">
        <v>52</v>
      </c>
      <c r="B188" s="12" t="s">
        <v>20</v>
      </c>
      <c r="C188" s="13">
        <f>'dataset-peitek-2021'!H187</f>
        <v>1</v>
      </c>
      <c r="D188" s="12">
        <v>0.93091169566045195</v>
      </c>
      <c r="E188" s="12">
        <f t="shared" si="30"/>
        <v>0.93091169566045195</v>
      </c>
      <c r="F188" s="18"/>
      <c r="G188" s="1">
        <v>0.87395458587795305</v>
      </c>
      <c r="H188" s="12">
        <f t="shared" si="31"/>
        <v>0.87395458587795305</v>
      </c>
      <c r="I188" s="18"/>
      <c r="J188" s="1">
        <v>1.3415189653409401</v>
      </c>
      <c r="K188" s="12">
        <f t="shared" si="32"/>
        <v>1.3415189653409401</v>
      </c>
      <c r="L188" s="18"/>
      <c r="M188" s="1">
        <v>1.11022352334135</v>
      </c>
      <c r="N188" s="12">
        <f t="shared" si="33"/>
        <v>1.11022352334135</v>
      </c>
      <c r="O188" s="18"/>
    </row>
    <row r="189" spans="1:15" x14ac:dyDescent="0.2">
      <c r="A189" s="12" t="s">
        <v>53</v>
      </c>
      <c r="B189" s="12" t="s">
        <v>20</v>
      </c>
      <c r="C189" s="13">
        <f>'dataset-peitek-2021'!H188</f>
        <v>1</v>
      </c>
      <c r="D189" s="12">
        <v>2.2962230465268201</v>
      </c>
      <c r="E189" s="12">
        <f t="shared" si="30"/>
        <v>2.2962230465268201</v>
      </c>
      <c r="F189" s="18"/>
      <c r="G189" s="1">
        <v>2.06158428178597</v>
      </c>
      <c r="H189" s="12">
        <f t="shared" si="31"/>
        <v>2.06158428178597</v>
      </c>
      <c r="I189" s="18"/>
      <c r="J189" s="1">
        <v>2.96587330455711</v>
      </c>
      <c r="K189" s="12">
        <f t="shared" si="32"/>
        <v>2.96587330455711</v>
      </c>
      <c r="L189" s="18"/>
      <c r="M189" s="1">
        <v>2.9010501395094699</v>
      </c>
      <c r="N189" s="12">
        <f t="shared" si="33"/>
        <v>2.9010501395094699</v>
      </c>
      <c r="O189" s="18"/>
    </row>
    <row r="190" spans="1:15" x14ac:dyDescent="0.2">
      <c r="A190" s="12" t="s">
        <v>54</v>
      </c>
      <c r="B190" s="12" t="s">
        <v>20</v>
      </c>
      <c r="C190" s="13">
        <f>'dataset-peitek-2021'!H189</f>
        <v>1</v>
      </c>
      <c r="D190" s="12">
        <v>1.96125240374931</v>
      </c>
      <c r="E190" s="12">
        <f t="shared" si="30"/>
        <v>1.96125240374931</v>
      </c>
      <c r="F190" s="18"/>
      <c r="G190" s="1">
        <v>2.08371174955237</v>
      </c>
      <c r="H190" s="12">
        <f t="shared" si="31"/>
        <v>2.08371174955237</v>
      </c>
      <c r="I190" s="18"/>
      <c r="J190" s="1">
        <v>2.8526004221714301</v>
      </c>
      <c r="K190" s="12">
        <f t="shared" si="32"/>
        <v>2.8526004221714301</v>
      </c>
      <c r="L190" s="18"/>
      <c r="M190" s="1">
        <v>2.4332637895233802</v>
      </c>
      <c r="N190" s="12">
        <f t="shared" si="33"/>
        <v>2.4332637895233802</v>
      </c>
      <c r="O190" s="18"/>
    </row>
    <row r="191" spans="1:15" x14ac:dyDescent="0.2">
      <c r="A191" s="12" t="s">
        <v>55</v>
      </c>
      <c r="B191" s="12" t="s">
        <v>20</v>
      </c>
      <c r="C191" s="13">
        <f>'dataset-peitek-2021'!H190</f>
        <v>1</v>
      </c>
      <c r="D191" s="12">
        <v>1.3804749752868799</v>
      </c>
      <c r="E191" s="12">
        <f t="shared" si="30"/>
        <v>1.3804749752868799</v>
      </c>
      <c r="F191" s="18"/>
      <c r="G191" s="1">
        <v>1.0953112865457</v>
      </c>
      <c r="H191" s="12">
        <f t="shared" si="31"/>
        <v>1.0953112865457</v>
      </c>
      <c r="I191" s="18"/>
      <c r="J191" s="1">
        <v>1.4118071534766401</v>
      </c>
      <c r="K191" s="12">
        <f t="shared" si="32"/>
        <v>1.4118071534766401</v>
      </c>
      <c r="L191" s="18"/>
      <c r="M191" s="1">
        <v>1.33994822545272</v>
      </c>
      <c r="N191" s="12">
        <f t="shared" si="33"/>
        <v>1.33994822545272</v>
      </c>
      <c r="O191" s="18"/>
    </row>
    <row r="192" spans="1:15" x14ac:dyDescent="0.2">
      <c r="A192" s="12" t="s">
        <v>56</v>
      </c>
      <c r="B192" s="12" t="s">
        <v>20</v>
      </c>
      <c r="C192" s="13">
        <f>'dataset-peitek-2021'!H191</f>
        <v>1</v>
      </c>
      <c r="D192" s="12">
        <v>0.70344866795591598</v>
      </c>
      <c r="E192" s="12">
        <f t="shared" si="30"/>
        <v>0.70344866795591598</v>
      </c>
      <c r="F192" s="18"/>
      <c r="G192" s="1">
        <v>0.119683342346577</v>
      </c>
      <c r="H192" s="12">
        <f t="shared" si="31"/>
        <v>0.119683342346577</v>
      </c>
      <c r="I192" s="18"/>
      <c r="J192" s="1">
        <v>2.7986564960881002</v>
      </c>
      <c r="K192" s="12">
        <f t="shared" si="32"/>
        <v>2.7986564960881002</v>
      </c>
      <c r="L192" s="18"/>
      <c r="M192" s="1">
        <v>1.8377926595791201</v>
      </c>
      <c r="N192" s="12">
        <f t="shared" si="33"/>
        <v>1.8377926595791201</v>
      </c>
      <c r="O192" s="18"/>
    </row>
    <row r="193" spans="1:15" x14ac:dyDescent="0.2">
      <c r="A193" s="12" t="s">
        <v>57</v>
      </c>
      <c r="B193" s="12" t="s">
        <v>20</v>
      </c>
      <c r="C193" s="13">
        <f>'dataset-peitek-2021'!H192</f>
        <v>0</v>
      </c>
      <c r="D193" s="12">
        <v>0.41740401825786499</v>
      </c>
      <c r="E193" s="12">
        <f t="shared" si="30"/>
        <v>0</v>
      </c>
      <c r="F193" s="18"/>
      <c r="G193" s="1">
        <v>0.100414361993306</v>
      </c>
      <c r="H193" s="12">
        <f t="shared" si="31"/>
        <v>0</v>
      </c>
      <c r="I193" s="18"/>
      <c r="J193" s="1">
        <v>2.2384996946629498</v>
      </c>
      <c r="K193" s="12">
        <f t="shared" si="32"/>
        <v>0</v>
      </c>
      <c r="L193" s="18"/>
      <c r="M193" s="1">
        <v>2.54394715653887</v>
      </c>
      <c r="N193" s="12">
        <f t="shared" si="33"/>
        <v>0</v>
      </c>
      <c r="O193" s="18"/>
    </row>
    <row r="194" spans="1:15" x14ac:dyDescent="0.2">
      <c r="A194" s="12" t="s">
        <v>58</v>
      </c>
      <c r="B194" s="12" t="s">
        <v>20</v>
      </c>
      <c r="C194" s="13">
        <f>'dataset-peitek-2021'!H193</f>
        <v>0</v>
      </c>
      <c r="D194" s="12">
        <v>1.86155830270106</v>
      </c>
      <c r="E194" s="12">
        <f t="shared" si="30"/>
        <v>0</v>
      </c>
      <c r="F194" s="18"/>
      <c r="G194" s="1">
        <v>2.19922331806946</v>
      </c>
      <c r="H194" s="12">
        <f t="shared" si="31"/>
        <v>0</v>
      </c>
      <c r="I194" s="18"/>
      <c r="J194" s="1">
        <v>2.1145858146557499</v>
      </c>
      <c r="K194" s="12">
        <f t="shared" si="32"/>
        <v>0</v>
      </c>
      <c r="L194" s="18"/>
      <c r="M194" s="1">
        <v>2.1144602911594101</v>
      </c>
      <c r="N194" s="12">
        <f t="shared" si="33"/>
        <v>0</v>
      </c>
      <c r="O194" s="18"/>
    </row>
    <row r="195" spans="1:15" x14ac:dyDescent="0.2">
      <c r="A195" s="12" t="s">
        <v>41</v>
      </c>
      <c r="B195" s="12" t="s">
        <v>24</v>
      </c>
      <c r="C195" s="13">
        <f>'dataset-peitek-2021'!H194</f>
        <v>0</v>
      </c>
      <c r="D195" s="12">
        <v>2.9419186444693</v>
      </c>
      <c r="E195" s="12">
        <f t="shared" si="30"/>
        <v>0</v>
      </c>
      <c r="F195" s="18">
        <f t="shared" ref="F195" si="46">SUM(E195:E213)/SUM(C195:C213)</f>
        <v>1.4982320466035957</v>
      </c>
      <c r="G195" s="1">
        <v>2.9669992057418599</v>
      </c>
      <c r="H195" s="12">
        <f t="shared" si="31"/>
        <v>0</v>
      </c>
      <c r="I195" s="18">
        <f t="shared" ref="I195" si="47">SUM(H195:H213)/SUM($C195:$C213)</f>
        <v>1.2378991212911217</v>
      </c>
      <c r="J195" s="1">
        <v>2.5101394762826201</v>
      </c>
      <c r="K195" s="12">
        <f t="shared" si="32"/>
        <v>0</v>
      </c>
      <c r="L195" s="18">
        <f t="shared" ref="L195" si="48">SUM(K195:K213)/SUM($C195:$C213)</f>
        <v>1.6614941739331088</v>
      </c>
      <c r="M195" s="1">
        <v>2.7322943753562798</v>
      </c>
      <c r="N195" s="12">
        <f t="shared" si="33"/>
        <v>0</v>
      </c>
      <c r="O195" s="18">
        <f t="shared" ref="O195" si="49">SUM(N195:N213)/SUM($C195:$C213)</f>
        <v>1.5960900811770502</v>
      </c>
    </row>
    <row r="196" spans="1:15" x14ac:dyDescent="0.2">
      <c r="A196" s="12" t="s">
        <v>14</v>
      </c>
      <c r="B196" s="12" t="s">
        <v>24</v>
      </c>
      <c r="C196" s="13">
        <f>'dataset-peitek-2021'!H195</f>
        <v>1</v>
      </c>
      <c r="D196" s="12">
        <v>2.0955168032696001</v>
      </c>
      <c r="E196" s="12">
        <f t="shared" si="30"/>
        <v>2.0955168032696001</v>
      </c>
      <c r="F196" s="18"/>
      <c r="G196" s="1">
        <v>1.28028278949856</v>
      </c>
      <c r="H196" s="12">
        <f t="shared" si="31"/>
        <v>1.28028278949856</v>
      </c>
      <c r="I196" s="18"/>
      <c r="J196" s="1">
        <v>1.9284807619598701</v>
      </c>
      <c r="K196" s="12">
        <f t="shared" si="32"/>
        <v>1.9284807619598701</v>
      </c>
      <c r="L196" s="18"/>
      <c r="M196" s="1">
        <v>1.4724322301730399</v>
      </c>
      <c r="N196" s="12">
        <f t="shared" si="33"/>
        <v>1.4724322301730399</v>
      </c>
      <c r="O196" s="18"/>
    </row>
    <row r="197" spans="1:15" x14ac:dyDescent="0.2">
      <c r="A197" s="12" t="s">
        <v>42</v>
      </c>
      <c r="B197" s="12" t="s">
        <v>24</v>
      </c>
      <c r="C197" s="13">
        <f>'dataset-peitek-2021'!H196</f>
        <v>1</v>
      </c>
      <c r="D197" s="12">
        <v>0.64486855195572002</v>
      </c>
      <c r="E197" s="12">
        <f t="shared" si="30"/>
        <v>0.64486855195572002</v>
      </c>
      <c r="F197" s="18"/>
      <c r="G197" s="1">
        <v>1.3686585046964499</v>
      </c>
      <c r="H197" s="12">
        <f t="shared" si="31"/>
        <v>1.3686585046964499</v>
      </c>
      <c r="I197" s="18"/>
      <c r="J197" s="1">
        <v>1.04441447317202</v>
      </c>
      <c r="K197" s="12">
        <f t="shared" si="32"/>
        <v>1.04441447317202</v>
      </c>
      <c r="L197" s="18"/>
      <c r="M197" s="1">
        <v>1.0190197592211001</v>
      </c>
      <c r="N197" s="12">
        <f t="shared" si="33"/>
        <v>1.0190197592211001</v>
      </c>
      <c r="O197" s="18"/>
    </row>
    <row r="198" spans="1:15" x14ac:dyDescent="0.2">
      <c r="A198" s="12" t="s">
        <v>43</v>
      </c>
      <c r="B198" s="12" t="s">
        <v>24</v>
      </c>
      <c r="C198" s="13">
        <f>'dataset-peitek-2021'!H197</f>
        <v>0</v>
      </c>
      <c r="D198" s="12">
        <v>1.79344984573319</v>
      </c>
      <c r="E198" s="12">
        <f t="shared" ref="E198:E249" si="50">IF(C198=0,0,D198)</f>
        <v>0</v>
      </c>
      <c r="F198" s="18"/>
      <c r="G198" s="1">
        <v>1.82298700481012</v>
      </c>
      <c r="H198" s="12">
        <f t="shared" ref="H198:H261" si="51">IF($C198=0,0,G198)</f>
        <v>0</v>
      </c>
      <c r="I198" s="18"/>
      <c r="J198" s="1">
        <v>2.2447055077192601</v>
      </c>
      <c r="K198" s="12">
        <f t="shared" ref="K198:K261" si="52">IF($C198=0,0,J198)</f>
        <v>0</v>
      </c>
      <c r="L198" s="18"/>
      <c r="M198" s="1">
        <v>1.7222376019215699</v>
      </c>
      <c r="N198" s="12">
        <f t="shared" ref="N198:N261" si="53">IF($C198=0,0,M198)</f>
        <v>0</v>
      </c>
      <c r="O198" s="18"/>
    </row>
    <row r="199" spans="1:15" x14ac:dyDescent="0.2">
      <c r="A199" s="12" t="s">
        <v>44</v>
      </c>
      <c r="B199" s="12" t="s">
        <v>24</v>
      </c>
      <c r="C199" s="13">
        <f>'dataset-peitek-2021'!H198</f>
        <v>1</v>
      </c>
      <c r="D199" s="12">
        <v>0.95821986156384897</v>
      </c>
      <c r="E199" s="12">
        <f t="shared" si="50"/>
        <v>0.95821986156384897</v>
      </c>
      <c r="F199" s="18"/>
      <c r="G199" s="1">
        <v>0.91418179448409798</v>
      </c>
      <c r="H199" s="12">
        <f t="shared" si="51"/>
        <v>0.91418179448409798</v>
      </c>
      <c r="I199" s="18"/>
      <c r="J199" s="1">
        <v>2.2450277733852899</v>
      </c>
      <c r="K199" s="12">
        <f t="shared" si="52"/>
        <v>2.2450277733852899</v>
      </c>
      <c r="L199" s="18"/>
      <c r="M199" s="1">
        <v>1.4977417700050799</v>
      </c>
      <c r="N199" s="12">
        <f t="shared" si="53"/>
        <v>1.4977417700050799</v>
      </c>
      <c r="O199" s="18"/>
    </row>
    <row r="200" spans="1:15" x14ac:dyDescent="0.2">
      <c r="A200" s="12" t="s">
        <v>45</v>
      </c>
      <c r="B200" s="12" t="s">
        <v>24</v>
      </c>
      <c r="C200" s="13">
        <f>'dataset-peitek-2021'!H199</f>
        <v>1</v>
      </c>
      <c r="D200" s="12">
        <v>1.62056351329499</v>
      </c>
      <c r="E200" s="12">
        <f t="shared" si="50"/>
        <v>1.62056351329499</v>
      </c>
      <c r="F200" s="18"/>
      <c r="G200" s="1">
        <v>1.2315084066150499</v>
      </c>
      <c r="H200" s="12">
        <f t="shared" si="51"/>
        <v>1.2315084066150499</v>
      </c>
      <c r="I200" s="18"/>
      <c r="J200" s="1">
        <v>1.05286354253357</v>
      </c>
      <c r="K200" s="12">
        <f t="shared" si="52"/>
        <v>1.05286354253357</v>
      </c>
      <c r="L200" s="18"/>
      <c r="M200" s="1">
        <v>0.90268267505835897</v>
      </c>
      <c r="N200" s="12">
        <f t="shared" si="53"/>
        <v>0.90268267505835897</v>
      </c>
      <c r="O200" s="18"/>
    </row>
    <row r="201" spans="1:15" x14ac:dyDescent="0.2">
      <c r="A201" s="12" t="s">
        <v>46</v>
      </c>
      <c r="B201" s="12" t="s">
        <v>24</v>
      </c>
      <c r="C201" s="13">
        <f>'dataset-peitek-2021'!H200</f>
        <v>1</v>
      </c>
      <c r="D201" s="12">
        <v>0.48044287451894102</v>
      </c>
      <c r="E201" s="12">
        <f t="shared" si="50"/>
        <v>0.48044287451894102</v>
      </c>
      <c r="F201" s="18"/>
      <c r="G201" s="1">
        <v>1.16716274620333</v>
      </c>
      <c r="H201" s="12">
        <f t="shared" si="51"/>
        <v>1.16716274620333</v>
      </c>
      <c r="I201" s="18"/>
      <c r="J201" s="1">
        <v>2.1414928643790101</v>
      </c>
      <c r="K201" s="12">
        <f t="shared" si="52"/>
        <v>2.1414928643790101</v>
      </c>
      <c r="L201" s="18"/>
      <c r="M201" s="1">
        <v>1.39404388021657</v>
      </c>
      <c r="N201" s="12">
        <f t="shared" si="53"/>
        <v>1.39404388021657</v>
      </c>
      <c r="O201" s="18"/>
    </row>
    <row r="202" spans="1:15" x14ac:dyDescent="0.2">
      <c r="A202" s="12" t="s">
        <v>47</v>
      </c>
      <c r="B202" s="12" t="s">
        <v>24</v>
      </c>
      <c r="C202" s="13">
        <f>'dataset-peitek-2021'!H201</f>
        <v>1</v>
      </c>
      <c r="D202" s="12">
        <v>1.42413585865242</v>
      </c>
      <c r="E202" s="12">
        <f t="shared" si="50"/>
        <v>1.42413585865242</v>
      </c>
      <c r="F202" s="18"/>
      <c r="G202" s="1">
        <v>1.0958353379613299</v>
      </c>
      <c r="H202" s="12">
        <f t="shared" si="51"/>
        <v>1.0958353379613299</v>
      </c>
      <c r="I202" s="18"/>
      <c r="J202" s="1">
        <v>2.4798249130401899</v>
      </c>
      <c r="K202" s="12">
        <f t="shared" si="52"/>
        <v>2.4798249130401899</v>
      </c>
      <c r="L202" s="18"/>
      <c r="M202" s="1">
        <v>2.1310099551121899</v>
      </c>
      <c r="N202" s="12">
        <f t="shared" si="53"/>
        <v>2.1310099551121899</v>
      </c>
      <c r="O202" s="18"/>
    </row>
    <row r="203" spans="1:15" x14ac:dyDescent="0.2">
      <c r="A203" s="12" t="s">
        <v>48</v>
      </c>
      <c r="B203" s="12" t="s">
        <v>24</v>
      </c>
      <c r="C203" s="13">
        <f>'dataset-peitek-2021'!H202</f>
        <v>1</v>
      </c>
      <c r="D203" s="12">
        <v>2.9716023255358501</v>
      </c>
      <c r="E203" s="12">
        <f t="shared" si="50"/>
        <v>2.9716023255358501</v>
      </c>
      <c r="F203" s="18"/>
      <c r="G203" s="1">
        <v>2.0723101070495198</v>
      </c>
      <c r="H203" s="12">
        <f t="shared" si="51"/>
        <v>2.0723101070495198</v>
      </c>
      <c r="I203" s="18"/>
      <c r="J203" s="1">
        <v>2.1893495659330702</v>
      </c>
      <c r="K203" s="12">
        <f t="shared" si="52"/>
        <v>2.1893495659330702</v>
      </c>
      <c r="L203" s="18"/>
      <c r="M203" s="1">
        <v>2.2934417912428402</v>
      </c>
      <c r="N203" s="12">
        <f t="shared" si="53"/>
        <v>2.2934417912428402</v>
      </c>
      <c r="O203" s="18"/>
    </row>
    <row r="204" spans="1:15" x14ac:dyDescent="0.2">
      <c r="A204" s="12" t="s">
        <v>49</v>
      </c>
      <c r="B204" s="12" t="s">
        <v>24</v>
      </c>
      <c r="C204" s="13">
        <f>'dataset-peitek-2021'!H203</f>
        <v>1</v>
      </c>
      <c r="D204" s="12">
        <v>1.61680901537763</v>
      </c>
      <c r="E204" s="12">
        <f t="shared" si="50"/>
        <v>1.61680901537763</v>
      </c>
      <c r="F204" s="18"/>
      <c r="G204" s="1">
        <v>1.42057470171345</v>
      </c>
      <c r="H204" s="12">
        <f t="shared" si="51"/>
        <v>1.42057470171345</v>
      </c>
      <c r="I204" s="18"/>
      <c r="J204" s="1">
        <v>1.6221843434258401</v>
      </c>
      <c r="K204" s="12">
        <f t="shared" si="52"/>
        <v>1.6221843434258401</v>
      </c>
      <c r="L204" s="18"/>
      <c r="M204" s="1">
        <v>2.231432222234</v>
      </c>
      <c r="N204" s="12">
        <f t="shared" si="53"/>
        <v>2.231432222234</v>
      </c>
      <c r="O204" s="18"/>
    </row>
    <row r="205" spans="1:15" x14ac:dyDescent="0.2">
      <c r="A205" s="12" t="s">
        <v>50</v>
      </c>
      <c r="B205" s="12" t="s">
        <v>24</v>
      </c>
      <c r="C205" s="13">
        <f>'dataset-peitek-2021'!H204</f>
        <v>1</v>
      </c>
      <c r="D205" s="12">
        <v>2.6743346183993499</v>
      </c>
      <c r="E205" s="12">
        <f t="shared" si="50"/>
        <v>2.6743346183993499</v>
      </c>
      <c r="F205" s="18"/>
      <c r="G205" s="1">
        <v>3.11206763825091</v>
      </c>
      <c r="H205" s="12">
        <f t="shared" si="51"/>
        <v>3.11206763825091</v>
      </c>
      <c r="I205" s="18"/>
      <c r="J205" s="1">
        <v>2.7462015824333599</v>
      </c>
      <c r="K205" s="12">
        <f t="shared" si="52"/>
        <v>2.7462015824333599</v>
      </c>
      <c r="L205" s="18"/>
      <c r="M205" s="1">
        <v>1.86522120296579</v>
      </c>
      <c r="N205" s="12">
        <f t="shared" si="53"/>
        <v>1.86522120296579</v>
      </c>
      <c r="O205" s="18"/>
    </row>
    <row r="206" spans="1:15" x14ac:dyDescent="0.2">
      <c r="A206" s="12" t="s">
        <v>51</v>
      </c>
      <c r="B206" s="12"/>
      <c r="C206" s="13"/>
      <c r="D206" s="12"/>
      <c r="E206" s="12">
        <f t="shared" si="50"/>
        <v>0</v>
      </c>
      <c r="F206" s="18"/>
      <c r="H206" s="12">
        <f t="shared" si="51"/>
        <v>0</v>
      </c>
      <c r="I206" s="18"/>
      <c r="K206" s="12">
        <f t="shared" si="52"/>
        <v>0</v>
      </c>
      <c r="L206" s="18"/>
      <c r="N206" s="12">
        <f t="shared" si="53"/>
        <v>0</v>
      </c>
      <c r="O206" s="18"/>
    </row>
    <row r="207" spans="1:15" x14ac:dyDescent="0.2">
      <c r="A207" s="12" t="s">
        <v>52</v>
      </c>
      <c r="B207" s="12" t="s">
        <v>24</v>
      </c>
      <c r="C207" s="13">
        <f>'dataset-peitek-2021'!H206</f>
        <v>1</v>
      </c>
      <c r="D207" s="12">
        <v>2.2629016698684099</v>
      </c>
      <c r="E207" s="12">
        <f t="shared" si="50"/>
        <v>2.2629016698684099</v>
      </c>
      <c r="F207" s="18"/>
      <c r="G207" s="1">
        <v>1.0230390882096601</v>
      </c>
      <c r="H207" s="12">
        <f t="shared" si="51"/>
        <v>1.0230390882096601</v>
      </c>
      <c r="I207" s="18"/>
      <c r="J207" s="1">
        <v>1.2219604837412601</v>
      </c>
      <c r="K207" s="12">
        <f t="shared" si="52"/>
        <v>1.2219604837412601</v>
      </c>
      <c r="L207" s="18"/>
      <c r="M207" s="1">
        <v>1.3093057004997799</v>
      </c>
      <c r="N207" s="12">
        <f t="shared" si="53"/>
        <v>1.3093057004997799</v>
      </c>
      <c r="O207" s="18"/>
    </row>
    <row r="208" spans="1:15" x14ac:dyDescent="0.2">
      <c r="A208" s="12" t="s">
        <v>53</v>
      </c>
      <c r="B208" s="12" t="s">
        <v>24</v>
      </c>
      <c r="C208" s="13">
        <f>'dataset-peitek-2021'!H207</f>
        <v>1</v>
      </c>
      <c r="D208" s="12">
        <v>1.7107981640052701</v>
      </c>
      <c r="E208" s="12">
        <f t="shared" si="50"/>
        <v>1.7107981640052701</v>
      </c>
      <c r="F208" s="18"/>
      <c r="G208" s="1">
        <v>1.3291910947924199</v>
      </c>
      <c r="H208" s="12">
        <f t="shared" si="51"/>
        <v>1.3291910947924199</v>
      </c>
      <c r="I208" s="18"/>
      <c r="J208" s="1">
        <v>1.8038842067757199</v>
      </c>
      <c r="K208" s="12">
        <f t="shared" si="52"/>
        <v>1.8038842067757199</v>
      </c>
      <c r="L208" s="18"/>
      <c r="M208" s="1">
        <v>1.90610102497516</v>
      </c>
      <c r="N208" s="12">
        <f t="shared" si="53"/>
        <v>1.90610102497516</v>
      </c>
      <c r="O208" s="18"/>
    </row>
    <row r="209" spans="1:15" x14ac:dyDescent="0.2">
      <c r="A209" s="12" t="s">
        <v>54</v>
      </c>
      <c r="B209" s="12" t="s">
        <v>24</v>
      </c>
      <c r="C209" s="13">
        <f>'dataset-peitek-2021'!H208</f>
        <v>1</v>
      </c>
      <c r="D209" s="12">
        <v>0.72463618080547898</v>
      </c>
      <c r="E209" s="12">
        <f t="shared" si="50"/>
        <v>0.72463618080547898</v>
      </c>
      <c r="F209" s="18"/>
      <c r="G209" s="1">
        <v>0.39569102175976101</v>
      </c>
      <c r="H209" s="12">
        <f t="shared" si="51"/>
        <v>0.39569102175976101</v>
      </c>
      <c r="I209" s="18"/>
      <c r="J209" s="1">
        <v>0.54088229178291103</v>
      </c>
      <c r="K209" s="12">
        <f t="shared" si="52"/>
        <v>0.54088229178291103</v>
      </c>
      <c r="L209" s="18"/>
      <c r="M209" s="1">
        <v>1.2729781593368299</v>
      </c>
      <c r="N209" s="12">
        <f t="shared" si="53"/>
        <v>1.2729781593368299</v>
      </c>
      <c r="O209" s="18"/>
    </row>
    <row r="210" spans="1:15" x14ac:dyDescent="0.2">
      <c r="A210" s="12" t="s">
        <v>55</v>
      </c>
      <c r="B210" s="12" t="s">
        <v>24</v>
      </c>
      <c r="C210" s="13">
        <f>'dataset-peitek-2021'!H209</f>
        <v>1</v>
      </c>
      <c r="D210" s="12">
        <v>1.3865211854783801</v>
      </c>
      <c r="E210" s="12">
        <f t="shared" si="50"/>
        <v>1.3865211854783801</v>
      </c>
      <c r="F210" s="18"/>
      <c r="G210" s="1">
        <v>0.60604902060447396</v>
      </c>
      <c r="H210" s="12">
        <f t="shared" si="51"/>
        <v>0.60604902060447396</v>
      </c>
      <c r="I210" s="18"/>
      <c r="J210" s="1">
        <v>1.08718395495746</v>
      </c>
      <c r="K210" s="12">
        <f t="shared" si="52"/>
        <v>1.08718395495746</v>
      </c>
      <c r="L210" s="18"/>
      <c r="M210" s="1">
        <v>1.0819098271940299</v>
      </c>
      <c r="N210" s="12">
        <f t="shared" si="53"/>
        <v>1.0819098271940299</v>
      </c>
      <c r="O210" s="18"/>
    </row>
    <row r="211" spans="1:15" x14ac:dyDescent="0.2">
      <c r="A211" s="12" t="s">
        <v>56</v>
      </c>
      <c r="B211" s="12" t="s">
        <v>24</v>
      </c>
      <c r="C211" s="13">
        <f>'dataset-peitek-2021'!H210</f>
        <v>1</v>
      </c>
      <c r="D211" s="12">
        <v>0.346555938467425</v>
      </c>
      <c r="E211" s="12">
        <f t="shared" si="50"/>
        <v>0.346555938467425</v>
      </c>
      <c r="F211" s="18"/>
      <c r="G211" s="1">
        <v>6.8564473615572996E-2</v>
      </c>
      <c r="H211" s="12">
        <f t="shared" si="51"/>
        <v>6.8564473615572996E-2</v>
      </c>
      <c r="I211" s="18"/>
      <c r="J211" s="1">
        <v>1.1690508758398399</v>
      </c>
      <c r="K211" s="12">
        <f t="shared" si="52"/>
        <v>1.1690508758398399</v>
      </c>
      <c r="L211" s="18"/>
      <c r="M211" s="1">
        <v>1.9669899145601599</v>
      </c>
      <c r="N211" s="12">
        <f t="shared" si="53"/>
        <v>1.9669899145601599</v>
      </c>
      <c r="O211" s="18"/>
    </row>
    <row r="212" spans="1:15" x14ac:dyDescent="0.2">
      <c r="A212" s="12" t="s">
        <v>57</v>
      </c>
      <c r="B212" s="12" t="s">
        <v>24</v>
      </c>
      <c r="C212" s="13">
        <f>'dataset-peitek-2021'!H211</f>
        <v>0</v>
      </c>
      <c r="D212" s="12">
        <v>0.67489427268666402</v>
      </c>
      <c r="E212" s="12">
        <f t="shared" si="50"/>
        <v>0</v>
      </c>
      <c r="F212" s="18"/>
      <c r="G212" s="1">
        <v>9.1513675772841502E-2</v>
      </c>
      <c r="H212" s="12">
        <f t="shared" si="51"/>
        <v>0</v>
      </c>
      <c r="I212" s="18"/>
      <c r="J212" s="1">
        <v>1.8513167057501101</v>
      </c>
      <c r="K212" s="12">
        <f t="shared" si="52"/>
        <v>0</v>
      </c>
      <c r="L212" s="18"/>
      <c r="M212" s="1">
        <v>2.1589722113462599</v>
      </c>
      <c r="N212" s="12">
        <f t="shared" si="53"/>
        <v>0</v>
      </c>
      <c r="O212" s="18"/>
    </row>
    <row r="213" spans="1:15" x14ac:dyDescent="0.2">
      <c r="A213" s="12" t="s">
        <v>58</v>
      </c>
      <c r="B213" s="12" t="s">
        <v>24</v>
      </c>
      <c r="C213" s="13">
        <f>'dataset-peitek-2021'!H212</f>
        <v>1</v>
      </c>
      <c r="D213" s="12">
        <v>1.55557413786062</v>
      </c>
      <c r="E213" s="12">
        <f t="shared" si="50"/>
        <v>1.55557413786062</v>
      </c>
      <c r="F213" s="18"/>
      <c r="G213" s="1">
        <v>1.4833700939122401</v>
      </c>
      <c r="H213" s="12">
        <f t="shared" si="51"/>
        <v>1.4833700939122401</v>
      </c>
      <c r="I213" s="18"/>
      <c r="J213" s="1">
        <v>1.6496109756372199</v>
      </c>
      <c r="K213" s="12">
        <f t="shared" si="52"/>
        <v>1.6496109756372199</v>
      </c>
      <c r="L213" s="18"/>
      <c r="M213" s="1">
        <v>1.59704110486083</v>
      </c>
      <c r="N213" s="12">
        <f t="shared" si="53"/>
        <v>1.59704110486083</v>
      </c>
      <c r="O213" s="18"/>
    </row>
    <row r="214" spans="1:15" x14ac:dyDescent="0.2">
      <c r="A214" s="12" t="s">
        <v>41</v>
      </c>
      <c r="B214" s="12" t="s">
        <v>34</v>
      </c>
      <c r="C214" s="13">
        <f>'dataset-peitek-2021'!H213</f>
        <v>0</v>
      </c>
      <c r="D214" s="12">
        <v>1.6881073289867901</v>
      </c>
      <c r="E214" s="12">
        <f t="shared" si="50"/>
        <v>0</v>
      </c>
      <c r="F214" s="18">
        <f t="shared" ref="F214" si="54">SUM(E214:E232)/SUM(C214:C232)</f>
        <v>1.0084710494206826</v>
      </c>
      <c r="G214" s="1">
        <v>1.99780657299757</v>
      </c>
      <c r="H214" s="12">
        <f t="shared" si="51"/>
        <v>0</v>
      </c>
      <c r="I214" s="18">
        <f t="shared" ref="I214" si="55">SUM(H214:H232)/SUM($C214:$C232)</f>
        <v>1.0696468520726676</v>
      </c>
      <c r="J214" s="1">
        <v>1.5125200779079699</v>
      </c>
      <c r="K214" s="12">
        <f t="shared" si="52"/>
        <v>0</v>
      </c>
      <c r="L214" s="18">
        <f t="shared" ref="L214" si="56">SUM(K214:K232)/SUM($C214:$C232)</f>
        <v>1.3501967535262305</v>
      </c>
      <c r="M214" s="1">
        <v>1.5239297441497901</v>
      </c>
      <c r="N214" s="12">
        <f t="shared" si="53"/>
        <v>0</v>
      </c>
      <c r="O214" s="18">
        <f t="shared" ref="O214" si="57">SUM(N214:N232)/SUM($C214:$C232)</f>
        <v>1.3502741843198498</v>
      </c>
    </row>
    <row r="215" spans="1:15" x14ac:dyDescent="0.2">
      <c r="A215" s="12" t="s">
        <v>14</v>
      </c>
      <c r="B215" s="12" t="s">
        <v>34</v>
      </c>
      <c r="C215" s="13">
        <f>'dataset-peitek-2021'!H214</f>
        <v>1</v>
      </c>
      <c r="D215" s="12">
        <v>1.5931109154201299</v>
      </c>
      <c r="E215" s="12">
        <f t="shared" si="50"/>
        <v>1.5931109154201299</v>
      </c>
      <c r="F215" s="18"/>
      <c r="G215" s="1">
        <v>1.8805085152302199</v>
      </c>
      <c r="H215" s="12">
        <f t="shared" si="51"/>
        <v>1.8805085152302199</v>
      </c>
      <c r="I215" s="18"/>
      <c r="J215" s="1">
        <v>2.45548324639232</v>
      </c>
      <c r="K215" s="12">
        <f t="shared" si="52"/>
        <v>2.45548324639232</v>
      </c>
      <c r="L215" s="18"/>
      <c r="M215" s="1">
        <v>1.8528854037504401</v>
      </c>
      <c r="N215" s="12">
        <f t="shared" si="53"/>
        <v>1.8528854037504401</v>
      </c>
      <c r="O215" s="18"/>
    </row>
    <row r="216" spans="1:15" x14ac:dyDescent="0.2">
      <c r="A216" s="12" t="s">
        <v>42</v>
      </c>
      <c r="B216" s="12" t="s">
        <v>34</v>
      </c>
      <c r="C216" s="13">
        <f>'dataset-peitek-2021'!H215</f>
        <v>1</v>
      </c>
      <c r="D216" s="12">
        <v>0.99650290134021202</v>
      </c>
      <c r="E216" s="12">
        <f t="shared" si="50"/>
        <v>0.99650290134021202</v>
      </c>
      <c r="F216" s="18"/>
      <c r="G216" s="1">
        <v>1.6614730987816799</v>
      </c>
      <c r="H216" s="12">
        <f t="shared" si="51"/>
        <v>1.6614730987816799</v>
      </c>
      <c r="I216" s="18"/>
      <c r="J216" s="1">
        <v>1.588531339185</v>
      </c>
      <c r="K216" s="12">
        <f t="shared" si="52"/>
        <v>1.588531339185</v>
      </c>
      <c r="L216" s="18"/>
      <c r="M216" s="1">
        <v>1.6628907800398001</v>
      </c>
      <c r="N216" s="12">
        <f t="shared" si="53"/>
        <v>1.6628907800398001</v>
      </c>
      <c r="O216" s="18"/>
    </row>
    <row r="217" spans="1:15" x14ac:dyDescent="0.2">
      <c r="A217" s="12" t="s">
        <v>43</v>
      </c>
      <c r="B217" s="12" t="s">
        <v>34</v>
      </c>
      <c r="C217" s="13">
        <f>'dataset-peitek-2021'!H216</f>
        <v>1</v>
      </c>
      <c r="D217" s="12">
        <v>1.67947500124606</v>
      </c>
      <c r="E217" s="12">
        <f t="shared" si="50"/>
        <v>1.67947500124606</v>
      </c>
      <c r="F217" s="18"/>
      <c r="G217" s="1">
        <v>1.5244892718865899</v>
      </c>
      <c r="H217" s="12">
        <f t="shared" si="51"/>
        <v>1.5244892718865899</v>
      </c>
      <c r="I217" s="18"/>
      <c r="J217" s="1">
        <v>1.92274346662232</v>
      </c>
      <c r="K217" s="12">
        <f t="shared" si="52"/>
        <v>1.92274346662232</v>
      </c>
      <c r="L217" s="18"/>
      <c r="M217" s="1">
        <v>1.16847948655735</v>
      </c>
      <c r="N217" s="12">
        <f t="shared" si="53"/>
        <v>1.16847948655735</v>
      </c>
      <c r="O217" s="18"/>
    </row>
    <row r="218" spans="1:15" x14ac:dyDescent="0.2">
      <c r="A218" s="12" t="s">
        <v>44</v>
      </c>
      <c r="B218" s="12" t="s">
        <v>34</v>
      </c>
      <c r="C218" s="13">
        <f>'dataset-peitek-2021'!H217</f>
        <v>1</v>
      </c>
      <c r="D218" s="12">
        <v>1.3717608483763499</v>
      </c>
      <c r="E218" s="12">
        <f t="shared" si="50"/>
        <v>1.3717608483763499</v>
      </c>
      <c r="F218" s="18"/>
      <c r="G218" s="1">
        <v>1.06867476631702</v>
      </c>
      <c r="H218" s="12">
        <f t="shared" si="51"/>
        <v>1.06867476631702</v>
      </c>
      <c r="I218" s="18"/>
      <c r="J218" s="1">
        <v>1.26210990631345</v>
      </c>
      <c r="K218" s="12">
        <f t="shared" si="52"/>
        <v>1.26210990631345</v>
      </c>
      <c r="L218" s="18"/>
      <c r="M218" s="1">
        <v>1.8596056301188</v>
      </c>
      <c r="N218" s="12">
        <f t="shared" si="53"/>
        <v>1.8596056301188</v>
      </c>
      <c r="O218" s="18"/>
    </row>
    <row r="219" spans="1:15" x14ac:dyDescent="0.2">
      <c r="A219" s="12" t="s">
        <v>45</v>
      </c>
      <c r="B219" s="12" t="s">
        <v>34</v>
      </c>
      <c r="C219" s="13">
        <f>'dataset-peitek-2021'!H218</f>
        <v>1</v>
      </c>
      <c r="D219" s="12">
        <v>0.71918487748974502</v>
      </c>
      <c r="E219" s="12">
        <f t="shared" si="50"/>
        <v>0.71918487748974502</v>
      </c>
      <c r="F219" s="18"/>
      <c r="G219" s="1">
        <v>1.1540740635216</v>
      </c>
      <c r="H219" s="12">
        <f t="shared" si="51"/>
        <v>1.1540740635216</v>
      </c>
      <c r="I219" s="18"/>
      <c r="J219" s="1">
        <v>1.4788300239410099</v>
      </c>
      <c r="K219" s="12">
        <f t="shared" si="52"/>
        <v>1.4788300239410099</v>
      </c>
      <c r="L219" s="18"/>
      <c r="M219" s="1">
        <v>1.5139628913252301</v>
      </c>
      <c r="N219" s="12">
        <f t="shared" si="53"/>
        <v>1.5139628913252301</v>
      </c>
      <c r="O219" s="18"/>
    </row>
    <row r="220" spans="1:15" x14ac:dyDescent="0.2">
      <c r="A220" s="12" t="s">
        <v>46</v>
      </c>
      <c r="B220" s="12" t="s">
        <v>34</v>
      </c>
      <c r="C220" s="13">
        <f>'dataset-peitek-2021'!H219</f>
        <v>1</v>
      </c>
      <c r="D220" s="12">
        <v>0.20931697640888999</v>
      </c>
      <c r="E220" s="12">
        <f t="shared" si="50"/>
        <v>0.20931697640888999</v>
      </c>
      <c r="F220" s="18"/>
      <c r="G220" s="1">
        <v>6.4297099992575699E-2</v>
      </c>
      <c r="H220" s="12">
        <f t="shared" si="51"/>
        <v>6.4297099992575699E-2</v>
      </c>
      <c r="I220" s="18"/>
      <c r="J220" s="1">
        <v>0.57538732857757202</v>
      </c>
      <c r="K220" s="12">
        <f t="shared" si="52"/>
        <v>0.57538732857757202</v>
      </c>
      <c r="L220" s="18"/>
      <c r="M220" s="1">
        <v>1.10882208372925</v>
      </c>
      <c r="N220" s="12">
        <f t="shared" si="53"/>
        <v>1.10882208372925</v>
      </c>
      <c r="O220" s="18"/>
    </row>
    <row r="221" spans="1:15" x14ac:dyDescent="0.2">
      <c r="A221" s="12" t="s">
        <v>47</v>
      </c>
      <c r="B221" s="12" t="s">
        <v>34</v>
      </c>
      <c r="C221" s="13">
        <f>'dataset-peitek-2021'!H220</f>
        <v>1</v>
      </c>
      <c r="D221" s="12">
        <v>0.80313171199102296</v>
      </c>
      <c r="E221" s="12">
        <f t="shared" si="50"/>
        <v>0.80313171199102296</v>
      </c>
      <c r="F221" s="18"/>
      <c r="G221" s="1">
        <v>0.79939906971969599</v>
      </c>
      <c r="H221" s="12">
        <f t="shared" si="51"/>
        <v>0.79939906971969599</v>
      </c>
      <c r="I221" s="18"/>
      <c r="J221" s="1">
        <v>1.80123121018405</v>
      </c>
      <c r="K221" s="12">
        <f t="shared" si="52"/>
        <v>1.80123121018405</v>
      </c>
      <c r="L221" s="18"/>
      <c r="M221" s="1">
        <v>1.2529537457819899</v>
      </c>
      <c r="N221" s="12">
        <f t="shared" si="53"/>
        <v>1.2529537457819899</v>
      </c>
      <c r="O221" s="18"/>
    </row>
    <row r="222" spans="1:15" x14ac:dyDescent="0.2">
      <c r="A222" s="12" t="s">
        <v>48</v>
      </c>
      <c r="B222" s="12" t="s">
        <v>34</v>
      </c>
      <c r="C222" s="13">
        <f>'dataset-peitek-2021'!H221</f>
        <v>1</v>
      </c>
      <c r="D222" s="12">
        <v>0.85996972339528899</v>
      </c>
      <c r="E222" s="12">
        <f t="shared" si="50"/>
        <v>0.85996972339528899</v>
      </c>
      <c r="F222" s="18"/>
      <c r="G222" s="1">
        <v>0.32381547961448298</v>
      </c>
      <c r="H222" s="12">
        <f t="shared" si="51"/>
        <v>0.32381547961448298</v>
      </c>
      <c r="I222" s="18"/>
      <c r="J222" s="1">
        <v>1.38787642781056</v>
      </c>
      <c r="K222" s="12">
        <f t="shared" si="52"/>
        <v>1.38787642781056</v>
      </c>
      <c r="L222" s="18"/>
      <c r="M222" s="1">
        <v>1.19565129458216</v>
      </c>
      <c r="N222" s="12">
        <f t="shared" si="53"/>
        <v>1.19565129458216</v>
      </c>
      <c r="O222" s="18"/>
    </row>
    <row r="223" spans="1:15" x14ac:dyDescent="0.2">
      <c r="A223" s="12" t="s">
        <v>49</v>
      </c>
      <c r="B223" s="12" t="s">
        <v>34</v>
      </c>
      <c r="C223" s="13">
        <f>'dataset-peitek-2021'!H222</f>
        <v>1</v>
      </c>
      <c r="D223" s="12">
        <v>1.591651687133</v>
      </c>
      <c r="E223" s="12">
        <f t="shared" si="50"/>
        <v>1.591651687133</v>
      </c>
      <c r="F223" s="18"/>
      <c r="G223" s="1">
        <v>1.3847379406723199</v>
      </c>
      <c r="H223" s="12">
        <f t="shared" si="51"/>
        <v>1.3847379406723199</v>
      </c>
      <c r="I223" s="18"/>
      <c r="J223" s="1">
        <v>0.92003059149076205</v>
      </c>
      <c r="K223" s="12">
        <f t="shared" si="52"/>
        <v>0.92003059149076205</v>
      </c>
      <c r="L223" s="18"/>
      <c r="M223" s="1">
        <v>1.78776469050388</v>
      </c>
      <c r="N223" s="12">
        <f t="shared" si="53"/>
        <v>1.78776469050388</v>
      </c>
      <c r="O223" s="18"/>
    </row>
    <row r="224" spans="1:15" x14ac:dyDescent="0.2">
      <c r="A224" s="12" t="s">
        <v>50</v>
      </c>
      <c r="B224" s="12" t="s">
        <v>34</v>
      </c>
      <c r="C224" s="13">
        <f>'dataset-peitek-2021'!H223</f>
        <v>1</v>
      </c>
      <c r="D224" s="12">
        <v>1.5856514132447701</v>
      </c>
      <c r="E224" s="12">
        <f t="shared" si="50"/>
        <v>1.5856514132447701</v>
      </c>
      <c r="F224" s="18"/>
      <c r="G224" s="1">
        <v>1.8137830663632999</v>
      </c>
      <c r="H224" s="12">
        <f t="shared" si="51"/>
        <v>1.8137830663632999</v>
      </c>
      <c r="I224" s="18"/>
      <c r="J224" s="1">
        <v>1.3726977412729</v>
      </c>
      <c r="K224" s="12">
        <f t="shared" si="52"/>
        <v>1.3726977412729</v>
      </c>
      <c r="L224" s="18"/>
      <c r="M224" s="1">
        <v>0.95669968639638103</v>
      </c>
      <c r="N224" s="12">
        <f t="shared" si="53"/>
        <v>0.95669968639638103</v>
      </c>
      <c r="O224" s="18"/>
    </row>
    <row r="225" spans="1:15" x14ac:dyDescent="0.2">
      <c r="A225" s="12" t="s">
        <v>51</v>
      </c>
      <c r="B225" s="12"/>
      <c r="C225" s="13"/>
      <c r="D225" s="12"/>
      <c r="E225" s="12">
        <f t="shared" si="50"/>
        <v>0</v>
      </c>
      <c r="F225" s="18"/>
      <c r="H225" s="12">
        <f t="shared" si="51"/>
        <v>0</v>
      </c>
      <c r="I225" s="18"/>
      <c r="K225" s="12">
        <f t="shared" si="52"/>
        <v>0</v>
      </c>
      <c r="L225" s="18"/>
      <c r="N225" s="12">
        <f t="shared" si="53"/>
        <v>0</v>
      </c>
      <c r="O225" s="18"/>
    </row>
    <row r="226" spans="1:15" x14ac:dyDescent="0.2">
      <c r="A226" s="12" t="s">
        <v>52</v>
      </c>
      <c r="B226" s="12" t="s">
        <v>34</v>
      </c>
      <c r="C226" s="13">
        <f>'dataset-peitek-2021'!H225</f>
        <v>1</v>
      </c>
      <c r="D226" s="12">
        <v>0.98229479180574197</v>
      </c>
      <c r="E226" s="12">
        <f t="shared" si="50"/>
        <v>0.98229479180574197</v>
      </c>
      <c r="F226" s="18"/>
      <c r="G226" s="1">
        <v>1.0975090403090899</v>
      </c>
      <c r="H226" s="12">
        <f t="shared" si="51"/>
        <v>1.0975090403090899</v>
      </c>
      <c r="I226" s="18"/>
      <c r="J226" s="1">
        <v>1.2305547821131999</v>
      </c>
      <c r="K226" s="12">
        <f t="shared" si="52"/>
        <v>1.2305547821131999</v>
      </c>
      <c r="L226" s="18"/>
      <c r="M226" s="1">
        <v>0.94840257559616103</v>
      </c>
      <c r="N226" s="12">
        <f t="shared" si="53"/>
        <v>0.94840257559616103</v>
      </c>
      <c r="O226" s="18"/>
    </row>
    <row r="227" spans="1:15" x14ac:dyDescent="0.2">
      <c r="A227" s="12" t="s">
        <v>53</v>
      </c>
      <c r="B227" s="12" t="s">
        <v>34</v>
      </c>
      <c r="C227" s="13">
        <f>'dataset-peitek-2021'!H226</f>
        <v>1</v>
      </c>
      <c r="D227" s="12">
        <v>0.74501687031417896</v>
      </c>
      <c r="E227" s="12">
        <f t="shared" si="50"/>
        <v>0.74501687031417896</v>
      </c>
      <c r="F227" s="18"/>
      <c r="G227" s="1">
        <v>1.1525820170488099</v>
      </c>
      <c r="H227" s="12">
        <f t="shared" si="51"/>
        <v>1.1525820170488099</v>
      </c>
      <c r="I227" s="18"/>
      <c r="J227" s="1">
        <v>1.03640682841729</v>
      </c>
      <c r="K227" s="12">
        <f t="shared" si="52"/>
        <v>1.03640682841729</v>
      </c>
      <c r="L227" s="18"/>
      <c r="M227" s="1">
        <v>1.2980659500474701</v>
      </c>
      <c r="N227" s="12">
        <f t="shared" si="53"/>
        <v>1.2980659500474701</v>
      </c>
      <c r="O227" s="18"/>
    </row>
    <row r="228" spans="1:15" x14ac:dyDescent="0.2">
      <c r="A228" s="12" t="s">
        <v>54</v>
      </c>
      <c r="B228" s="12" t="s">
        <v>34</v>
      </c>
      <c r="C228" s="13">
        <f>'dataset-peitek-2021'!H227</f>
        <v>1</v>
      </c>
      <c r="D228" s="12">
        <v>1.0166982706415499</v>
      </c>
      <c r="E228" s="12">
        <f t="shared" si="50"/>
        <v>1.0166982706415499</v>
      </c>
      <c r="F228" s="18"/>
      <c r="G228" s="1">
        <v>1.7917364518528101</v>
      </c>
      <c r="H228" s="12">
        <f t="shared" si="51"/>
        <v>1.7917364518528101</v>
      </c>
      <c r="I228" s="18"/>
      <c r="J228" s="1">
        <v>2.2568617252184202</v>
      </c>
      <c r="K228" s="12">
        <f t="shared" si="52"/>
        <v>2.2568617252184202</v>
      </c>
      <c r="L228" s="18"/>
      <c r="M228" s="1">
        <v>1.9057452515700599</v>
      </c>
      <c r="N228" s="12">
        <f t="shared" si="53"/>
        <v>1.9057452515700599</v>
      </c>
      <c r="O228" s="18"/>
    </row>
    <row r="229" spans="1:15" x14ac:dyDescent="0.2">
      <c r="A229" s="12" t="s">
        <v>55</v>
      </c>
      <c r="B229" s="12" t="s">
        <v>34</v>
      </c>
      <c r="C229" s="13">
        <f>'dataset-peitek-2021'!H228</f>
        <v>1</v>
      </c>
      <c r="D229" s="12">
        <v>1.09716134399565</v>
      </c>
      <c r="E229" s="12">
        <f t="shared" si="50"/>
        <v>1.09716134399565</v>
      </c>
      <c r="F229" s="18"/>
      <c r="G229" s="1">
        <v>0.74149039425261398</v>
      </c>
      <c r="H229" s="12">
        <f t="shared" si="51"/>
        <v>0.74149039425261398</v>
      </c>
      <c r="I229" s="18"/>
      <c r="J229" s="1">
        <v>1.1104447657504199</v>
      </c>
      <c r="K229" s="12">
        <f t="shared" si="52"/>
        <v>1.1104447657504199</v>
      </c>
      <c r="L229" s="18"/>
      <c r="M229" s="1">
        <v>0.59087823029122399</v>
      </c>
      <c r="N229" s="12">
        <f t="shared" si="53"/>
        <v>0.59087823029122399</v>
      </c>
      <c r="O229" s="18"/>
    </row>
    <row r="230" spans="1:15" x14ac:dyDescent="0.2">
      <c r="A230" s="12" t="s">
        <v>56</v>
      </c>
      <c r="B230" s="12" t="s">
        <v>34</v>
      </c>
      <c r="C230" s="13">
        <f>'dataset-peitek-2021'!H229</f>
        <v>1</v>
      </c>
      <c r="D230" s="12">
        <v>0.12019262771549501</v>
      </c>
      <c r="E230" s="12">
        <f t="shared" si="50"/>
        <v>0.12019262771549501</v>
      </c>
      <c r="F230" s="18"/>
      <c r="G230" s="1">
        <v>7.5863908639374797E-2</v>
      </c>
      <c r="H230" s="12">
        <f t="shared" si="51"/>
        <v>7.5863908639374797E-2</v>
      </c>
      <c r="I230" s="18"/>
      <c r="J230" s="1">
        <v>0.492864663810203</v>
      </c>
      <c r="K230" s="12">
        <f t="shared" si="52"/>
        <v>0.492864663810203</v>
      </c>
      <c r="L230" s="18"/>
      <c r="M230" s="1">
        <v>1.0642615104525699</v>
      </c>
      <c r="N230" s="12">
        <f t="shared" si="53"/>
        <v>1.0642615104525699</v>
      </c>
      <c r="O230" s="18"/>
    </row>
    <row r="231" spans="1:15" x14ac:dyDescent="0.2">
      <c r="A231" s="12" t="s">
        <v>57</v>
      </c>
      <c r="B231" s="12" t="s">
        <v>34</v>
      </c>
      <c r="C231" s="13">
        <f>'dataset-peitek-2021'!H230</f>
        <v>1</v>
      </c>
      <c r="D231" s="12">
        <v>0.88991876227618205</v>
      </c>
      <c r="E231" s="12">
        <f t="shared" si="50"/>
        <v>0.88991876227618205</v>
      </c>
      <c r="F231" s="18"/>
      <c r="G231" s="1">
        <v>8.8170862212532203E-2</v>
      </c>
      <c r="H231" s="12">
        <f t="shared" si="51"/>
        <v>8.8170862212532203E-2</v>
      </c>
      <c r="I231" s="18"/>
      <c r="J231" s="1">
        <v>1.0612321103218301</v>
      </c>
      <c r="K231" s="12">
        <f t="shared" si="52"/>
        <v>1.0612321103218301</v>
      </c>
      <c r="L231" s="18"/>
      <c r="M231" s="1">
        <v>1.54696227164689</v>
      </c>
      <c r="N231" s="12">
        <f t="shared" si="53"/>
        <v>1.54696227164689</v>
      </c>
      <c r="O231" s="18"/>
    </row>
    <row r="232" spans="1:15" x14ac:dyDescent="0.2">
      <c r="A232" s="12" t="s">
        <v>58</v>
      </c>
      <c r="B232" s="12" t="s">
        <v>34</v>
      </c>
      <c r="C232" s="13">
        <f>'dataset-peitek-2021'!H231</f>
        <v>1</v>
      </c>
      <c r="D232" s="12">
        <v>0.88296911735733496</v>
      </c>
      <c r="E232" s="12">
        <f t="shared" si="50"/>
        <v>0.88296911735733496</v>
      </c>
      <c r="F232" s="18"/>
      <c r="G232" s="1">
        <v>1.56139143882064</v>
      </c>
      <c r="H232" s="12">
        <f t="shared" si="51"/>
        <v>1.56139143882064</v>
      </c>
      <c r="I232" s="18"/>
      <c r="J232" s="1">
        <v>1.00005865252461</v>
      </c>
      <c r="K232" s="12">
        <f t="shared" si="52"/>
        <v>1.00005865252461</v>
      </c>
      <c r="L232" s="18"/>
      <c r="M232" s="1">
        <v>1.2406296510477901</v>
      </c>
      <c r="N232" s="12">
        <f t="shared" si="53"/>
        <v>1.2406296510477901</v>
      </c>
      <c r="O232" s="18"/>
    </row>
    <row r="233" spans="1:15" x14ac:dyDescent="0.2">
      <c r="A233" s="12" t="s">
        <v>41</v>
      </c>
      <c r="B233" s="12" t="s">
        <v>27</v>
      </c>
      <c r="C233" s="13">
        <f>'dataset-peitek-2021'!H232</f>
        <v>0</v>
      </c>
      <c r="D233" s="12">
        <v>2.4068682984935501</v>
      </c>
      <c r="E233" s="12">
        <f t="shared" si="50"/>
        <v>0</v>
      </c>
      <c r="F233" s="18">
        <f t="shared" ref="F233" si="58">SUM(E233:E251)/SUM(C233:C251)</f>
        <v>1.1745412800201065</v>
      </c>
      <c r="G233" s="1">
        <v>2.2427979047980799</v>
      </c>
      <c r="H233" s="12">
        <f t="shared" si="51"/>
        <v>0</v>
      </c>
      <c r="I233" s="18">
        <f t="shared" ref="I233" si="59">SUM(H233:H251)/SUM($C233:$C251)</f>
        <v>1.0851720827605271</v>
      </c>
      <c r="J233" s="1">
        <v>3.4221174691429099</v>
      </c>
      <c r="K233" s="12">
        <f t="shared" si="52"/>
        <v>0</v>
      </c>
      <c r="L233" s="18">
        <f t="shared" ref="L233" si="60">SUM(K233:K251)/SUM($C233:$C251)</f>
        <v>1.8125407053308709</v>
      </c>
      <c r="M233" s="1">
        <v>2.3263685466101398</v>
      </c>
      <c r="N233" s="12">
        <f t="shared" si="53"/>
        <v>0</v>
      </c>
      <c r="O233" s="18">
        <f t="shared" ref="O233" si="61">SUM(N233:N251)/SUM($C233:$C251)</f>
        <v>1.6926581818189923</v>
      </c>
    </row>
    <row r="234" spans="1:15" x14ac:dyDescent="0.2">
      <c r="A234" s="12" t="s">
        <v>14</v>
      </c>
      <c r="B234" s="12" t="s">
        <v>27</v>
      </c>
      <c r="C234" s="13">
        <f>'dataset-peitek-2021'!H233</f>
        <v>1</v>
      </c>
      <c r="D234" s="12">
        <v>1.6328184059889801</v>
      </c>
      <c r="E234" s="12">
        <f t="shared" si="50"/>
        <v>1.6328184059889801</v>
      </c>
      <c r="F234" s="18"/>
      <c r="G234" s="1">
        <v>1.47332514447384</v>
      </c>
      <c r="H234" s="12">
        <f t="shared" si="51"/>
        <v>1.47332514447384</v>
      </c>
      <c r="I234" s="18"/>
      <c r="J234" s="1">
        <v>2.2540136864324398</v>
      </c>
      <c r="K234" s="12">
        <f t="shared" si="52"/>
        <v>2.2540136864324398</v>
      </c>
      <c r="L234" s="18"/>
      <c r="M234" s="1">
        <v>2.4303298974657102</v>
      </c>
      <c r="N234" s="12">
        <f t="shared" si="53"/>
        <v>2.4303298974657102</v>
      </c>
      <c r="O234" s="18"/>
    </row>
    <row r="235" spans="1:15" x14ac:dyDescent="0.2">
      <c r="A235" s="12" t="s">
        <v>42</v>
      </c>
      <c r="B235" s="12" t="s">
        <v>27</v>
      </c>
      <c r="C235" s="13">
        <f>'dataset-peitek-2021'!H234</f>
        <v>0</v>
      </c>
      <c r="D235" s="12">
        <v>2.33295823525363</v>
      </c>
      <c r="E235" s="12">
        <f t="shared" si="50"/>
        <v>0</v>
      </c>
      <c r="F235" s="18"/>
      <c r="G235" s="1">
        <v>2.6282630190388501</v>
      </c>
      <c r="H235" s="12">
        <f t="shared" si="51"/>
        <v>0</v>
      </c>
      <c r="I235" s="18"/>
      <c r="J235" s="1">
        <v>3.4637548452036002</v>
      </c>
      <c r="K235" s="12">
        <f t="shared" si="52"/>
        <v>0</v>
      </c>
      <c r="L235" s="18"/>
      <c r="M235" s="1">
        <v>2.0735735468273901</v>
      </c>
      <c r="N235" s="12">
        <f t="shared" si="53"/>
        <v>0</v>
      </c>
      <c r="O235" s="18"/>
    </row>
    <row r="236" spans="1:15" x14ac:dyDescent="0.2">
      <c r="A236" s="12" t="s">
        <v>43</v>
      </c>
      <c r="B236" s="12" t="s">
        <v>27</v>
      </c>
      <c r="C236" s="13">
        <f>'dataset-peitek-2021'!H235</f>
        <v>1</v>
      </c>
      <c r="D236" s="12">
        <v>1.3757195846636601</v>
      </c>
      <c r="E236" s="12">
        <f t="shared" si="50"/>
        <v>1.3757195846636601</v>
      </c>
      <c r="F236" s="18"/>
      <c r="G236" s="1">
        <v>2.3064265587449899</v>
      </c>
      <c r="H236" s="12">
        <f t="shared" si="51"/>
        <v>2.3064265587449899</v>
      </c>
      <c r="I236" s="18"/>
      <c r="J236" s="1">
        <v>1.7839738240132399</v>
      </c>
      <c r="K236" s="12">
        <f t="shared" si="52"/>
        <v>1.7839738240132399</v>
      </c>
      <c r="L236" s="18"/>
      <c r="M236" s="1">
        <v>1.4136693702713301</v>
      </c>
      <c r="N236" s="12">
        <f t="shared" si="53"/>
        <v>1.4136693702713301</v>
      </c>
      <c r="O236" s="18"/>
    </row>
    <row r="237" spans="1:15" x14ac:dyDescent="0.2">
      <c r="A237" s="12" t="s">
        <v>44</v>
      </c>
      <c r="B237" s="12" t="s">
        <v>27</v>
      </c>
      <c r="C237" s="13">
        <f>'dataset-peitek-2021'!H236</f>
        <v>1</v>
      </c>
      <c r="D237" s="12">
        <v>0.85896171465992199</v>
      </c>
      <c r="E237" s="12">
        <f t="shared" si="50"/>
        <v>0.85896171465992199</v>
      </c>
      <c r="F237" s="18"/>
      <c r="G237" s="1">
        <v>1.1187984434266001</v>
      </c>
      <c r="H237" s="12">
        <f t="shared" si="51"/>
        <v>1.1187984434266001</v>
      </c>
      <c r="I237" s="18"/>
      <c r="J237" s="1">
        <v>1.4577712469870601</v>
      </c>
      <c r="K237" s="12">
        <f t="shared" si="52"/>
        <v>1.4577712469870601</v>
      </c>
      <c r="L237" s="18"/>
      <c r="M237" s="1">
        <v>1.8720057411894599</v>
      </c>
      <c r="N237" s="12">
        <f t="shared" si="53"/>
        <v>1.8720057411894599</v>
      </c>
      <c r="O237" s="18"/>
    </row>
    <row r="238" spans="1:15" x14ac:dyDescent="0.2">
      <c r="A238" s="12" t="s">
        <v>45</v>
      </c>
      <c r="B238" s="12" t="s">
        <v>27</v>
      </c>
      <c r="C238" s="13">
        <f>'dataset-peitek-2021'!H237</f>
        <v>1</v>
      </c>
      <c r="D238" s="12">
        <v>0.81371109392501495</v>
      </c>
      <c r="E238" s="12">
        <f t="shared" si="50"/>
        <v>0.81371109392501495</v>
      </c>
      <c r="F238" s="18"/>
      <c r="G238" s="1">
        <v>0.716664406492032</v>
      </c>
      <c r="H238" s="12">
        <f t="shared" si="51"/>
        <v>0.716664406492032</v>
      </c>
      <c r="I238" s="18"/>
      <c r="J238" s="1">
        <v>1.9863748998849899</v>
      </c>
      <c r="K238" s="12">
        <f t="shared" si="52"/>
        <v>1.9863748998849899</v>
      </c>
      <c r="L238" s="18"/>
      <c r="M238" s="1">
        <v>1.29729829690808</v>
      </c>
      <c r="N238" s="12">
        <f t="shared" si="53"/>
        <v>1.29729829690808</v>
      </c>
      <c r="O238" s="18"/>
    </row>
    <row r="239" spans="1:15" x14ac:dyDescent="0.2">
      <c r="A239" s="12" t="s">
        <v>46</v>
      </c>
      <c r="B239" s="12" t="s">
        <v>27</v>
      </c>
      <c r="C239" s="13">
        <f>'dataset-peitek-2021'!H238</f>
        <v>1</v>
      </c>
      <c r="D239" s="12">
        <v>0.75721133600549495</v>
      </c>
      <c r="E239" s="12">
        <f t="shared" si="50"/>
        <v>0.75721133600549495</v>
      </c>
      <c r="F239" s="18"/>
      <c r="G239" s="1">
        <v>0.577471236729724</v>
      </c>
      <c r="H239" s="12">
        <f t="shared" si="51"/>
        <v>0.577471236729724</v>
      </c>
      <c r="I239" s="18"/>
      <c r="J239" s="1">
        <v>1.80037789181724</v>
      </c>
      <c r="K239" s="12">
        <f t="shared" si="52"/>
        <v>1.80037789181724</v>
      </c>
      <c r="L239" s="18"/>
      <c r="M239" s="1">
        <v>1.78184563717004</v>
      </c>
      <c r="N239" s="12">
        <f t="shared" si="53"/>
        <v>1.78184563717004</v>
      </c>
      <c r="O239" s="18"/>
    </row>
    <row r="240" spans="1:15" x14ac:dyDescent="0.2">
      <c r="A240" s="12" t="s">
        <v>47</v>
      </c>
      <c r="B240" s="12" t="s">
        <v>27</v>
      </c>
      <c r="C240" s="13">
        <f>'dataset-peitek-2021'!H239</f>
        <v>1</v>
      </c>
      <c r="D240" s="12">
        <v>0.884205925001191</v>
      </c>
      <c r="E240" s="12">
        <f t="shared" si="50"/>
        <v>0.884205925001191</v>
      </c>
      <c r="F240" s="18"/>
      <c r="G240" s="1">
        <v>0.63139723012301996</v>
      </c>
      <c r="H240" s="12">
        <f t="shared" si="51"/>
        <v>0.63139723012301996</v>
      </c>
      <c r="I240" s="18"/>
      <c r="J240" s="1">
        <v>1.01926313719371</v>
      </c>
      <c r="K240" s="12">
        <f t="shared" si="52"/>
        <v>1.01926313719371</v>
      </c>
      <c r="L240" s="18"/>
      <c r="M240" s="1">
        <v>1.11878653409401</v>
      </c>
      <c r="N240" s="12">
        <f t="shared" si="53"/>
        <v>1.11878653409401</v>
      </c>
      <c r="O240" s="18"/>
    </row>
    <row r="241" spans="1:15" x14ac:dyDescent="0.2">
      <c r="A241" s="12" t="s">
        <v>48</v>
      </c>
      <c r="B241" s="12" t="s">
        <v>27</v>
      </c>
      <c r="C241" s="13">
        <f>'dataset-peitek-2021'!H240</f>
        <v>1</v>
      </c>
      <c r="D241" s="12">
        <v>1.8798860183564401</v>
      </c>
      <c r="E241" s="12">
        <f t="shared" si="50"/>
        <v>1.8798860183564401</v>
      </c>
      <c r="F241" s="18"/>
      <c r="G241" s="1">
        <v>1.1722498853824701</v>
      </c>
      <c r="H241" s="12">
        <f t="shared" si="51"/>
        <v>1.1722498853824701</v>
      </c>
      <c r="I241" s="18"/>
      <c r="J241" s="1">
        <v>1.93269434000621</v>
      </c>
      <c r="K241" s="12">
        <f t="shared" si="52"/>
        <v>1.93269434000621</v>
      </c>
      <c r="L241" s="18"/>
      <c r="M241" s="1">
        <v>1.3324362608929701</v>
      </c>
      <c r="N241" s="12">
        <f t="shared" si="53"/>
        <v>1.3324362608929701</v>
      </c>
      <c r="O241" s="18"/>
    </row>
    <row r="242" spans="1:15" x14ac:dyDescent="0.2">
      <c r="A242" s="12" t="s">
        <v>49</v>
      </c>
      <c r="B242" s="12" t="s">
        <v>27</v>
      </c>
      <c r="C242" s="13">
        <f>'dataset-peitek-2021'!H241</f>
        <v>1</v>
      </c>
      <c r="D242" s="12">
        <v>1.8349019585080699</v>
      </c>
      <c r="E242" s="12">
        <f t="shared" si="50"/>
        <v>1.8349019585080699</v>
      </c>
      <c r="F242" s="18"/>
      <c r="G242" s="1">
        <v>1.2909892878439999</v>
      </c>
      <c r="H242" s="12">
        <f t="shared" si="51"/>
        <v>1.2909892878439999</v>
      </c>
      <c r="I242" s="18"/>
      <c r="J242" s="1">
        <v>2.32844740541573</v>
      </c>
      <c r="K242" s="12">
        <f t="shared" si="52"/>
        <v>2.32844740541573</v>
      </c>
      <c r="L242" s="18"/>
      <c r="M242" s="1">
        <v>2.20384545970462</v>
      </c>
      <c r="N242" s="12">
        <f t="shared" si="53"/>
        <v>2.20384545970462</v>
      </c>
      <c r="O242" s="18"/>
    </row>
    <row r="243" spans="1:15" x14ac:dyDescent="0.2">
      <c r="A243" s="12" t="s">
        <v>50</v>
      </c>
      <c r="B243" s="12" t="s">
        <v>27</v>
      </c>
      <c r="C243" s="13">
        <f>'dataset-peitek-2021'!H242</f>
        <v>1</v>
      </c>
      <c r="D243" s="12">
        <v>1.7125442619612501</v>
      </c>
      <c r="E243" s="12">
        <f t="shared" si="50"/>
        <v>1.7125442619612501</v>
      </c>
      <c r="F243" s="18"/>
      <c r="G243" s="1">
        <v>2.0934358348149198</v>
      </c>
      <c r="H243" s="12">
        <f t="shared" si="51"/>
        <v>2.0934358348149198</v>
      </c>
      <c r="I243" s="18"/>
      <c r="J243" s="1">
        <v>2.1972722761140702</v>
      </c>
      <c r="K243" s="12">
        <f t="shared" si="52"/>
        <v>2.1972722761140702</v>
      </c>
      <c r="L243" s="18"/>
      <c r="M243" s="1">
        <v>2.07446326611998</v>
      </c>
      <c r="N243" s="12">
        <f t="shared" si="53"/>
        <v>2.07446326611998</v>
      </c>
      <c r="O243" s="18"/>
    </row>
    <row r="244" spans="1:15" x14ac:dyDescent="0.2">
      <c r="A244" s="12" t="s">
        <v>51</v>
      </c>
      <c r="B244" s="12"/>
      <c r="C244" s="13"/>
      <c r="D244" s="12"/>
      <c r="E244" s="12">
        <f t="shared" si="50"/>
        <v>0</v>
      </c>
      <c r="F244" s="18"/>
      <c r="H244" s="12">
        <f t="shared" si="51"/>
        <v>0</v>
      </c>
      <c r="I244" s="18"/>
      <c r="K244" s="12">
        <f t="shared" si="52"/>
        <v>0</v>
      </c>
      <c r="L244" s="18"/>
      <c r="N244" s="12">
        <f t="shared" si="53"/>
        <v>0</v>
      </c>
      <c r="O244" s="18"/>
    </row>
    <row r="245" spans="1:15" x14ac:dyDescent="0.2">
      <c r="A245" s="12" t="s">
        <v>52</v>
      </c>
      <c r="B245" s="12" t="s">
        <v>27</v>
      </c>
      <c r="C245" s="13">
        <f>'dataset-peitek-2021'!H244</f>
        <v>1</v>
      </c>
      <c r="D245" s="12">
        <v>0.93386723943238503</v>
      </c>
      <c r="E245" s="12">
        <f t="shared" si="50"/>
        <v>0.93386723943238503</v>
      </c>
      <c r="F245" s="18"/>
      <c r="G245" s="1">
        <v>1.2752916558024701</v>
      </c>
      <c r="H245" s="12">
        <f t="shared" si="51"/>
        <v>1.2752916558024701</v>
      </c>
      <c r="I245" s="18"/>
      <c r="J245" s="1">
        <v>1.50131079686346</v>
      </c>
      <c r="K245" s="12">
        <f t="shared" si="52"/>
        <v>1.50131079686346</v>
      </c>
      <c r="L245" s="18"/>
      <c r="M245" s="1">
        <v>1.2690392363853999</v>
      </c>
      <c r="N245" s="12">
        <f t="shared" si="53"/>
        <v>1.2690392363853999</v>
      </c>
      <c r="O245" s="18"/>
    </row>
    <row r="246" spans="1:15" x14ac:dyDescent="0.2">
      <c r="A246" s="12" t="s">
        <v>53</v>
      </c>
      <c r="B246" s="12" t="s">
        <v>27</v>
      </c>
      <c r="C246" s="13">
        <f>'dataset-peitek-2021'!H245</f>
        <v>0</v>
      </c>
      <c r="D246" s="12">
        <v>2.2969955447763</v>
      </c>
      <c r="E246" s="12">
        <f t="shared" si="50"/>
        <v>0</v>
      </c>
      <c r="F246" s="18"/>
      <c r="G246" s="1">
        <v>2.00904402182569</v>
      </c>
      <c r="H246" s="12">
        <f t="shared" si="51"/>
        <v>0</v>
      </c>
      <c r="I246" s="18"/>
      <c r="J246" s="1">
        <v>1.8827645020159101</v>
      </c>
      <c r="K246" s="12">
        <f t="shared" si="52"/>
        <v>0</v>
      </c>
      <c r="L246" s="18"/>
      <c r="M246" s="1">
        <v>2.23152682954013</v>
      </c>
      <c r="N246" s="12">
        <f t="shared" si="53"/>
        <v>0</v>
      </c>
      <c r="O246" s="18"/>
    </row>
    <row r="247" spans="1:15" x14ac:dyDescent="0.2">
      <c r="A247" s="12" t="s">
        <v>54</v>
      </c>
      <c r="B247" s="12" t="s">
        <v>27</v>
      </c>
      <c r="C247" s="13">
        <f>'dataset-peitek-2021'!H246</f>
        <v>1</v>
      </c>
      <c r="D247" s="12">
        <v>0.58287314703502102</v>
      </c>
      <c r="E247" s="12">
        <f t="shared" si="50"/>
        <v>0.58287314703502102</v>
      </c>
      <c r="F247" s="18"/>
      <c r="G247" s="1">
        <v>0.64153665787090597</v>
      </c>
      <c r="H247" s="12">
        <f t="shared" si="51"/>
        <v>0.64153665787090597</v>
      </c>
      <c r="I247" s="18"/>
      <c r="J247" s="1">
        <v>1.6897408458229699</v>
      </c>
      <c r="K247" s="12">
        <f t="shared" si="52"/>
        <v>1.6897408458229699</v>
      </c>
      <c r="L247" s="18"/>
      <c r="M247" s="1">
        <v>2.2005014780840799</v>
      </c>
      <c r="N247" s="12">
        <f t="shared" si="53"/>
        <v>2.2005014780840799</v>
      </c>
      <c r="O247" s="18"/>
    </row>
    <row r="248" spans="1:15" x14ac:dyDescent="0.2">
      <c r="A248" s="12" t="s">
        <v>55</v>
      </c>
      <c r="B248" s="12" t="s">
        <v>27</v>
      </c>
      <c r="C248" s="13">
        <f>'dataset-peitek-2021'!H247</f>
        <v>1</v>
      </c>
      <c r="D248" s="12">
        <v>2.5122586175346102</v>
      </c>
      <c r="E248" s="12">
        <f t="shared" si="50"/>
        <v>2.5122586175346102</v>
      </c>
      <c r="F248" s="18"/>
      <c r="G248" s="1">
        <v>1.7521445204383701</v>
      </c>
      <c r="H248" s="12">
        <f t="shared" si="51"/>
        <v>1.7521445204383701</v>
      </c>
      <c r="I248" s="18"/>
      <c r="J248" s="1">
        <v>2.64994401728775</v>
      </c>
      <c r="K248" s="12">
        <f t="shared" si="52"/>
        <v>2.64994401728775</v>
      </c>
      <c r="L248" s="18"/>
      <c r="M248" s="1">
        <v>1.39482962549326</v>
      </c>
      <c r="N248" s="12">
        <f t="shared" si="53"/>
        <v>1.39482962549326</v>
      </c>
      <c r="O248" s="18"/>
    </row>
    <row r="249" spans="1:15" x14ac:dyDescent="0.2">
      <c r="A249" s="12" t="s">
        <v>56</v>
      </c>
      <c r="B249" s="12" t="s">
        <v>27</v>
      </c>
      <c r="C249" s="13">
        <f>'dataset-peitek-2021'!H248</f>
        <v>1</v>
      </c>
      <c r="D249" s="12">
        <v>0.51268593276226804</v>
      </c>
      <c r="E249" s="12">
        <f t="shared" si="50"/>
        <v>0.51268593276226804</v>
      </c>
      <c r="F249" s="18"/>
      <c r="G249" s="1">
        <v>6.02698837840593E-2</v>
      </c>
      <c r="H249" s="12">
        <f t="shared" si="51"/>
        <v>6.02698837840593E-2</v>
      </c>
      <c r="I249" s="18"/>
      <c r="J249" s="1">
        <v>1.9025629842201199</v>
      </c>
      <c r="K249" s="12">
        <f t="shared" si="52"/>
        <v>1.9025629842201199</v>
      </c>
      <c r="L249" s="18"/>
      <c r="M249" s="1">
        <v>1.76144413266372</v>
      </c>
      <c r="N249" s="12">
        <f t="shared" si="53"/>
        <v>1.76144413266372</v>
      </c>
      <c r="O249" s="18"/>
    </row>
    <row r="250" spans="1:15" x14ac:dyDescent="0.2">
      <c r="A250" s="12" t="s">
        <v>57</v>
      </c>
      <c r="B250" s="12" t="s">
        <v>27</v>
      </c>
      <c r="C250" s="13">
        <f>'dataset-peitek-2021'!H249</f>
        <v>1</v>
      </c>
      <c r="D250" s="12">
        <v>0</v>
      </c>
      <c r="E250" s="12">
        <f>IF(C250=0,0,D250)</f>
        <v>0</v>
      </c>
      <c r="F250" s="18"/>
      <c r="G250" s="1">
        <v>1.37015923587886E-2</v>
      </c>
      <c r="H250" s="12">
        <f t="shared" si="51"/>
        <v>1.37015923587886E-2</v>
      </c>
      <c r="I250" s="18"/>
      <c r="J250" s="1">
        <v>0.91847727976604998</v>
      </c>
      <c r="K250" s="12">
        <f t="shared" si="52"/>
        <v>0.91847727976604998</v>
      </c>
      <c r="L250" s="18"/>
      <c r="M250" s="1">
        <v>1.4359728666354199</v>
      </c>
      <c r="N250" s="12">
        <f t="shared" si="53"/>
        <v>1.4359728666354199</v>
      </c>
      <c r="O250" s="18"/>
    </row>
    <row r="251" spans="1:15" x14ac:dyDescent="0.2">
      <c r="A251" s="12" t="s">
        <v>58</v>
      </c>
      <c r="B251" s="12" t="s">
        <v>27</v>
      </c>
      <c r="C251" s="13">
        <f>'dataset-peitek-2021'!H250</f>
        <v>1</v>
      </c>
      <c r="D251" s="12">
        <v>1.32647396446729</v>
      </c>
      <c r="E251" s="12">
        <f t="shared" ref="E251:E308" si="62">IF(C251=0,0,D251)</f>
        <v>1.32647396446729</v>
      </c>
      <c r="F251" s="18"/>
      <c r="G251" s="1">
        <v>1.15387890312172</v>
      </c>
      <c r="H251" s="12">
        <f t="shared" si="51"/>
        <v>1.15387890312172</v>
      </c>
      <c r="I251" s="18"/>
      <c r="J251" s="1">
        <v>1.76588594813802</v>
      </c>
      <c r="K251" s="12">
        <f t="shared" si="52"/>
        <v>1.76588594813802</v>
      </c>
      <c r="L251" s="18"/>
      <c r="M251" s="1">
        <v>1.80340492420681</v>
      </c>
      <c r="N251" s="12">
        <f t="shared" si="53"/>
        <v>1.80340492420681</v>
      </c>
      <c r="O251" s="18"/>
    </row>
    <row r="252" spans="1:15" x14ac:dyDescent="0.2">
      <c r="A252" s="12" t="s">
        <v>41</v>
      </c>
      <c r="B252" s="12" t="s">
        <v>30</v>
      </c>
      <c r="C252" s="13">
        <f>'dataset-peitek-2021'!H251</f>
        <v>0</v>
      </c>
      <c r="D252" s="12">
        <v>1.1891734410613</v>
      </c>
      <c r="E252" s="12">
        <f t="shared" si="62"/>
        <v>0</v>
      </c>
      <c r="F252" s="18">
        <f t="shared" ref="F252" si="63">SUM(E252:E270)/SUM(C252:C270)</f>
        <v>1.3306785970985187</v>
      </c>
      <c r="G252" s="1">
        <v>1.9146850393975401</v>
      </c>
      <c r="H252" s="12">
        <f t="shared" si="51"/>
        <v>0</v>
      </c>
      <c r="I252" s="18">
        <f t="shared" ref="I252" si="64">SUM(H252:H270)/SUM($C252:$C270)</f>
        <v>1.1316511805710452</v>
      </c>
      <c r="J252" s="1">
        <v>1.9420685527464101</v>
      </c>
      <c r="K252" s="12">
        <f t="shared" si="52"/>
        <v>0</v>
      </c>
      <c r="L252" s="18">
        <f t="shared" ref="L252" si="65">SUM(K252:K270)/SUM($C252:$C270)</f>
        <v>1.7042465902696937</v>
      </c>
      <c r="M252" s="1">
        <v>2.3668695812252198</v>
      </c>
      <c r="N252" s="12">
        <f t="shared" si="53"/>
        <v>0</v>
      </c>
      <c r="O252" s="18">
        <f t="shared" ref="O252" si="66">SUM(N252:N270)/SUM($C252:$C270)</f>
        <v>1.4666448209042113</v>
      </c>
    </row>
    <row r="253" spans="1:15" x14ac:dyDescent="0.2">
      <c r="A253" s="12" t="s">
        <v>14</v>
      </c>
      <c r="B253" s="12" t="s">
        <v>30</v>
      </c>
      <c r="C253" s="13">
        <f>'dataset-peitek-2021'!H252</f>
        <v>1</v>
      </c>
      <c r="D253" s="12">
        <v>1.9581032675279599</v>
      </c>
      <c r="E253" s="12">
        <f t="shared" si="62"/>
        <v>1.9581032675279599</v>
      </c>
      <c r="F253" s="18"/>
      <c r="G253" s="1">
        <v>1.67460857245932</v>
      </c>
      <c r="H253" s="12">
        <f t="shared" si="51"/>
        <v>1.67460857245932</v>
      </c>
      <c r="I253" s="18"/>
      <c r="J253" s="1">
        <v>3.06930562648955</v>
      </c>
      <c r="K253" s="12">
        <f t="shared" si="52"/>
        <v>3.06930562648955</v>
      </c>
      <c r="L253" s="18"/>
      <c r="M253" s="1">
        <v>2.53559529817763</v>
      </c>
      <c r="N253" s="12">
        <f t="shared" si="53"/>
        <v>2.53559529817763</v>
      </c>
      <c r="O253" s="18"/>
    </row>
    <row r="254" spans="1:15" x14ac:dyDescent="0.2">
      <c r="A254" s="12" t="s">
        <v>42</v>
      </c>
      <c r="B254" s="12" t="s">
        <v>30</v>
      </c>
      <c r="C254" s="13">
        <f>'dataset-peitek-2021'!H253</f>
        <v>1</v>
      </c>
      <c r="D254" s="12">
        <v>1.4997732836783599</v>
      </c>
      <c r="E254" s="12">
        <f t="shared" si="62"/>
        <v>1.4997732836783599</v>
      </c>
      <c r="F254" s="18"/>
      <c r="G254" s="1">
        <v>1.55105387892235</v>
      </c>
      <c r="H254" s="12">
        <f t="shared" si="51"/>
        <v>1.55105387892235</v>
      </c>
      <c r="I254" s="18"/>
      <c r="J254" s="1">
        <v>2.08473029001606</v>
      </c>
      <c r="K254" s="12">
        <f t="shared" si="52"/>
        <v>2.08473029001606</v>
      </c>
      <c r="L254" s="18"/>
      <c r="M254" s="1">
        <v>2.0088642507724601</v>
      </c>
      <c r="N254" s="12">
        <f t="shared" si="53"/>
        <v>2.0088642507724601</v>
      </c>
      <c r="O254" s="18"/>
    </row>
    <row r="255" spans="1:15" x14ac:dyDescent="0.2">
      <c r="A255" s="12" t="s">
        <v>43</v>
      </c>
      <c r="B255" s="12" t="s">
        <v>30</v>
      </c>
      <c r="C255" s="13">
        <f>'dataset-peitek-2021'!H254</f>
        <v>1</v>
      </c>
      <c r="D255" s="12">
        <v>2.2151893984386999</v>
      </c>
      <c r="E255" s="12">
        <f t="shared" si="62"/>
        <v>2.2151893984386999</v>
      </c>
      <c r="F255" s="18"/>
      <c r="G255" s="1">
        <v>1.5391111601132901</v>
      </c>
      <c r="H255" s="12">
        <f t="shared" si="51"/>
        <v>1.5391111601132901</v>
      </c>
      <c r="I255" s="18"/>
      <c r="J255" s="1">
        <v>1.1658418594267801</v>
      </c>
      <c r="K255" s="12">
        <f t="shared" si="52"/>
        <v>1.1658418594267801</v>
      </c>
      <c r="L255" s="18"/>
      <c r="M255" s="1">
        <v>0.94683837849011399</v>
      </c>
      <c r="N255" s="12">
        <f t="shared" si="53"/>
        <v>0.94683837849011399</v>
      </c>
      <c r="O255" s="18"/>
    </row>
    <row r="256" spans="1:15" x14ac:dyDescent="0.2">
      <c r="A256" s="12" t="s">
        <v>44</v>
      </c>
      <c r="B256" s="12" t="s">
        <v>30</v>
      </c>
      <c r="C256" s="13">
        <f>'dataset-peitek-2021'!H255</f>
        <v>0</v>
      </c>
      <c r="D256" s="12">
        <v>2.6593845607229301</v>
      </c>
      <c r="E256" s="12">
        <f t="shared" si="62"/>
        <v>0</v>
      </c>
      <c r="F256" s="18"/>
      <c r="G256" s="1">
        <v>1.4967509209694401</v>
      </c>
      <c r="H256" s="12">
        <f t="shared" si="51"/>
        <v>0</v>
      </c>
      <c r="I256" s="18"/>
      <c r="J256" s="1">
        <v>2.4135312796153499</v>
      </c>
      <c r="K256" s="12">
        <f t="shared" si="52"/>
        <v>0</v>
      </c>
      <c r="L256" s="18"/>
      <c r="M256" s="1">
        <v>2.2590766549604302</v>
      </c>
      <c r="N256" s="12">
        <f t="shared" si="53"/>
        <v>0</v>
      </c>
      <c r="O256" s="18"/>
    </row>
    <row r="257" spans="1:15" x14ac:dyDescent="0.2">
      <c r="A257" s="12" t="s">
        <v>45</v>
      </c>
      <c r="B257" s="12" t="s">
        <v>30</v>
      </c>
      <c r="C257" s="13">
        <f>'dataset-peitek-2021'!H256</f>
        <v>1</v>
      </c>
      <c r="D257" s="12">
        <v>1.74442366208227</v>
      </c>
      <c r="E257" s="12">
        <f t="shared" si="62"/>
        <v>1.74442366208227</v>
      </c>
      <c r="F257" s="18"/>
      <c r="G257" s="1">
        <v>0.622701521868676</v>
      </c>
      <c r="H257" s="12">
        <f t="shared" si="51"/>
        <v>0.622701521868676</v>
      </c>
      <c r="I257" s="18"/>
      <c r="J257" s="1">
        <v>1.3459105726928899</v>
      </c>
      <c r="K257" s="12">
        <f t="shared" si="52"/>
        <v>1.3459105726928899</v>
      </c>
      <c r="L257" s="18"/>
      <c r="M257" s="1">
        <v>1.0586759106241801</v>
      </c>
      <c r="N257" s="12">
        <f t="shared" si="53"/>
        <v>1.0586759106241801</v>
      </c>
      <c r="O257" s="18"/>
    </row>
    <row r="258" spans="1:15" x14ac:dyDescent="0.2">
      <c r="A258" s="12" t="s">
        <v>46</v>
      </c>
      <c r="B258" s="12" t="s">
        <v>30</v>
      </c>
      <c r="C258" s="13">
        <f>'dataset-peitek-2021'!H257</f>
        <v>1</v>
      </c>
      <c r="D258" s="12">
        <v>0.39211542347897099</v>
      </c>
      <c r="E258" s="12">
        <f t="shared" si="62"/>
        <v>0.39211542347897099</v>
      </c>
      <c r="F258" s="18"/>
      <c r="G258" s="1">
        <v>0.29667615464686298</v>
      </c>
      <c r="H258" s="12">
        <f t="shared" si="51"/>
        <v>0.29667615464686298</v>
      </c>
      <c r="I258" s="18"/>
      <c r="J258" s="1">
        <v>2.3114984433032499</v>
      </c>
      <c r="K258" s="12">
        <f t="shared" si="52"/>
        <v>2.3114984433032499</v>
      </c>
      <c r="L258" s="18"/>
      <c r="M258" s="1">
        <v>1.1447529882062</v>
      </c>
      <c r="N258" s="12">
        <f t="shared" si="53"/>
        <v>1.1447529882062</v>
      </c>
      <c r="O258" s="18"/>
    </row>
    <row r="259" spans="1:15" x14ac:dyDescent="0.2">
      <c r="A259" s="12" t="s">
        <v>47</v>
      </c>
      <c r="B259" s="12" t="s">
        <v>30</v>
      </c>
      <c r="C259" s="13">
        <f>'dataset-peitek-2021'!H258</f>
        <v>1</v>
      </c>
      <c r="D259" s="12">
        <v>1.04143355964935</v>
      </c>
      <c r="E259" s="12">
        <f t="shared" si="62"/>
        <v>1.04143355964935</v>
      </c>
      <c r="F259" s="18"/>
      <c r="G259" s="1">
        <v>1.86795903133986</v>
      </c>
      <c r="H259" s="12">
        <f t="shared" si="51"/>
        <v>1.86795903133986</v>
      </c>
      <c r="I259" s="18"/>
      <c r="J259" s="1">
        <v>2.8422275675807902</v>
      </c>
      <c r="K259" s="12">
        <f t="shared" si="52"/>
        <v>2.8422275675807902</v>
      </c>
      <c r="L259" s="18"/>
      <c r="M259" s="1">
        <v>2.0744767176822601</v>
      </c>
      <c r="N259" s="12">
        <f t="shared" si="53"/>
        <v>2.0744767176822601</v>
      </c>
      <c r="O259" s="18"/>
    </row>
    <row r="260" spans="1:15" x14ac:dyDescent="0.2">
      <c r="A260" s="12" t="s">
        <v>48</v>
      </c>
      <c r="B260" s="12" t="s">
        <v>30</v>
      </c>
      <c r="C260" s="13">
        <f>'dataset-peitek-2021'!H259</f>
        <v>0</v>
      </c>
      <c r="D260" s="12">
        <v>0.80981809489992096</v>
      </c>
      <c r="E260" s="12">
        <f t="shared" si="62"/>
        <v>0</v>
      </c>
      <c r="F260" s="18"/>
      <c r="G260" s="1">
        <v>0.46310865494626202</v>
      </c>
      <c r="H260" s="12">
        <f t="shared" si="51"/>
        <v>0</v>
      </c>
      <c r="I260" s="18"/>
      <c r="J260" s="1">
        <v>2.43045270457025</v>
      </c>
      <c r="K260" s="12">
        <f t="shared" si="52"/>
        <v>0</v>
      </c>
      <c r="L260" s="18"/>
      <c r="M260" s="1">
        <v>2.0098603533252999</v>
      </c>
      <c r="N260" s="12">
        <f t="shared" si="53"/>
        <v>0</v>
      </c>
      <c r="O260" s="18"/>
    </row>
    <row r="261" spans="1:15" x14ac:dyDescent="0.2">
      <c r="A261" s="12" t="s">
        <v>49</v>
      </c>
      <c r="B261" s="12" t="s">
        <v>30</v>
      </c>
      <c r="C261" s="13">
        <f>'dataset-peitek-2021'!H260</f>
        <v>1</v>
      </c>
      <c r="D261" s="12">
        <v>2.1466579525048801</v>
      </c>
      <c r="E261" s="12">
        <f t="shared" si="62"/>
        <v>2.1466579525048801</v>
      </c>
      <c r="F261" s="18"/>
      <c r="G261" s="1">
        <v>1.59109781586716</v>
      </c>
      <c r="H261" s="12">
        <f t="shared" si="51"/>
        <v>1.59109781586716</v>
      </c>
      <c r="I261" s="18"/>
      <c r="J261" s="1">
        <v>1.0087938404294401</v>
      </c>
      <c r="K261" s="12">
        <f t="shared" si="52"/>
        <v>1.0087938404294401</v>
      </c>
      <c r="L261" s="18"/>
      <c r="M261" s="1">
        <v>1.39852719309614</v>
      </c>
      <c r="N261" s="12">
        <f t="shared" si="53"/>
        <v>1.39852719309614</v>
      </c>
      <c r="O261" s="18"/>
    </row>
    <row r="262" spans="1:15" x14ac:dyDescent="0.2">
      <c r="A262" s="12" t="s">
        <v>50</v>
      </c>
      <c r="B262" s="12" t="s">
        <v>30</v>
      </c>
      <c r="C262" s="13">
        <f>'dataset-peitek-2021'!H261</f>
        <v>1</v>
      </c>
      <c r="D262" s="12">
        <v>1.6000657323558101</v>
      </c>
      <c r="E262" s="12">
        <f t="shared" si="62"/>
        <v>1.6000657323558101</v>
      </c>
      <c r="F262" s="18"/>
      <c r="G262" s="1">
        <v>1.88280634535872</v>
      </c>
      <c r="H262" s="12">
        <f t="shared" ref="H262:H308" si="67">IF($C262=0,0,G262)</f>
        <v>1.88280634535872</v>
      </c>
      <c r="I262" s="18"/>
      <c r="J262" s="1">
        <v>2.4508251873735101</v>
      </c>
      <c r="K262" s="12">
        <f t="shared" ref="K262:K308" si="68">IF($C262=0,0,J262)</f>
        <v>2.4508251873735101</v>
      </c>
      <c r="L262" s="18"/>
      <c r="M262" s="1">
        <v>2.1357487695788402</v>
      </c>
      <c r="N262" s="12">
        <f t="shared" ref="N262:N308" si="69">IF($C262=0,0,M262)</f>
        <v>2.1357487695788402</v>
      </c>
      <c r="O262" s="18"/>
    </row>
    <row r="263" spans="1:15" x14ac:dyDescent="0.2">
      <c r="A263" s="12" t="s">
        <v>51</v>
      </c>
      <c r="B263" s="12"/>
      <c r="C263" s="13"/>
      <c r="D263" s="12"/>
      <c r="E263" s="12">
        <f t="shared" si="62"/>
        <v>0</v>
      </c>
      <c r="F263" s="18"/>
      <c r="H263" s="12">
        <f t="shared" si="67"/>
        <v>0</v>
      </c>
      <c r="I263" s="18"/>
      <c r="K263" s="12">
        <f t="shared" si="68"/>
        <v>0</v>
      </c>
      <c r="L263" s="18"/>
      <c r="N263" s="12">
        <f t="shared" si="69"/>
        <v>0</v>
      </c>
      <c r="O263" s="18"/>
    </row>
    <row r="264" spans="1:15" x14ac:dyDescent="0.2">
      <c r="A264" s="12" t="s">
        <v>52</v>
      </c>
      <c r="B264" s="12" t="s">
        <v>30</v>
      </c>
      <c r="C264" s="13">
        <f>'dataset-peitek-2021'!H263</f>
        <v>1</v>
      </c>
      <c r="D264" s="12">
        <v>0.91102565601639696</v>
      </c>
      <c r="E264" s="12">
        <f t="shared" si="62"/>
        <v>0.91102565601639696</v>
      </c>
      <c r="F264" s="18"/>
      <c r="G264" s="1">
        <v>1.37783382456569</v>
      </c>
      <c r="H264" s="12">
        <f t="shared" si="67"/>
        <v>1.37783382456569</v>
      </c>
      <c r="I264" s="18"/>
      <c r="J264" s="1">
        <v>1.37166113395782</v>
      </c>
      <c r="K264" s="12">
        <f t="shared" si="68"/>
        <v>1.37166113395782</v>
      </c>
      <c r="L264" s="18"/>
      <c r="M264" s="1">
        <v>0.83534907441900397</v>
      </c>
      <c r="N264" s="12">
        <f t="shared" si="69"/>
        <v>0.83534907441900397</v>
      </c>
      <c r="O264" s="18"/>
    </row>
    <row r="265" spans="1:15" x14ac:dyDescent="0.2">
      <c r="A265" s="12" t="s">
        <v>53</v>
      </c>
      <c r="B265" s="12" t="s">
        <v>30</v>
      </c>
      <c r="C265" s="13">
        <f>'dataset-peitek-2021'!H264</f>
        <v>0</v>
      </c>
      <c r="D265" s="12">
        <v>1.8334837500119101</v>
      </c>
      <c r="E265" s="12">
        <f t="shared" si="62"/>
        <v>0</v>
      </c>
      <c r="F265" s="18"/>
      <c r="G265" s="1">
        <v>1.29600013236407</v>
      </c>
      <c r="H265" s="12">
        <f t="shared" si="67"/>
        <v>0</v>
      </c>
      <c r="I265" s="18"/>
      <c r="J265" s="1">
        <v>2.3253405268642098</v>
      </c>
      <c r="K265" s="12">
        <f t="shared" si="68"/>
        <v>0</v>
      </c>
      <c r="L265" s="18"/>
      <c r="M265" s="1">
        <v>1.7542385754065799</v>
      </c>
      <c r="N265" s="12">
        <f t="shared" si="69"/>
        <v>0</v>
      </c>
      <c r="O265" s="18"/>
    </row>
    <row r="266" spans="1:15" x14ac:dyDescent="0.2">
      <c r="A266" s="12" t="s">
        <v>54</v>
      </c>
      <c r="B266" s="12" t="s">
        <v>30</v>
      </c>
      <c r="C266" s="13">
        <f>'dataset-peitek-2021'!H265</f>
        <v>1</v>
      </c>
      <c r="D266" s="12">
        <v>1.5694129857964201</v>
      </c>
      <c r="E266" s="12">
        <f t="shared" si="62"/>
        <v>1.5694129857964201</v>
      </c>
      <c r="F266" s="18"/>
      <c r="G266" s="1">
        <v>1.79451434158807</v>
      </c>
      <c r="H266" s="12">
        <f t="shared" si="67"/>
        <v>1.79451434158807</v>
      </c>
      <c r="I266" s="18"/>
      <c r="J266" s="1">
        <v>1.4488471440097199</v>
      </c>
      <c r="K266" s="12">
        <f t="shared" si="68"/>
        <v>1.4488471440097199</v>
      </c>
      <c r="L266" s="18"/>
      <c r="M266" s="1">
        <v>1.6969856620213599</v>
      </c>
      <c r="N266" s="12">
        <f t="shared" si="69"/>
        <v>1.6969856620213599</v>
      </c>
      <c r="O266" s="18"/>
    </row>
    <row r="267" spans="1:15" x14ac:dyDescent="0.2">
      <c r="A267" s="12" t="s">
        <v>55</v>
      </c>
      <c r="B267" s="12" t="s">
        <v>30</v>
      </c>
      <c r="C267" s="13">
        <f>'dataset-peitek-2021'!H266</f>
        <v>1</v>
      </c>
      <c r="D267" s="12">
        <v>0.971104562856409</v>
      </c>
      <c r="E267" s="12">
        <f t="shared" si="62"/>
        <v>0.971104562856409</v>
      </c>
      <c r="F267" s="18"/>
      <c r="G267" s="1">
        <v>0.74671207409863705</v>
      </c>
      <c r="H267" s="12">
        <f t="shared" si="67"/>
        <v>0.74671207409863705</v>
      </c>
      <c r="I267" s="18"/>
      <c r="J267" s="1">
        <v>1.3750525935722899</v>
      </c>
      <c r="K267" s="12">
        <f t="shared" si="68"/>
        <v>1.3750525935722899</v>
      </c>
      <c r="L267" s="18"/>
      <c r="M267" s="1">
        <v>1.0910993894080401</v>
      </c>
      <c r="N267" s="12">
        <f t="shared" si="69"/>
        <v>1.0910993894080401</v>
      </c>
      <c r="O267" s="18"/>
    </row>
    <row r="268" spans="1:15" x14ac:dyDescent="0.2">
      <c r="A268" s="12" t="s">
        <v>56</v>
      </c>
      <c r="B268" s="12" t="s">
        <v>30</v>
      </c>
      <c r="C268" s="13">
        <f>'dataset-peitek-2021'!H267</f>
        <v>1</v>
      </c>
      <c r="D268" s="12">
        <v>0.47983361163661198</v>
      </c>
      <c r="E268" s="12">
        <f t="shared" si="62"/>
        <v>0.47983361163661198</v>
      </c>
      <c r="F268" s="18"/>
      <c r="G268" s="1">
        <v>4.1568446323204299E-2</v>
      </c>
      <c r="H268" s="12">
        <f t="shared" si="67"/>
        <v>4.1568446323204299E-2</v>
      </c>
      <c r="I268" s="18"/>
      <c r="J268" s="1">
        <v>0.59612727803384302</v>
      </c>
      <c r="K268" s="12">
        <f t="shared" si="68"/>
        <v>0.59612727803384302</v>
      </c>
      <c r="L268" s="18"/>
      <c r="M268" s="1">
        <v>1.0407657204721401</v>
      </c>
      <c r="N268" s="12">
        <f t="shared" si="69"/>
        <v>1.0407657204721401</v>
      </c>
      <c r="O268" s="18"/>
    </row>
    <row r="269" spans="1:15" x14ac:dyDescent="0.2">
      <c r="A269" s="12" t="s">
        <v>57</v>
      </c>
      <c r="B269" s="12" t="s">
        <v>30</v>
      </c>
      <c r="C269" s="13">
        <f>'dataset-peitek-2021'!H268</f>
        <v>1</v>
      </c>
      <c r="D269" s="12">
        <v>0.50624323374132296</v>
      </c>
      <c r="E269" s="12">
        <f t="shared" si="62"/>
        <v>0.50624323374132296</v>
      </c>
      <c r="F269" s="18"/>
      <c r="G269" s="1">
        <v>0.112154049119354</v>
      </c>
      <c r="H269" s="12">
        <f t="shared" si="67"/>
        <v>0.112154049119354</v>
      </c>
      <c r="I269" s="18"/>
      <c r="J269" s="1">
        <v>1.3715495968632001</v>
      </c>
      <c r="K269" s="12">
        <f t="shared" si="68"/>
        <v>1.3715495968632001</v>
      </c>
      <c r="L269" s="18"/>
      <c r="M269" s="1">
        <v>1.28877519934869</v>
      </c>
      <c r="N269" s="12">
        <f t="shared" si="69"/>
        <v>1.28877519934869</v>
      </c>
      <c r="O269" s="18"/>
    </row>
    <row r="270" spans="1:15" x14ac:dyDescent="0.2">
      <c r="A270" s="12" t="s">
        <v>58</v>
      </c>
      <c r="B270" s="12" t="s">
        <v>30</v>
      </c>
      <c r="C270" s="13">
        <f>'dataset-peitek-2021'!H269</f>
        <v>1</v>
      </c>
      <c r="D270" s="12">
        <v>1.5941180296158</v>
      </c>
      <c r="E270" s="12">
        <f t="shared" si="62"/>
        <v>1.5941180296158</v>
      </c>
      <c r="F270" s="18"/>
      <c r="G270" s="1">
        <v>0.74431931172343802</v>
      </c>
      <c r="H270" s="12">
        <f t="shared" si="67"/>
        <v>0.74431931172343802</v>
      </c>
      <c r="I270" s="18"/>
      <c r="J270" s="1">
        <v>1.41708113002657</v>
      </c>
      <c r="K270" s="12">
        <f t="shared" si="68"/>
        <v>1.41708113002657</v>
      </c>
      <c r="L270" s="18"/>
      <c r="M270" s="1">
        <v>1.2765729403618999</v>
      </c>
      <c r="N270" s="12">
        <f t="shared" si="69"/>
        <v>1.2765729403618999</v>
      </c>
      <c r="O270" s="18"/>
    </row>
    <row r="271" spans="1:15" x14ac:dyDescent="0.2">
      <c r="A271" s="12" t="s">
        <v>41</v>
      </c>
      <c r="B271" s="12" t="s">
        <v>32</v>
      </c>
      <c r="C271" s="13">
        <f>'dataset-peitek-2021'!H270</f>
        <v>0</v>
      </c>
      <c r="D271" s="12">
        <v>1.70391383462005</v>
      </c>
      <c r="E271" s="12">
        <f t="shared" si="62"/>
        <v>0</v>
      </c>
      <c r="F271" s="18">
        <f t="shared" ref="F271" si="70">SUM(E271:E289)/SUM(C271:C289)</f>
        <v>1.551705420308563</v>
      </c>
      <c r="G271" s="1">
        <v>0.93867546341406405</v>
      </c>
      <c r="H271" s="12">
        <f t="shared" si="67"/>
        <v>0</v>
      </c>
      <c r="I271" s="18">
        <f t="shared" ref="I271" si="71">SUM(H271:H289)/SUM($C271:$C289)</f>
        <v>1.447881305909626</v>
      </c>
      <c r="J271" s="1">
        <v>1.06165123844736</v>
      </c>
      <c r="K271" s="12">
        <f t="shared" si="68"/>
        <v>0</v>
      </c>
      <c r="L271" s="18">
        <f t="shared" ref="L271" si="72">SUM(K271:K289)/SUM($C271:$C289)</f>
        <v>1.7197592567873003</v>
      </c>
      <c r="M271" s="1">
        <v>0.67075242169570704</v>
      </c>
      <c r="N271" s="12">
        <f t="shared" si="69"/>
        <v>0</v>
      </c>
      <c r="O271" s="18">
        <f t="shared" ref="O271" si="73">SUM(N271:N289)/SUM($C271:$C289)</f>
        <v>1.5544846580604272</v>
      </c>
    </row>
    <row r="272" spans="1:15" x14ac:dyDescent="0.2">
      <c r="A272" s="12" t="s">
        <v>14</v>
      </c>
      <c r="B272" s="12" t="s">
        <v>32</v>
      </c>
      <c r="C272" s="13">
        <f>'dataset-peitek-2021'!H271</f>
        <v>0</v>
      </c>
      <c r="D272" s="12">
        <v>2.78766778575176</v>
      </c>
      <c r="E272" s="12">
        <f t="shared" si="62"/>
        <v>0</v>
      </c>
      <c r="F272" s="18"/>
      <c r="G272" s="1">
        <v>2.5025366358427101</v>
      </c>
      <c r="H272" s="12">
        <f t="shared" si="67"/>
        <v>0</v>
      </c>
      <c r="I272" s="18"/>
      <c r="J272" s="1">
        <v>2.1423896050212599</v>
      </c>
      <c r="K272" s="12">
        <f t="shared" si="68"/>
        <v>0</v>
      </c>
      <c r="L272" s="18"/>
      <c r="M272" s="1">
        <v>2.22667318653358</v>
      </c>
      <c r="N272" s="12">
        <f t="shared" si="69"/>
        <v>0</v>
      </c>
      <c r="O272" s="18"/>
    </row>
    <row r="273" spans="1:15" x14ac:dyDescent="0.2">
      <c r="A273" s="12" t="s">
        <v>42</v>
      </c>
      <c r="B273" s="12" t="s">
        <v>32</v>
      </c>
      <c r="C273" s="13">
        <f>'dataset-peitek-2021'!H272</f>
        <v>1</v>
      </c>
      <c r="D273" s="12">
        <v>1.88568339896374</v>
      </c>
      <c r="E273" s="12">
        <f t="shared" si="62"/>
        <v>1.88568339896374</v>
      </c>
      <c r="F273" s="18"/>
      <c r="G273" s="1">
        <v>2.1594486210479902</v>
      </c>
      <c r="H273" s="12">
        <f t="shared" si="67"/>
        <v>2.1594486210479902</v>
      </c>
      <c r="I273" s="18"/>
      <c r="J273" s="1">
        <v>2.2170934815003598</v>
      </c>
      <c r="K273" s="12">
        <f t="shared" si="68"/>
        <v>2.2170934815003598</v>
      </c>
      <c r="L273" s="18"/>
      <c r="M273" s="1">
        <v>1.9491120319937001</v>
      </c>
      <c r="N273" s="12">
        <f t="shared" si="69"/>
        <v>1.9491120319937001</v>
      </c>
      <c r="O273" s="18"/>
    </row>
    <row r="274" spans="1:15" x14ac:dyDescent="0.2">
      <c r="A274" s="12" t="s">
        <v>43</v>
      </c>
      <c r="B274" s="12" t="s">
        <v>32</v>
      </c>
      <c r="C274" s="13">
        <f>'dataset-peitek-2021'!H273</f>
        <v>0</v>
      </c>
      <c r="D274" s="12">
        <v>1.7966268118037401</v>
      </c>
      <c r="E274" s="12">
        <f t="shared" si="62"/>
        <v>0</v>
      </c>
      <c r="F274" s="18"/>
      <c r="G274" s="1">
        <v>2.0675972563909699</v>
      </c>
      <c r="H274" s="12">
        <f t="shared" si="67"/>
        <v>0</v>
      </c>
      <c r="I274" s="18"/>
      <c r="J274" s="1">
        <v>1.9379481930370701</v>
      </c>
      <c r="K274" s="12">
        <f t="shared" si="68"/>
        <v>0</v>
      </c>
      <c r="L274" s="18"/>
      <c r="M274" s="1">
        <v>1.6580447471248601</v>
      </c>
      <c r="N274" s="12">
        <f t="shared" si="69"/>
        <v>0</v>
      </c>
      <c r="O274" s="18"/>
    </row>
    <row r="275" spans="1:15" x14ac:dyDescent="0.2">
      <c r="A275" s="12" t="s">
        <v>44</v>
      </c>
      <c r="B275" s="12" t="s">
        <v>32</v>
      </c>
      <c r="C275" s="13">
        <f>'dataset-peitek-2021'!H274</f>
        <v>1</v>
      </c>
      <c r="D275" s="12">
        <v>1.37847014698147</v>
      </c>
      <c r="E275" s="12">
        <f t="shared" si="62"/>
        <v>1.37847014698147</v>
      </c>
      <c r="F275" s="18"/>
      <c r="G275" s="1">
        <v>1.8637827386458401</v>
      </c>
      <c r="H275" s="12">
        <f t="shared" si="67"/>
        <v>1.8637827386458401</v>
      </c>
      <c r="I275" s="18"/>
      <c r="J275" s="1">
        <v>1.1300364769106099</v>
      </c>
      <c r="K275" s="12">
        <f t="shared" si="68"/>
        <v>1.1300364769106099</v>
      </c>
      <c r="L275" s="18"/>
      <c r="M275" s="1">
        <v>0.64984645679153796</v>
      </c>
      <c r="N275" s="12">
        <f t="shared" si="69"/>
        <v>0.64984645679153796</v>
      </c>
      <c r="O275" s="18"/>
    </row>
    <row r="276" spans="1:15" x14ac:dyDescent="0.2">
      <c r="A276" s="12" t="s">
        <v>45</v>
      </c>
      <c r="B276" s="12" t="s">
        <v>32</v>
      </c>
      <c r="C276" s="13">
        <f>'dataset-peitek-2021'!H275</f>
        <v>1</v>
      </c>
      <c r="D276" s="12">
        <v>1.9413342429812801</v>
      </c>
      <c r="E276" s="12">
        <f t="shared" si="62"/>
        <v>1.9413342429812801</v>
      </c>
      <c r="F276" s="18"/>
      <c r="G276" s="1">
        <v>0.71270288094613898</v>
      </c>
      <c r="H276" s="12">
        <f t="shared" si="67"/>
        <v>0.71270288094613898</v>
      </c>
      <c r="I276" s="18"/>
      <c r="J276" s="1">
        <v>2.1468701858661898</v>
      </c>
      <c r="K276" s="12">
        <f t="shared" si="68"/>
        <v>2.1468701858661898</v>
      </c>
      <c r="L276" s="18"/>
      <c r="M276" s="1">
        <v>1.21450494061516</v>
      </c>
      <c r="N276" s="12">
        <f t="shared" si="69"/>
        <v>1.21450494061516</v>
      </c>
      <c r="O276" s="18"/>
    </row>
    <row r="277" spans="1:15" x14ac:dyDescent="0.2">
      <c r="A277" s="12" t="s">
        <v>46</v>
      </c>
      <c r="B277" s="12" t="s">
        <v>32</v>
      </c>
      <c r="C277" s="13">
        <f>'dataset-peitek-2021'!H276</f>
        <v>1</v>
      </c>
      <c r="D277" s="12">
        <v>0.66392488876377598</v>
      </c>
      <c r="E277" s="12">
        <f t="shared" si="62"/>
        <v>0.66392488876377598</v>
      </c>
      <c r="F277" s="18"/>
      <c r="G277" s="1">
        <v>0.61422475339733595</v>
      </c>
      <c r="H277" s="12">
        <f t="shared" si="67"/>
        <v>0.61422475339733595</v>
      </c>
      <c r="I277" s="18"/>
      <c r="J277" s="1">
        <v>1.7535564542809901</v>
      </c>
      <c r="K277" s="12">
        <f t="shared" si="68"/>
        <v>1.7535564542809901</v>
      </c>
      <c r="L277" s="18"/>
      <c r="M277" s="1">
        <v>1.2648283425622999</v>
      </c>
      <c r="N277" s="12">
        <f t="shared" si="69"/>
        <v>1.2648283425622999</v>
      </c>
      <c r="O277" s="18"/>
    </row>
    <row r="278" spans="1:15" x14ac:dyDescent="0.2">
      <c r="A278" s="12" t="s">
        <v>47</v>
      </c>
      <c r="B278" s="12" t="s">
        <v>32</v>
      </c>
      <c r="C278" s="13">
        <f>'dataset-peitek-2021'!H277</f>
        <v>0</v>
      </c>
      <c r="D278" s="12">
        <v>1.5519772131507901</v>
      </c>
      <c r="E278" s="12">
        <f t="shared" si="62"/>
        <v>0</v>
      </c>
      <c r="F278" s="18"/>
      <c r="G278" s="1">
        <v>1.8448543167745299</v>
      </c>
      <c r="H278" s="12">
        <f t="shared" si="67"/>
        <v>0</v>
      </c>
      <c r="I278" s="18"/>
      <c r="J278" s="1">
        <v>2.6300555928882501</v>
      </c>
      <c r="K278" s="12">
        <f t="shared" si="68"/>
        <v>0</v>
      </c>
      <c r="L278" s="18"/>
      <c r="M278" s="1">
        <v>2.0534177763791299</v>
      </c>
      <c r="N278" s="12">
        <f t="shared" si="69"/>
        <v>0</v>
      </c>
      <c r="O278" s="18"/>
    </row>
    <row r="279" spans="1:15" x14ac:dyDescent="0.2">
      <c r="A279" s="12" t="s">
        <v>48</v>
      </c>
      <c r="B279" s="12" t="s">
        <v>32</v>
      </c>
      <c r="C279" s="13">
        <f>'dataset-peitek-2021'!H278</f>
        <v>1</v>
      </c>
      <c r="D279" s="12">
        <v>1.6647428206194399</v>
      </c>
      <c r="E279" s="12">
        <f t="shared" si="62"/>
        <v>1.6647428206194399</v>
      </c>
      <c r="F279" s="18"/>
      <c r="G279" s="1">
        <v>1.5424361642847999</v>
      </c>
      <c r="H279" s="12">
        <f t="shared" si="67"/>
        <v>1.5424361642847999</v>
      </c>
      <c r="I279" s="18"/>
      <c r="J279" s="1">
        <v>1.78142201142928</v>
      </c>
      <c r="K279" s="12">
        <f t="shared" si="68"/>
        <v>1.78142201142928</v>
      </c>
      <c r="L279" s="18"/>
      <c r="M279" s="1">
        <v>1.93226661771817</v>
      </c>
      <c r="N279" s="12">
        <f t="shared" si="69"/>
        <v>1.93226661771817</v>
      </c>
      <c r="O279" s="18"/>
    </row>
    <row r="280" spans="1:15" x14ac:dyDescent="0.2">
      <c r="A280" s="12" t="s">
        <v>49</v>
      </c>
      <c r="B280" s="12" t="s">
        <v>32</v>
      </c>
      <c r="C280" s="13">
        <f>'dataset-peitek-2021'!H279</f>
        <v>1</v>
      </c>
      <c r="D280" s="12">
        <v>1.7191793329028999</v>
      </c>
      <c r="E280" s="12">
        <f t="shared" si="62"/>
        <v>1.7191793329028999</v>
      </c>
      <c r="F280" s="18"/>
      <c r="G280" s="1">
        <v>1.03905610223978</v>
      </c>
      <c r="H280" s="12">
        <f t="shared" si="67"/>
        <v>1.03905610223978</v>
      </c>
      <c r="I280" s="18"/>
      <c r="J280" s="1">
        <v>1.2195428907630099</v>
      </c>
      <c r="K280" s="12">
        <f t="shared" si="68"/>
        <v>1.2195428907630099</v>
      </c>
      <c r="L280" s="18"/>
      <c r="M280" s="1">
        <v>2.0205828980368499</v>
      </c>
      <c r="N280" s="12">
        <f t="shared" si="69"/>
        <v>2.0205828980368499</v>
      </c>
      <c r="O280" s="18"/>
    </row>
    <row r="281" spans="1:15" x14ac:dyDescent="0.2">
      <c r="A281" s="12" t="s">
        <v>50</v>
      </c>
      <c r="B281" s="12" t="s">
        <v>32</v>
      </c>
      <c r="C281" s="13">
        <f>'dataset-peitek-2021'!H280</f>
        <v>1</v>
      </c>
      <c r="D281" s="12">
        <v>1.5809552746511</v>
      </c>
      <c r="E281" s="12">
        <f t="shared" si="62"/>
        <v>1.5809552746511</v>
      </c>
      <c r="F281" s="18"/>
      <c r="G281" s="1">
        <v>2.1715174206732102</v>
      </c>
      <c r="H281" s="12">
        <f t="shared" si="67"/>
        <v>2.1715174206732102</v>
      </c>
      <c r="I281" s="18"/>
      <c r="J281" s="1">
        <v>1.8463531681491601</v>
      </c>
      <c r="K281" s="12">
        <f t="shared" si="68"/>
        <v>1.8463531681491601</v>
      </c>
      <c r="L281" s="18"/>
      <c r="M281" s="1">
        <v>1.6337386395188001</v>
      </c>
      <c r="N281" s="12">
        <f t="shared" si="69"/>
        <v>1.6337386395188001</v>
      </c>
      <c r="O281" s="18"/>
    </row>
    <row r="282" spans="1:15" x14ac:dyDescent="0.2">
      <c r="A282" s="12" t="s">
        <v>51</v>
      </c>
      <c r="B282" s="12"/>
      <c r="C282" s="13"/>
      <c r="D282" s="12"/>
      <c r="E282" s="12">
        <f t="shared" si="62"/>
        <v>0</v>
      </c>
      <c r="F282" s="18"/>
      <c r="H282" s="12">
        <f t="shared" si="67"/>
        <v>0</v>
      </c>
      <c r="I282" s="18"/>
      <c r="K282" s="12">
        <f t="shared" si="68"/>
        <v>0</v>
      </c>
      <c r="L282" s="18"/>
      <c r="N282" s="12">
        <f t="shared" si="69"/>
        <v>0</v>
      </c>
      <c r="O282" s="18"/>
    </row>
    <row r="283" spans="1:15" x14ac:dyDescent="0.2">
      <c r="A283" s="12" t="s">
        <v>52</v>
      </c>
      <c r="B283" s="12" t="s">
        <v>32</v>
      </c>
      <c r="C283" s="13">
        <f>'dataset-peitek-2021'!H282</f>
        <v>1</v>
      </c>
      <c r="D283" s="12">
        <v>1.7322462538974499</v>
      </c>
      <c r="E283" s="12">
        <f t="shared" si="62"/>
        <v>1.7322462538974499</v>
      </c>
      <c r="F283" s="18"/>
      <c r="G283" s="1">
        <v>2.69027755621405</v>
      </c>
      <c r="H283" s="12">
        <f t="shared" si="67"/>
        <v>2.69027755621405</v>
      </c>
      <c r="I283" s="18"/>
      <c r="J283" s="1">
        <v>2.2070484291024299</v>
      </c>
      <c r="K283" s="12">
        <f t="shared" si="68"/>
        <v>2.2070484291024299</v>
      </c>
      <c r="L283" s="18"/>
      <c r="M283" s="1">
        <v>1.5847771500227199</v>
      </c>
      <c r="N283" s="12">
        <f t="shared" si="69"/>
        <v>1.5847771500227199</v>
      </c>
      <c r="O283" s="18"/>
    </row>
    <row r="284" spans="1:15" x14ac:dyDescent="0.2">
      <c r="A284" s="12" t="s">
        <v>53</v>
      </c>
      <c r="B284" s="12" t="s">
        <v>32</v>
      </c>
      <c r="C284" s="13">
        <f>'dataset-peitek-2021'!H283</f>
        <v>1</v>
      </c>
      <c r="D284" s="12">
        <v>1.54717309635406</v>
      </c>
      <c r="E284" s="12">
        <f t="shared" si="62"/>
        <v>1.54717309635406</v>
      </c>
      <c r="F284" s="18"/>
      <c r="G284" s="1">
        <v>2.0766361201376902</v>
      </c>
      <c r="H284" s="12">
        <f t="shared" si="67"/>
        <v>2.0766361201376902</v>
      </c>
      <c r="I284" s="18"/>
      <c r="J284" s="1">
        <v>1.4784398379877199</v>
      </c>
      <c r="K284" s="12">
        <f t="shared" si="68"/>
        <v>1.4784398379877199</v>
      </c>
      <c r="L284" s="18"/>
      <c r="M284" s="1">
        <v>2.05997129913123</v>
      </c>
      <c r="N284" s="12">
        <f t="shared" si="69"/>
        <v>2.05997129913123</v>
      </c>
      <c r="O284" s="18"/>
    </row>
    <row r="285" spans="1:15" x14ac:dyDescent="0.2">
      <c r="A285" s="12" t="s">
        <v>54</v>
      </c>
      <c r="B285" s="12" t="s">
        <v>32</v>
      </c>
      <c r="C285" s="13">
        <f>'dataset-peitek-2021'!H284</f>
        <v>0</v>
      </c>
      <c r="D285" s="12">
        <v>2.9887490985495</v>
      </c>
      <c r="E285" s="12">
        <f t="shared" si="62"/>
        <v>0</v>
      </c>
      <c r="F285" s="18"/>
      <c r="G285" s="1">
        <v>3.4558734472725998</v>
      </c>
      <c r="H285" s="12">
        <f t="shared" si="67"/>
        <v>0</v>
      </c>
      <c r="I285" s="18"/>
      <c r="J285" s="1">
        <v>2.7952945106493901</v>
      </c>
      <c r="K285" s="12">
        <f t="shared" si="68"/>
        <v>0</v>
      </c>
      <c r="L285" s="18"/>
      <c r="M285" s="1">
        <v>3.5696616790973201</v>
      </c>
      <c r="N285" s="12">
        <f t="shared" si="69"/>
        <v>0</v>
      </c>
      <c r="O285" s="18"/>
    </row>
    <row r="286" spans="1:15" x14ac:dyDescent="0.2">
      <c r="A286" s="12" t="s">
        <v>55</v>
      </c>
      <c r="B286" s="12" t="s">
        <v>32</v>
      </c>
      <c r="C286" s="13">
        <f>'dataset-peitek-2021'!H285</f>
        <v>0</v>
      </c>
      <c r="D286" s="12">
        <v>1.39846007887602</v>
      </c>
      <c r="E286" s="12">
        <f t="shared" si="62"/>
        <v>0</v>
      </c>
      <c r="F286" s="18"/>
      <c r="G286" s="1">
        <v>1.29136606640912</v>
      </c>
      <c r="H286" s="12">
        <f t="shared" si="67"/>
        <v>0</v>
      </c>
      <c r="I286" s="18"/>
      <c r="J286" s="1">
        <v>2.26074713417642</v>
      </c>
      <c r="K286" s="12">
        <f t="shared" si="68"/>
        <v>0</v>
      </c>
      <c r="L286" s="18"/>
      <c r="M286" s="1">
        <v>1.37329769301145</v>
      </c>
      <c r="N286" s="12">
        <f t="shared" si="69"/>
        <v>0</v>
      </c>
      <c r="O286" s="18"/>
    </row>
    <row r="287" spans="1:15" x14ac:dyDescent="0.2">
      <c r="A287" s="12" t="s">
        <v>56</v>
      </c>
      <c r="B287" s="12" t="s">
        <v>32</v>
      </c>
      <c r="C287" s="13">
        <f>'dataset-peitek-2021'!H286</f>
        <v>1</v>
      </c>
      <c r="D287" s="12">
        <v>1.2868737210438199</v>
      </c>
      <c r="E287" s="12">
        <f t="shared" si="62"/>
        <v>1.2868737210438199</v>
      </c>
      <c r="F287" s="18"/>
      <c r="G287" s="1">
        <v>0.42513783195451399</v>
      </c>
      <c r="H287" s="12">
        <f t="shared" si="67"/>
        <v>0.42513783195451399</v>
      </c>
      <c r="I287" s="18"/>
      <c r="J287" s="1">
        <v>0.87626053088353395</v>
      </c>
      <c r="K287" s="12">
        <f t="shared" si="68"/>
        <v>0.87626053088353395</v>
      </c>
      <c r="L287" s="18"/>
      <c r="M287" s="1">
        <v>1.2576085399989001</v>
      </c>
      <c r="N287" s="12">
        <f t="shared" si="69"/>
        <v>1.2576085399989001</v>
      </c>
      <c r="O287" s="18"/>
    </row>
    <row r="288" spans="1:15" x14ac:dyDescent="0.2">
      <c r="A288" s="12" t="s">
        <v>57</v>
      </c>
      <c r="B288" s="12" t="s">
        <v>32</v>
      </c>
      <c r="C288" s="13">
        <f>'dataset-peitek-2021'!H287</f>
        <v>1</v>
      </c>
      <c r="D288" s="12">
        <v>0.64908214819038501</v>
      </c>
      <c r="E288" s="12">
        <f t="shared" si="62"/>
        <v>0.64908214819038501</v>
      </c>
      <c r="F288" s="18"/>
      <c r="G288" s="1">
        <v>6.6078992382600205E-2</v>
      </c>
      <c r="H288" s="12">
        <f t="shared" si="67"/>
        <v>6.6078992382600205E-2</v>
      </c>
      <c r="I288" s="18"/>
      <c r="J288" s="1">
        <v>1.2945593500752199</v>
      </c>
      <c r="K288" s="12">
        <f t="shared" si="68"/>
        <v>1.2945593500752199</v>
      </c>
      <c r="L288" s="18"/>
      <c r="M288" s="1">
        <v>1.2136591191580399</v>
      </c>
      <c r="N288" s="12">
        <f t="shared" si="69"/>
        <v>1.2136591191580399</v>
      </c>
      <c r="O288" s="18"/>
    </row>
    <row r="289" spans="1:15" x14ac:dyDescent="0.2">
      <c r="A289" s="12" t="s">
        <v>58</v>
      </c>
      <c r="B289" s="12" t="s">
        <v>32</v>
      </c>
      <c r="C289" s="13">
        <f>'dataset-peitek-2021'!H288</f>
        <v>1</v>
      </c>
      <c r="D289" s="12">
        <v>2.5707997183533302</v>
      </c>
      <c r="E289" s="12">
        <f t="shared" si="62"/>
        <v>2.5707997183533302</v>
      </c>
      <c r="F289" s="18"/>
      <c r="G289" s="1">
        <v>2.01327648899156</v>
      </c>
      <c r="H289" s="12">
        <f t="shared" si="67"/>
        <v>2.01327648899156</v>
      </c>
      <c r="I289" s="18"/>
      <c r="J289" s="1">
        <v>2.6859282644991</v>
      </c>
      <c r="K289" s="12">
        <f t="shared" si="68"/>
        <v>2.6859282644991</v>
      </c>
      <c r="L289" s="18"/>
      <c r="M289" s="1">
        <v>1.87291986117772</v>
      </c>
      <c r="N289" s="12">
        <f t="shared" si="69"/>
        <v>1.87291986117772</v>
      </c>
      <c r="O289" s="18"/>
    </row>
    <row r="290" spans="1:15" x14ac:dyDescent="0.2">
      <c r="A290" s="12" t="s">
        <v>41</v>
      </c>
      <c r="B290" s="12" t="s">
        <v>26</v>
      </c>
      <c r="C290" s="13">
        <f>'dataset-peitek-2021'!H384</f>
        <v>0</v>
      </c>
      <c r="D290" s="12">
        <v>0.70372398012298498</v>
      </c>
      <c r="E290" s="12">
        <f t="shared" si="62"/>
        <v>0</v>
      </c>
      <c r="F290" s="18">
        <f t="shared" ref="F290" si="74">SUM(E290:E308)/SUM(C290:C308)</f>
        <v>1.2695579533836368</v>
      </c>
      <c r="G290" s="1">
        <v>0.66189803348457399</v>
      </c>
      <c r="H290" s="12">
        <f t="shared" si="67"/>
        <v>0</v>
      </c>
      <c r="I290" s="18">
        <f t="shared" ref="I290" si="75">SUM(H290:H308)/SUM($C290:$C308)</f>
        <v>1.3082893683703498</v>
      </c>
      <c r="J290" s="1">
        <v>1.03372213678085</v>
      </c>
      <c r="K290" s="12">
        <f t="shared" si="68"/>
        <v>0</v>
      </c>
      <c r="L290" s="18">
        <f t="shared" ref="L290" si="76">SUM(K290:K308)/SUM($C290:$C308)</f>
        <v>1.652299401458615</v>
      </c>
      <c r="M290" s="1">
        <v>0.39374684540147498</v>
      </c>
      <c r="N290" s="12">
        <f t="shared" si="69"/>
        <v>0</v>
      </c>
      <c r="O290" s="18">
        <f t="shared" ref="O290" si="77">SUM(N290:N308)/SUM($C290:$C308)</f>
        <v>1.4412684681828116</v>
      </c>
    </row>
    <row r="291" spans="1:15" x14ac:dyDescent="0.2">
      <c r="A291" s="12" t="s">
        <v>14</v>
      </c>
      <c r="B291" s="12" t="s">
        <v>26</v>
      </c>
      <c r="C291" s="13">
        <f>'dataset-peitek-2021'!H385</f>
        <v>1</v>
      </c>
      <c r="D291" s="12">
        <v>1.9075086605689</v>
      </c>
      <c r="E291" s="12">
        <f t="shared" si="62"/>
        <v>1.9075086605689</v>
      </c>
      <c r="F291" s="18"/>
      <c r="G291" s="1">
        <v>1.94860070402833</v>
      </c>
      <c r="H291" s="12">
        <f t="shared" si="67"/>
        <v>1.94860070402833</v>
      </c>
      <c r="I291" s="18"/>
      <c r="J291" s="1">
        <v>2.2303776891556701</v>
      </c>
      <c r="K291" s="12">
        <f t="shared" si="68"/>
        <v>2.2303776891556701</v>
      </c>
      <c r="L291" s="18"/>
      <c r="M291" s="1">
        <v>1.9005361547914199</v>
      </c>
      <c r="N291" s="12">
        <f t="shared" si="69"/>
        <v>1.9005361547914199</v>
      </c>
      <c r="O291" s="18"/>
    </row>
    <row r="292" spans="1:15" x14ac:dyDescent="0.2">
      <c r="A292" s="12" t="s">
        <v>42</v>
      </c>
      <c r="B292" s="12" t="s">
        <v>26</v>
      </c>
      <c r="C292" s="13">
        <f>'dataset-peitek-2021'!H386</f>
        <v>1</v>
      </c>
      <c r="D292" s="12">
        <v>0.83865702052333302</v>
      </c>
      <c r="E292" s="12">
        <f t="shared" si="62"/>
        <v>0.83865702052333302</v>
      </c>
      <c r="F292" s="18"/>
      <c r="G292" s="1">
        <v>1.62991208333502</v>
      </c>
      <c r="H292" s="12">
        <f t="shared" si="67"/>
        <v>1.62991208333502</v>
      </c>
      <c r="I292" s="18"/>
      <c r="J292" s="1">
        <v>0.99602947196047698</v>
      </c>
      <c r="K292" s="12">
        <f t="shared" si="68"/>
        <v>0.99602947196047698</v>
      </c>
      <c r="L292" s="18"/>
      <c r="M292" s="1">
        <v>0.77129837060536999</v>
      </c>
      <c r="N292" s="12">
        <f t="shared" si="69"/>
        <v>0.77129837060536999</v>
      </c>
      <c r="O292" s="18"/>
    </row>
    <row r="293" spans="1:15" x14ac:dyDescent="0.2">
      <c r="A293" s="12" t="s">
        <v>43</v>
      </c>
      <c r="B293" s="12" t="s">
        <v>26</v>
      </c>
      <c r="C293" s="13">
        <f>'dataset-peitek-2021'!H387</f>
        <v>1</v>
      </c>
      <c r="D293" s="12">
        <v>1.2543011398692601</v>
      </c>
      <c r="E293" s="12">
        <f t="shared" si="62"/>
        <v>1.2543011398692601</v>
      </c>
      <c r="F293" s="18"/>
      <c r="G293" s="1">
        <v>1.6628433965870999</v>
      </c>
      <c r="H293" s="12">
        <f t="shared" si="67"/>
        <v>1.6628433965870999</v>
      </c>
      <c r="I293" s="18"/>
      <c r="J293" s="1">
        <v>2.45651231248761</v>
      </c>
      <c r="K293" s="12">
        <f t="shared" si="68"/>
        <v>2.45651231248761</v>
      </c>
      <c r="L293" s="18"/>
      <c r="M293" s="1">
        <v>1.71318153148865</v>
      </c>
      <c r="N293" s="12">
        <f t="shared" si="69"/>
        <v>1.71318153148865</v>
      </c>
      <c r="O293" s="18"/>
    </row>
    <row r="294" spans="1:15" x14ac:dyDescent="0.2">
      <c r="A294" s="12" t="s">
        <v>44</v>
      </c>
      <c r="B294" s="12" t="s">
        <v>26</v>
      </c>
      <c r="C294" s="13">
        <f>'dataset-peitek-2021'!H388</f>
        <v>1</v>
      </c>
      <c r="D294" s="12">
        <v>1.9232902990632399</v>
      </c>
      <c r="E294" s="12">
        <f t="shared" si="62"/>
        <v>1.9232902990632399</v>
      </c>
      <c r="F294" s="18"/>
      <c r="G294" s="1">
        <v>2.3813151000808901</v>
      </c>
      <c r="H294" s="12">
        <f t="shared" si="67"/>
        <v>2.3813151000808901</v>
      </c>
      <c r="I294" s="18"/>
      <c r="J294" s="1">
        <v>1.4771546495905601</v>
      </c>
      <c r="K294" s="12">
        <f t="shared" si="68"/>
        <v>1.4771546495905601</v>
      </c>
      <c r="L294" s="18"/>
      <c r="M294" s="1">
        <v>1.1230440442434999</v>
      </c>
      <c r="N294" s="12">
        <f t="shared" si="69"/>
        <v>1.1230440442434999</v>
      </c>
      <c r="O294" s="18"/>
    </row>
    <row r="295" spans="1:15" x14ac:dyDescent="0.2">
      <c r="A295" s="12" t="s">
        <v>45</v>
      </c>
      <c r="B295" s="12" t="s">
        <v>26</v>
      </c>
      <c r="C295" s="13">
        <f>'dataset-peitek-2021'!H389</f>
        <v>1</v>
      </c>
      <c r="D295" s="12">
        <v>0.892818877387208</v>
      </c>
      <c r="E295" s="12">
        <f t="shared" si="62"/>
        <v>0.892818877387208</v>
      </c>
      <c r="F295" s="18"/>
      <c r="G295" s="1">
        <v>0.107986171540901</v>
      </c>
      <c r="H295" s="12">
        <f t="shared" si="67"/>
        <v>0.107986171540901</v>
      </c>
      <c r="I295" s="18"/>
      <c r="J295" s="1">
        <v>1.58322009455769</v>
      </c>
      <c r="K295" s="12">
        <f t="shared" si="68"/>
        <v>1.58322009455769</v>
      </c>
      <c r="L295" s="18"/>
      <c r="M295" s="1">
        <v>0.87554643547858901</v>
      </c>
      <c r="N295" s="12">
        <f t="shared" si="69"/>
        <v>0.87554643547858901</v>
      </c>
      <c r="O295" s="18"/>
    </row>
    <row r="296" spans="1:15" x14ac:dyDescent="0.2">
      <c r="A296" s="12" t="s">
        <v>46</v>
      </c>
      <c r="B296" s="12" t="s">
        <v>26</v>
      </c>
      <c r="C296" s="13">
        <f>'dataset-peitek-2021'!H390</f>
        <v>1</v>
      </c>
      <c r="D296" s="12">
        <v>0.87327579120435606</v>
      </c>
      <c r="E296" s="12">
        <f t="shared" si="62"/>
        <v>0.87327579120435606</v>
      </c>
      <c r="F296" s="18"/>
      <c r="G296" s="1">
        <v>0.22233619631889001</v>
      </c>
      <c r="H296" s="12">
        <f t="shared" si="67"/>
        <v>0.22233619631889001</v>
      </c>
      <c r="I296" s="18"/>
      <c r="J296" s="1">
        <v>1.8994869929486</v>
      </c>
      <c r="K296" s="12">
        <f t="shared" si="68"/>
        <v>1.8994869929486</v>
      </c>
      <c r="L296" s="18"/>
      <c r="M296" s="1">
        <v>1.3212014904501801</v>
      </c>
      <c r="N296" s="12">
        <f t="shared" si="69"/>
        <v>1.3212014904501801</v>
      </c>
      <c r="O296" s="18"/>
    </row>
    <row r="297" spans="1:15" x14ac:dyDescent="0.2">
      <c r="A297" s="12" t="s">
        <v>47</v>
      </c>
      <c r="B297" s="12" t="s">
        <v>26</v>
      </c>
      <c r="C297" s="13">
        <f>'dataset-peitek-2021'!H391</f>
        <v>1</v>
      </c>
      <c r="D297" s="12">
        <v>1.7745523566403301</v>
      </c>
      <c r="E297" s="12">
        <f t="shared" si="62"/>
        <v>1.7745523566403301</v>
      </c>
      <c r="F297" s="18"/>
      <c r="G297" s="1">
        <v>1.8850093558504499</v>
      </c>
      <c r="H297" s="12">
        <f t="shared" si="67"/>
        <v>1.8850093558504499</v>
      </c>
      <c r="I297" s="18"/>
      <c r="J297" s="1">
        <v>1.65784449902035</v>
      </c>
      <c r="K297" s="12">
        <f t="shared" si="68"/>
        <v>1.65784449902035</v>
      </c>
      <c r="L297" s="18"/>
      <c r="M297" s="1">
        <v>1.1722557509007301</v>
      </c>
      <c r="N297" s="12">
        <f t="shared" si="69"/>
        <v>1.1722557509007301</v>
      </c>
      <c r="O297" s="18"/>
    </row>
    <row r="298" spans="1:15" x14ac:dyDescent="0.2">
      <c r="A298" s="12" t="s">
        <v>48</v>
      </c>
      <c r="B298" s="12" t="s">
        <v>26</v>
      </c>
      <c r="C298" s="13">
        <f>'dataset-peitek-2021'!H392</f>
        <v>1</v>
      </c>
      <c r="D298" s="12">
        <v>0.64871925756789495</v>
      </c>
      <c r="E298" s="12">
        <f t="shared" si="62"/>
        <v>0.64871925756789495</v>
      </c>
      <c r="F298" s="18"/>
      <c r="G298" s="1">
        <v>0.16784593405805401</v>
      </c>
      <c r="H298" s="12">
        <f t="shared" si="67"/>
        <v>0.16784593405805401</v>
      </c>
      <c r="I298" s="18"/>
      <c r="J298" s="1">
        <v>0.72377117579929795</v>
      </c>
      <c r="K298" s="12">
        <f t="shared" si="68"/>
        <v>0.72377117579929795</v>
      </c>
      <c r="L298" s="18"/>
      <c r="M298" s="1">
        <v>1.46546069566841</v>
      </c>
      <c r="N298" s="12">
        <f t="shared" si="69"/>
        <v>1.46546069566841</v>
      </c>
      <c r="O298" s="18"/>
    </row>
    <row r="299" spans="1:15" x14ac:dyDescent="0.2">
      <c r="A299" s="12" t="s">
        <v>49</v>
      </c>
      <c r="B299" s="12" t="s">
        <v>26</v>
      </c>
      <c r="C299" s="13">
        <f>'dataset-peitek-2021'!H393</f>
        <v>1</v>
      </c>
      <c r="D299" s="12">
        <v>1.75866840240849</v>
      </c>
      <c r="E299" s="12">
        <f t="shared" si="62"/>
        <v>1.75866840240849</v>
      </c>
      <c r="F299" s="18"/>
      <c r="G299" s="1">
        <v>1.5203098962682999</v>
      </c>
      <c r="H299" s="12">
        <f t="shared" si="67"/>
        <v>1.5203098962682999</v>
      </c>
      <c r="I299" s="18"/>
      <c r="J299" s="1">
        <v>1.48030866711895</v>
      </c>
      <c r="K299" s="12">
        <f t="shared" si="68"/>
        <v>1.48030866711895</v>
      </c>
      <c r="L299" s="18"/>
      <c r="M299" s="1">
        <v>1.9223164784336</v>
      </c>
      <c r="N299" s="12">
        <f t="shared" si="69"/>
        <v>1.9223164784336</v>
      </c>
      <c r="O299" s="18"/>
    </row>
    <row r="300" spans="1:15" x14ac:dyDescent="0.2">
      <c r="A300" s="12" t="s">
        <v>50</v>
      </c>
      <c r="B300" s="12" t="s">
        <v>26</v>
      </c>
      <c r="C300" s="13">
        <f>'dataset-peitek-2021'!H394</f>
        <v>1</v>
      </c>
      <c r="D300" s="12">
        <v>0.83130988065455702</v>
      </c>
      <c r="E300" s="12">
        <f t="shared" si="62"/>
        <v>0.83130988065455702</v>
      </c>
      <c r="F300" s="18"/>
      <c r="G300" s="1">
        <v>0.79025491501101897</v>
      </c>
      <c r="H300" s="12">
        <f t="shared" si="67"/>
        <v>0.79025491501101897</v>
      </c>
      <c r="I300" s="18"/>
      <c r="J300" s="1">
        <v>0.881944484039485</v>
      </c>
      <c r="K300" s="12">
        <f t="shared" si="68"/>
        <v>0.881944484039485</v>
      </c>
      <c r="L300" s="18"/>
      <c r="M300" s="1">
        <v>1.1630530966419801</v>
      </c>
      <c r="N300" s="12">
        <f t="shared" si="69"/>
        <v>1.1630530966419801</v>
      </c>
      <c r="O300" s="18"/>
    </row>
    <row r="301" spans="1:15" x14ac:dyDescent="0.2">
      <c r="A301" s="12" t="s">
        <v>51</v>
      </c>
      <c r="B301" s="12"/>
      <c r="C301" s="13"/>
      <c r="D301" s="12"/>
      <c r="E301" s="12">
        <f t="shared" si="62"/>
        <v>0</v>
      </c>
      <c r="F301" s="18"/>
      <c r="H301" s="12">
        <f t="shared" si="67"/>
        <v>0</v>
      </c>
      <c r="I301" s="18"/>
      <c r="K301" s="12">
        <f t="shared" si="68"/>
        <v>0</v>
      </c>
      <c r="L301" s="18"/>
      <c r="N301" s="12">
        <f t="shared" si="69"/>
        <v>0</v>
      </c>
      <c r="O301" s="18"/>
    </row>
    <row r="302" spans="1:15" x14ac:dyDescent="0.2">
      <c r="A302" s="12" t="s">
        <v>52</v>
      </c>
      <c r="B302" s="12" t="s">
        <v>26</v>
      </c>
      <c r="C302" s="13">
        <f>'dataset-peitek-2021'!H396</f>
        <v>1</v>
      </c>
      <c r="D302" s="12">
        <v>0.94220546962644003</v>
      </c>
      <c r="E302" s="12">
        <f t="shared" si="62"/>
        <v>0.94220546962644003</v>
      </c>
      <c r="F302" s="18"/>
      <c r="G302" s="1">
        <v>1.6076433320702099</v>
      </c>
      <c r="H302" s="12">
        <f t="shared" si="67"/>
        <v>1.6076433320702099</v>
      </c>
      <c r="I302" s="18"/>
      <c r="J302" s="1">
        <v>2.04809665312749</v>
      </c>
      <c r="K302" s="12">
        <f t="shared" si="68"/>
        <v>2.04809665312749</v>
      </c>
      <c r="L302" s="18"/>
      <c r="M302" s="1">
        <v>0.68678301905382799</v>
      </c>
      <c r="N302" s="12">
        <f t="shared" si="69"/>
        <v>0.68678301905382799</v>
      </c>
      <c r="O302" s="18"/>
    </row>
    <row r="303" spans="1:15" x14ac:dyDescent="0.2">
      <c r="A303" s="12" t="s">
        <v>53</v>
      </c>
      <c r="B303" s="12" t="s">
        <v>26</v>
      </c>
      <c r="C303" s="13">
        <f>'dataset-peitek-2021'!H397</f>
        <v>1</v>
      </c>
      <c r="D303" s="12">
        <v>2.26824464138712</v>
      </c>
      <c r="E303" s="12">
        <f t="shared" si="62"/>
        <v>2.26824464138712</v>
      </c>
      <c r="F303" s="18"/>
      <c r="G303" s="1">
        <v>3.2469704941029698</v>
      </c>
      <c r="H303" s="12">
        <f t="shared" si="67"/>
        <v>3.2469704941029698</v>
      </c>
      <c r="I303" s="18"/>
      <c r="J303" s="1">
        <v>3.0701087856724198</v>
      </c>
      <c r="K303" s="12">
        <f t="shared" si="68"/>
        <v>3.0701087856724198</v>
      </c>
      <c r="L303" s="18"/>
      <c r="M303" s="1">
        <v>2.7142425765482998</v>
      </c>
      <c r="N303" s="12">
        <f t="shared" si="69"/>
        <v>2.7142425765482998</v>
      </c>
      <c r="O303" s="18"/>
    </row>
    <row r="304" spans="1:15" x14ac:dyDescent="0.2">
      <c r="A304" s="12" t="s">
        <v>54</v>
      </c>
      <c r="B304" s="12" t="s">
        <v>26</v>
      </c>
      <c r="C304" s="13">
        <f>'dataset-peitek-2021'!H398</f>
        <v>1</v>
      </c>
      <c r="D304" s="12">
        <v>1.6621236766796199</v>
      </c>
      <c r="E304" s="12">
        <f t="shared" si="62"/>
        <v>1.6621236766796199</v>
      </c>
      <c r="F304" s="18"/>
      <c r="G304" s="1">
        <v>2.6286145476307499</v>
      </c>
      <c r="H304" s="12">
        <f t="shared" si="67"/>
        <v>2.6286145476307499</v>
      </c>
      <c r="I304" s="18"/>
      <c r="J304" s="1">
        <v>2.2028415291153798</v>
      </c>
      <c r="K304" s="12">
        <f t="shared" si="68"/>
        <v>2.2028415291153798</v>
      </c>
      <c r="L304" s="18"/>
      <c r="M304" s="1">
        <v>2.5578990987368599</v>
      </c>
      <c r="N304" s="12">
        <f t="shared" si="69"/>
        <v>2.5578990987368599</v>
      </c>
      <c r="O304" s="18"/>
    </row>
    <row r="305" spans="1:15" x14ac:dyDescent="0.2">
      <c r="A305" s="12" t="s">
        <v>55</v>
      </c>
      <c r="B305" s="12" t="s">
        <v>26</v>
      </c>
      <c r="C305" s="13">
        <f>'dataset-peitek-2021'!H399</f>
        <v>1</v>
      </c>
      <c r="D305" s="12">
        <v>1.46360030435181</v>
      </c>
      <c r="E305" s="12">
        <f t="shared" si="62"/>
        <v>1.46360030435181</v>
      </c>
      <c r="F305" s="18"/>
      <c r="G305" s="1">
        <v>0.89470024118316505</v>
      </c>
      <c r="H305" s="12">
        <f t="shared" si="67"/>
        <v>0.89470024118316505</v>
      </c>
      <c r="I305" s="18"/>
      <c r="J305" s="1">
        <v>1.1003886693000999</v>
      </c>
      <c r="K305" s="12">
        <f t="shared" si="68"/>
        <v>1.1003886693000999</v>
      </c>
      <c r="L305" s="18"/>
      <c r="M305" s="1">
        <v>0.87610100289340298</v>
      </c>
      <c r="N305" s="12">
        <f t="shared" si="69"/>
        <v>0.87610100289340298</v>
      </c>
      <c r="O305" s="18"/>
    </row>
    <row r="306" spans="1:15" x14ac:dyDescent="0.2">
      <c r="A306" s="12" t="s">
        <v>56</v>
      </c>
      <c r="B306" s="12" t="s">
        <v>26</v>
      </c>
      <c r="C306" s="13">
        <f>'dataset-peitek-2021'!H400</f>
        <v>1</v>
      </c>
      <c r="D306" s="12">
        <v>0.61466983826903798</v>
      </c>
      <c r="E306" s="12">
        <f t="shared" si="62"/>
        <v>0.61466983826903798</v>
      </c>
      <c r="F306" s="18"/>
      <c r="G306" s="1">
        <v>5.0073220777250099E-2</v>
      </c>
      <c r="H306" s="12">
        <f t="shared" si="67"/>
        <v>5.0073220777250099E-2</v>
      </c>
      <c r="I306" s="18"/>
      <c r="J306" s="1">
        <v>1.1818088008646599</v>
      </c>
      <c r="K306" s="12">
        <f t="shared" si="68"/>
        <v>1.1818088008646599</v>
      </c>
      <c r="L306" s="18"/>
      <c r="M306" s="1">
        <v>1.81561560194983</v>
      </c>
      <c r="N306" s="12">
        <f t="shared" si="69"/>
        <v>1.81561560194983</v>
      </c>
      <c r="O306" s="18"/>
    </row>
    <row r="307" spans="1:15" x14ac:dyDescent="0.2">
      <c r="A307" s="12" t="s">
        <v>57</v>
      </c>
      <c r="B307" s="12" t="s">
        <v>26</v>
      </c>
      <c r="C307" s="13">
        <f>'dataset-peitek-2021'!H401</f>
        <v>1</v>
      </c>
      <c r="D307" s="12">
        <v>0.98484310751753801</v>
      </c>
      <c r="E307" s="12">
        <f t="shared" si="62"/>
        <v>0.98484310751753801</v>
      </c>
      <c r="F307" s="18"/>
      <c r="G307" s="1">
        <v>4.43477676235648E-2</v>
      </c>
      <c r="H307" s="12">
        <f t="shared" si="67"/>
        <v>4.43477676235648E-2</v>
      </c>
      <c r="I307" s="18"/>
      <c r="J307" s="1">
        <v>1.08827532254632</v>
      </c>
      <c r="K307" s="12">
        <f t="shared" si="68"/>
        <v>1.08827532254632</v>
      </c>
      <c r="L307" s="18"/>
      <c r="M307" s="1">
        <v>1.45583580044892</v>
      </c>
      <c r="N307" s="12">
        <f t="shared" si="69"/>
        <v>1.45583580044892</v>
      </c>
      <c r="O307" s="18"/>
    </row>
    <row r="308" spans="1:15" x14ac:dyDescent="0.2">
      <c r="A308" s="12" t="s">
        <v>58</v>
      </c>
      <c r="B308" s="12" t="s">
        <v>26</v>
      </c>
      <c r="C308" s="13">
        <f>'dataset-peitek-2021'!H402</f>
        <v>1</v>
      </c>
      <c r="D308" s="12">
        <v>0.943696483802688</v>
      </c>
      <c r="E308" s="12">
        <f t="shared" si="62"/>
        <v>0.943696483802688</v>
      </c>
      <c r="F308" s="18"/>
      <c r="G308" s="1">
        <v>1.4521559058290801</v>
      </c>
      <c r="H308" s="12">
        <f t="shared" si="67"/>
        <v>1.4521559058290801</v>
      </c>
      <c r="I308" s="18"/>
      <c r="J308" s="1">
        <v>2.0109200274913999</v>
      </c>
      <c r="K308" s="12">
        <f t="shared" si="68"/>
        <v>2.0109200274913999</v>
      </c>
      <c r="L308" s="18"/>
      <c r="M308" s="1">
        <v>0.96719281077422703</v>
      </c>
      <c r="N308" s="12">
        <f t="shared" si="69"/>
        <v>0.96719281077422703</v>
      </c>
      <c r="O308" s="18"/>
    </row>
  </sheetData>
  <sortState xmlns:xlrd2="http://schemas.microsoft.com/office/spreadsheetml/2017/richdata2" ref="A5:S308">
    <sortCondition ref="B5:B308"/>
    <sortCondition ref="A5:A308"/>
  </sortState>
  <mergeCells count="79">
    <mergeCell ref="T3:T4"/>
    <mergeCell ref="U3:U4"/>
    <mergeCell ref="V3:V4"/>
    <mergeCell ref="W3:W4"/>
    <mergeCell ref="A1:O1"/>
    <mergeCell ref="O195:O213"/>
    <mergeCell ref="O214:O232"/>
    <mergeCell ref="O233:O251"/>
    <mergeCell ref="O252:O270"/>
    <mergeCell ref="O271:O289"/>
    <mergeCell ref="O290:O308"/>
    <mergeCell ref="L290:L308"/>
    <mergeCell ref="O24:O42"/>
    <mergeCell ref="O43:O61"/>
    <mergeCell ref="O62:O80"/>
    <mergeCell ref="O81:O99"/>
    <mergeCell ref="O100:O118"/>
    <mergeCell ref="O119:O137"/>
    <mergeCell ref="O138:O156"/>
    <mergeCell ref="O157:O175"/>
    <mergeCell ref="O176:O194"/>
    <mergeCell ref="L176:L194"/>
    <mergeCell ref="L195:L213"/>
    <mergeCell ref="L214:L232"/>
    <mergeCell ref="L233:L251"/>
    <mergeCell ref="L252:L270"/>
    <mergeCell ref="L271:L289"/>
    <mergeCell ref="I271:I289"/>
    <mergeCell ref="I290:I308"/>
    <mergeCell ref="L24:L42"/>
    <mergeCell ref="L43:L61"/>
    <mergeCell ref="L62:L80"/>
    <mergeCell ref="L81:L99"/>
    <mergeCell ref="L100:L118"/>
    <mergeCell ref="L119:L137"/>
    <mergeCell ref="L138:L156"/>
    <mergeCell ref="L157:L175"/>
    <mergeCell ref="I157:I175"/>
    <mergeCell ref="I176:I194"/>
    <mergeCell ref="I195:I213"/>
    <mergeCell ref="I214:I232"/>
    <mergeCell ref="I233:I251"/>
    <mergeCell ref="I252:I270"/>
    <mergeCell ref="I43:I61"/>
    <mergeCell ref="I62:I80"/>
    <mergeCell ref="I81:I99"/>
    <mergeCell ref="I100:I118"/>
    <mergeCell ref="I119:I137"/>
    <mergeCell ref="I138:I156"/>
    <mergeCell ref="S3:S4"/>
    <mergeCell ref="G3:I3"/>
    <mergeCell ref="M3:O3"/>
    <mergeCell ref="J3:L3"/>
    <mergeCell ref="C3:C4"/>
    <mergeCell ref="A3:A4"/>
    <mergeCell ref="B3:B4"/>
    <mergeCell ref="Q3:Q4"/>
    <mergeCell ref="R3:R4"/>
    <mergeCell ref="I5:I23"/>
    <mergeCell ref="L5:L23"/>
    <mergeCell ref="O5:O23"/>
    <mergeCell ref="I24:I42"/>
    <mergeCell ref="F271:F289"/>
    <mergeCell ref="F290:F308"/>
    <mergeCell ref="F157:F175"/>
    <mergeCell ref="F176:F194"/>
    <mergeCell ref="F195:F213"/>
    <mergeCell ref="F214:F232"/>
    <mergeCell ref="F233:F251"/>
    <mergeCell ref="F252:F270"/>
    <mergeCell ref="F43:F61"/>
    <mergeCell ref="F62:F80"/>
    <mergeCell ref="F81:F99"/>
    <mergeCell ref="F100:F118"/>
    <mergeCell ref="F119:F137"/>
    <mergeCell ref="F138:F156"/>
    <mergeCell ref="F5:F23"/>
    <mergeCell ref="D3:F3"/>
    <mergeCell ref="F24:F42"/>
  </mergeCells>
  <pageMargins left="0.78740157499999996" right="0.78740157499999996" top="0.984251969" bottom="0.984251969" header="0.4921259845" footer="0.4921259845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E1D5B-DB67-FB4F-8170-19DFB1F73EEB}">
  <dimension ref="B1:G21"/>
  <sheetViews>
    <sheetView showGridLines="0" workbookViewId="0">
      <selection activeCell="D36" sqref="D36"/>
    </sheetView>
  </sheetViews>
  <sheetFormatPr baseColWidth="10" defaultRowHeight="16" x14ac:dyDescent="0.2"/>
  <cols>
    <col min="2" max="2" width="23.6640625" customWidth="1"/>
  </cols>
  <sheetData>
    <row r="1" spans="2:7" ht="21" x14ac:dyDescent="0.25">
      <c r="B1" s="33" t="s">
        <v>157</v>
      </c>
      <c r="C1" s="33"/>
      <c r="D1" s="33"/>
      <c r="E1" s="33"/>
      <c r="F1" s="33"/>
      <c r="G1" s="33"/>
    </row>
    <row r="4" spans="2:7" x14ac:dyDescent="0.2">
      <c r="B4" s="11" t="s">
        <v>153</v>
      </c>
      <c r="C4" s="11" t="s">
        <v>146</v>
      </c>
      <c r="D4" s="11" t="s">
        <v>141</v>
      </c>
      <c r="E4" s="11" t="s">
        <v>142</v>
      </c>
      <c r="F4" s="11" t="s">
        <v>154</v>
      </c>
      <c r="G4" s="11" t="s">
        <v>155</v>
      </c>
    </row>
    <row r="5" spans="2:7" x14ac:dyDescent="0.2">
      <c r="B5" s="29" t="s">
        <v>29</v>
      </c>
      <c r="C5" s="30">
        <f>'BA activation'!T5</f>
        <v>1.3537193882611875</v>
      </c>
      <c r="D5" s="13">
        <v>1</v>
      </c>
      <c r="E5" s="13">
        <v>6.9</v>
      </c>
      <c r="F5" s="12">
        <v>11.744000000000002</v>
      </c>
      <c r="G5" s="12">
        <v>9.2853393034880014</v>
      </c>
    </row>
    <row r="6" spans="2:7" x14ac:dyDescent="0.2">
      <c r="B6" s="29" t="s">
        <v>33</v>
      </c>
      <c r="C6" s="30">
        <f>'BA activation'!T6</f>
        <v>1.8020285803170939</v>
      </c>
      <c r="D6" s="13">
        <v>14</v>
      </c>
      <c r="E6" s="13">
        <v>24.9</v>
      </c>
      <c r="F6" s="12">
        <v>18.183487999999997</v>
      </c>
      <c r="G6" s="12">
        <v>11.530927025310637</v>
      </c>
    </row>
    <row r="7" spans="2:7" x14ac:dyDescent="0.2">
      <c r="B7" s="29" t="s">
        <v>25</v>
      </c>
      <c r="C7" s="30">
        <f>'BA activation'!T7</f>
        <v>1.3374030349801458</v>
      </c>
      <c r="D7" s="13">
        <v>6</v>
      </c>
      <c r="E7" s="13">
        <v>13.1</v>
      </c>
      <c r="F7" s="12">
        <v>11.699563093333332</v>
      </c>
      <c r="G7" s="12">
        <v>9.3711639868234222</v>
      </c>
    </row>
    <row r="8" spans="2:7" x14ac:dyDescent="0.2">
      <c r="B8" s="29" t="s">
        <v>22</v>
      </c>
      <c r="C8" s="30">
        <f>'BA activation'!T8</f>
        <v>1.5687779657181375</v>
      </c>
      <c r="D8" s="13">
        <v>5</v>
      </c>
      <c r="E8" s="13">
        <v>20.3</v>
      </c>
      <c r="F8" s="12">
        <v>19</v>
      </c>
      <c r="G8" s="12">
        <v>14.16</v>
      </c>
    </row>
    <row r="9" spans="2:7" x14ac:dyDescent="0.2">
      <c r="B9" s="29" t="s">
        <v>18</v>
      </c>
      <c r="C9" s="30">
        <f>'BA activation'!T9</f>
        <v>1.5600017515813118</v>
      </c>
      <c r="D9" s="13">
        <v>5</v>
      </c>
      <c r="E9" s="13">
        <v>11.9</v>
      </c>
      <c r="F9" s="12">
        <v>14.360000000000001</v>
      </c>
      <c r="G9" s="12">
        <v>9.9460000000000015</v>
      </c>
    </row>
    <row r="10" spans="2:7" x14ac:dyDescent="0.2">
      <c r="B10" s="29" t="s">
        <v>17</v>
      </c>
      <c r="C10" s="30">
        <f>'BA activation'!T10</f>
        <v>1.5995615015131088</v>
      </c>
      <c r="D10" s="13">
        <v>4</v>
      </c>
      <c r="E10" s="13">
        <v>11</v>
      </c>
      <c r="F10" s="12">
        <v>14.160000000000004</v>
      </c>
      <c r="G10" s="12">
        <v>8.9761231999999982</v>
      </c>
    </row>
    <row r="11" spans="2:7" x14ac:dyDescent="0.2">
      <c r="B11" s="29" t="s">
        <v>23</v>
      </c>
      <c r="C11" s="30">
        <f>'BA activation'!T11</f>
        <v>1.3721676081015082</v>
      </c>
      <c r="D11" s="13">
        <v>6</v>
      </c>
      <c r="E11" s="13">
        <v>11.9</v>
      </c>
      <c r="F11" s="12">
        <v>4</v>
      </c>
      <c r="G11" s="12">
        <v>2.5329999999999999</v>
      </c>
    </row>
    <row r="12" spans="2:7" x14ac:dyDescent="0.2">
      <c r="B12" s="29" t="s">
        <v>31</v>
      </c>
      <c r="C12" s="30">
        <f>'BA activation'!T12</f>
        <v>1.7025904516287755</v>
      </c>
      <c r="D12" s="13">
        <v>3</v>
      </c>
      <c r="E12" s="13">
        <v>12.3</v>
      </c>
      <c r="F12" s="12">
        <v>7.8000000000000007</v>
      </c>
      <c r="G12" s="12">
        <v>5.9126238298449598</v>
      </c>
    </row>
    <row r="13" spans="2:7" x14ac:dyDescent="0.2">
      <c r="B13" s="29" t="s">
        <v>28</v>
      </c>
      <c r="C13" s="30">
        <f>'BA activation'!T13</f>
        <v>1.6871394913395641</v>
      </c>
      <c r="D13" s="13">
        <v>10</v>
      </c>
      <c r="E13" s="13">
        <v>18.3</v>
      </c>
      <c r="F13" s="12">
        <v>9.2889600000000012</v>
      </c>
      <c r="G13" s="12">
        <v>10.90676270550866</v>
      </c>
    </row>
    <row r="14" spans="2:7" x14ac:dyDescent="0.2">
      <c r="B14" s="29" t="s">
        <v>20</v>
      </c>
      <c r="C14" s="30">
        <f>'BA activation'!T14</f>
        <v>1.7266327936626304</v>
      </c>
      <c r="D14" s="13">
        <v>2</v>
      </c>
      <c r="E14" s="13">
        <v>11.9</v>
      </c>
      <c r="F14" s="12">
        <v>9.36</v>
      </c>
      <c r="G14" s="12">
        <v>6.7590000000000003</v>
      </c>
    </row>
    <row r="15" spans="2:7" x14ac:dyDescent="0.2">
      <c r="B15" s="29" t="s">
        <v>24</v>
      </c>
      <c r="C15" s="30">
        <f>'BA activation'!T15</f>
        <v>1.4982320466035957</v>
      </c>
      <c r="D15" s="13">
        <v>1</v>
      </c>
      <c r="E15" s="13">
        <v>6.2</v>
      </c>
      <c r="F15" s="12">
        <v>6.3591999999999995</v>
      </c>
      <c r="G15" s="12">
        <v>6.6677599999999995</v>
      </c>
    </row>
    <row r="16" spans="2:7" x14ac:dyDescent="0.2">
      <c r="B16" s="29" t="s">
        <v>34</v>
      </c>
      <c r="C16" s="30">
        <f>'BA activation'!T16</f>
        <v>1.0084710494206826</v>
      </c>
      <c r="D16" s="13">
        <v>1</v>
      </c>
      <c r="E16" s="13">
        <v>5.9</v>
      </c>
      <c r="F16" s="12">
        <v>3.9640000000000004</v>
      </c>
      <c r="G16" s="12">
        <v>4.2604000000000006</v>
      </c>
    </row>
    <row r="17" spans="2:7" x14ac:dyDescent="0.2">
      <c r="B17" s="29" t="s">
        <v>27</v>
      </c>
      <c r="C17" s="30">
        <f>'BA activation'!T17</f>
        <v>1.1745412800201065</v>
      </c>
      <c r="D17" s="13">
        <v>1</v>
      </c>
      <c r="E17" s="13">
        <v>7.2</v>
      </c>
      <c r="F17" s="12">
        <v>4.4496000000000002</v>
      </c>
      <c r="G17" s="12">
        <v>4.7540000000000004</v>
      </c>
    </row>
    <row r="18" spans="2:7" x14ac:dyDescent="0.2">
      <c r="B18" s="29" t="s">
        <v>30</v>
      </c>
      <c r="C18" s="30">
        <f>'BA activation'!T18</f>
        <v>1.3306785970985187</v>
      </c>
      <c r="D18" s="13">
        <v>2</v>
      </c>
      <c r="E18" s="13">
        <v>9.1</v>
      </c>
      <c r="F18" s="12">
        <v>6.4600000000000009</v>
      </c>
      <c r="G18" s="12">
        <v>5.8592400000000007</v>
      </c>
    </row>
    <row r="19" spans="2:7" x14ac:dyDescent="0.2">
      <c r="B19" s="29" t="s">
        <v>32</v>
      </c>
      <c r="C19" s="30">
        <f>'BA activation'!T19</f>
        <v>1.551705420308563</v>
      </c>
      <c r="D19" s="13">
        <v>6</v>
      </c>
      <c r="E19" s="13">
        <v>15.6</v>
      </c>
      <c r="F19" s="12">
        <v>12.368000000000004</v>
      </c>
      <c r="G19" s="12">
        <v>7.9318737209704704</v>
      </c>
    </row>
    <row r="20" spans="2:7" x14ac:dyDescent="0.2">
      <c r="B20" s="29" t="s">
        <v>26</v>
      </c>
      <c r="C20" s="30">
        <f>'BA activation'!T20</f>
        <v>1.2695579533836368</v>
      </c>
      <c r="D20" s="13">
        <v>4</v>
      </c>
      <c r="E20" s="13">
        <v>14.5</v>
      </c>
      <c r="F20" s="12">
        <v>5</v>
      </c>
      <c r="G20" s="12">
        <v>2.7730999999999999</v>
      </c>
    </row>
    <row r="21" spans="2:7" x14ac:dyDescent="0.2">
      <c r="B21" s="31"/>
      <c r="C21" s="32" t="s">
        <v>156</v>
      </c>
      <c r="D21" s="32">
        <f>PEARSON($C5:$C20,D5:D20)</f>
        <v>0.55906740562939727</v>
      </c>
      <c r="E21" s="32">
        <f>PEARSON($C5:$C20,E5:E20)</f>
        <v>0.63774949846563933</v>
      </c>
      <c r="F21" s="32">
        <f>PEARSON($C5:$C20,F5:F20)</f>
        <v>0.61766242796334436</v>
      </c>
      <c r="G21" s="32">
        <f>PEARSON($C5:$C20,G5:G20)</f>
        <v>0.57181950397014614</v>
      </c>
    </row>
  </sheetData>
  <mergeCells count="1">
    <mergeCell ref="B1:G1"/>
  </mergeCells>
  <pageMargins left="0.7" right="0.7" top="0.75" bottom="0.75" header="0.3" footer="0.3"/>
  <drawing r:id="rId1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3EEC3-B3EB-FA4E-B22F-2156F5B2481A}">
  <dimension ref="B1:G21"/>
  <sheetViews>
    <sheetView showGridLines="0" tabSelected="1" workbookViewId="0">
      <selection activeCell="E41" sqref="E41"/>
    </sheetView>
  </sheetViews>
  <sheetFormatPr baseColWidth="10" defaultRowHeight="16" x14ac:dyDescent="0.2"/>
  <cols>
    <col min="2" max="2" width="23.6640625" customWidth="1"/>
  </cols>
  <sheetData>
    <row r="1" spans="2:7" ht="21" x14ac:dyDescent="0.25">
      <c r="B1" s="33" t="s">
        <v>158</v>
      </c>
      <c r="C1" s="33"/>
      <c r="D1" s="33"/>
      <c r="E1" s="33"/>
      <c r="F1" s="33"/>
      <c r="G1" s="33"/>
    </row>
    <row r="4" spans="2:7" x14ac:dyDescent="0.2">
      <c r="B4" s="11" t="s">
        <v>153</v>
      </c>
      <c r="C4" s="11" t="s">
        <v>143</v>
      </c>
      <c r="D4" s="11" t="s">
        <v>141</v>
      </c>
      <c r="E4" s="11" t="s">
        <v>142</v>
      </c>
      <c r="F4" s="11" t="s">
        <v>154</v>
      </c>
      <c r="G4" s="11" t="s">
        <v>155</v>
      </c>
    </row>
    <row r="5" spans="2:7" x14ac:dyDescent="0.2">
      <c r="B5" s="29" t="s">
        <v>29</v>
      </c>
      <c r="C5" s="30">
        <f>'BA activation'!U5</f>
        <v>1.3736929914676261</v>
      </c>
      <c r="D5" s="13">
        <v>1</v>
      </c>
      <c r="E5" s="13">
        <v>6.9</v>
      </c>
      <c r="F5" s="12">
        <v>11.744000000000002</v>
      </c>
      <c r="G5" s="12">
        <v>9.2853393034880014</v>
      </c>
    </row>
    <row r="6" spans="2:7" x14ac:dyDescent="0.2">
      <c r="B6" s="29" t="s">
        <v>33</v>
      </c>
      <c r="C6" s="30">
        <f>'BA activation'!U6</f>
        <v>1.806600955661039</v>
      </c>
      <c r="D6" s="13">
        <v>14</v>
      </c>
      <c r="E6" s="13">
        <v>24.9</v>
      </c>
      <c r="F6" s="12">
        <v>18.183487999999997</v>
      </c>
      <c r="G6" s="12">
        <v>11.530927025310637</v>
      </c>
    </row>
    <row r="7" spans="2:7" x14ac:dyDescent="0.2">
      <c r="B7" s="29" t="s">
        <v>25</v>
      </c>
      <c r="C7" s="30">
        <f>'BA activation'!U7</f>
        <v>1.2656870345990141</v>
      </c>
      <c r="D7" s="13">
        <v>6</v>
      </c>
      <c r="E7" s="13">
        <v>13.1</v>
      </c>
      <c r="F7" s="12">
        <v>11.699563093333332</v>
      </c>
      <c r="G7" s="12">
        <v>9.3711639868234222</v>
      </c>
    </row>
    <row r="8" spans="2:7" x14ac:dyDescent="0.2">
      <c r="B8" s="29" t="s">
        <v>22</v>
      </c>
      <c r="C8" s="30">
        <f>'BA activation'!U8</f>
        <v>1.4810454894987206</v>
      </c>
      <c r="D8" s="13">
        <v>5</v>
      </c>
      <c r="E8" s="13">
        <v>20.3</v>
      </c>
      <c r="F8" s="12">
        <v>19</v>
      </c>
      <c r="G8" s="12">
        <v>14.16</v>
      </c>
    </row>
    <row r="9" spans="2:7" x14ac:dyDescent="0.2">
      <c r="B9" s="29" t="s">
        <v>18</v>
      </c>
      <c r="C9" s="30">
        <f>'BA activation'!U9</f>
        <v>1.6346144298440122</v>
      </c>
      <c r="D9" s="13">
        <v>5</v>
      </c>
      <c r="E9" s="13">
        <v>11.9</v>
      </c>
      <c r="F9" s="12">
        <v>14.360000000000001</v>
      </c>
      <c r="G9" s="12">
        <v>9.9460000000000015</v>
      </c>
    </row>
    <row r="10" spans="2:7" x14ac:dyDescent="0.2">
      <c r="B10" s="29" t="s">
        <v>17</v>
      </c>
      <c r="C10" s="30">
        <f>'BA activation'!U10</f>
        <v>1.4915380288862734</v>
      </c>
      <c r="D10" s="13">
        <v>4</v>
      </c>
      <c r="E10" s="13">
        <v>11</v>
      </c>
      <c r="F10" s="12">
        <v>14.160000000000004</v>
      </c>
      <c r="G10" s="12">
        <v>8.9761231999999982</v>
      </c>
    </row>
    <row r="11" spans="2:7" x14ac:dyDescent="0.2">
      <c r="B11" s="29" t="s">
        <v>23</v>
      </c>
      <c r="C11" s="30">
        <f>'BA activation'!U11</f>
        <v>1.0960963849131804</v>
      </c>
      <c r="D11" s="13">
        <v>6</v>
      </c>
      <c r="E11" s="13">
        <v>11.9</v>
      </c>
      <c r="F11" s="12">
        <v>4</v>
      </c>
      <c r="G11" s="12">
        <v>2.5329999999999999</v>
      </c>
    </row>
    <row r="12" spans="2:7" x14ac:dyDescent="0.2">
      <c r="B12" s="29" t="s">
        <v>31</v>
      </c>
      <c r="C12" s="30">
        <f>'BA activation'!U12</f>
        <v>1.5671245364521658</v>
      </c>
      <c r="D12" s="13">
        <v>3</v>
      </c>
      <c r="E12" s="13">
        <v>12.3</v>
      </c>
      <c r="F12" s="12">
        <v>7.8000000000000007</v>
      </c>
      <c r="G12" s="12">
        <v>5.9126238298449598</v>
      </c>
    </row>
    <row r="13" spans="2:7" x14ac:dyDescent="0.2">
      <c r="B13" s="29" t="s">
        <v>28</v>
      </c>
      <c r="C13" s="30">
        <f>'BA activation'!U13</f>
        <v>1.4840238521236739</v>
      </c>
      <c r="D13" s="13">
        <v>10</v>
      </c>
      <c r="E13" s="13">
        <v>18.3</v>
      </c>
      <c r="F13" s="12">
        <v>9.2889600000000012</v>
      </c>
      <c r="G13" s="12">
        <v>10.90676270550866</v>
      </c>
    </row>
    <row r="14" spans="2:7" x14ac:dyDescent="0.2">
      <c r="B14" s="29" t="s">
        <v>20</v>
      </c>
      <c r="C14" s="30">
        <f>'BA activation'!U14</f>
        <v>1.5875598621218747</v>
      </c>
      <c r="D14" s="13">
        <v>2</v>
      </c>
      <c r="E14" s="13">
        <v>11.9</v>
      </c>
      <c r="F14" s="12">
        <v>9.36</v>
      </c>
      <c r="G14" s="12">
        <v>6.7590000000000003</v>
      </c>
    </row>
    <row r="15" spans="2:7" x14ac:dyDescent="0.2">
      <c r="B15" s="29" t="s">
        <v>24</v>
      </c>
      <c r="C15" s="30">
        <f>'BA activation'!U15</f>
        <v>1.2378991212911217</v>
      </c>
      <c r="D15" s="13">
        <v>1</v>
      </c>
      <c r="E15" s="13">
        <v>6.2</v>
      </c>
      <c r="F15" s="12">
        <v>6.3591999999999995</v>
      </c>
      <c r="G15" s="12">
        <v>6.6677599999999995</v>
      </c>
    </row>
    <row r="16" spans="2:7" x14ac:dyDescent="0.2">
      <c r="B16" s="29" t="s">
        <v>34</v>
      </c>
      <c r="C16" s="30">
        <f>'BA activation'!U16</f>
        <v>1.0696468520726676</v>
      </c>
      <c r="D16" s="13">
        <v>1</v>
      </c>
      <c r="E16" s="13">
        <v>5.9</v>
      </c>
      <c r="F16" s="12">
        <v>3.9640000000000004</v>
      </c>
      <c r="G16" s="12">
        <v>4.2604000000000006</v>
      </c>
    </row>
    <row r="17" spans="2:7" x14ac:dyDescent="0.2">
      <c r="B17" s="29" t="s">
        <v>27</v>
      </c>
      <c r="C17" s="30">
        <f>'BA activation'!U17</f>
        <v>1.0851720827605271</v>
      </c>
      <c r="D17" s="13">
        <v>1</v>
      </c>
      <c r="E17" s="13">
        <v>7.2</v>
      </c>
      <c r="F17" s="12">
        <v>4.4496000000000002</v>
      </c>
      <c r="G17" s="12">
        <v>4.7540000000000004</v>
      </c>
    </row>
    <row r="18" spans="2:7" x14ac:dyDescent="0.2">
      <c r="B18" s="29" t="s">
        <v>30</v>
      </c>
      <c r="C18" s="30">
        <f>'BA activation'!U18</f>
        <v>1.1316511805710452</v>
      </c>
      <c r="D18" s="13">
        <v>2</v>
      </c>
      <c r="E18" s="13">
        <v>9.1</v>
      </c>
      <c r="F18" s="12">
        <v>6.4600000000000009</v>
      </c>
      <c r="G18" s="12">
        <v>5.8592400000000007</v>
      </c>
    </row>
    <row r="19" spans="2:7" x14ac:dyDescent="0.2">
      <c r="B19" s="29" t="s">
        <v>32</v>
      </c>
      <c r="C19" s="30">
        <f>'BA activation'!U19</f>
        <v>1.447881305909626</v>
      </c>
      <c r="D19" s="13">
        <v>6</v>
      </c>
      <c r="E19" s="13">
        <v>15.6</v>
      </c>
      <c r="F19" s="12">
        <v>12.368000000000004</v>
      </c>
      <c r="G19" s="12">
        <v>7.9318737209704704</v>
      </c>
    </row>
    <row r="20" spans="2:7" x14ac:dyDescent="0.2">
      <c r="B20" s="29" t="s">
        <v>26</v>
      </c>
      <c r="C20" s="30">
        <f>'BA activation'!U20</f>
        <v>1.3082893683703498</v>
      </c>
      <c r="D20" s="13">
        <v>4</v>
      </c>
      <c r="E20" s="13">
        <v>14.5</v>
      </c>
      <c r="F20" s="12">
        <v>5</v>
      </c>
      <c r="G20" s="12">
        <v>2.7730999999999999</v>
      </c>
    </row>
    <row r="21" spans="2:7" x14ac:dyDescent="0.2">
      <c r="B21" s="31"/>
      <c r="C21" s="32" t="s">
        <v>156</v>
      </c>
      <c r="D21" s="32">
        <f>PEARSON($C5:$C20,D5:D20)</f>
        <v>0.57105104023277642</v>
      </c>
      <c r="E21" s="32">
        <f>PEARSON($C5:$C20,E5:E20)</f>
        <v>0.6728966316523044</v>
      </c>
      <c r="F21" s="32">
        <f>PEARSON($C5:$C20,F5:F20)</f>
        <v>0.76389529568583392</v>
      </c>
      <c r="G21" s="32">
        <f>PEARSON($C5:$C20,G5:G20)</f>
        <v>0.6499706794587885</v>
      </c>
    </row>
  </sheetData>
  <mergeCells count="1">
    <mergeCell ref="B1:G1"/>
  </mergeCells>
  <pageMargins left="0.7" right="0.7" top="0.75" bottom="0.75" header="0.3" footer="0.3"/>
  <drawing r:id="rId1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BA4F8-41AF-6049-93FC-2E9C364720D5}">
  <dimension ref="B1:G21"/>
  <sheetViews>
    <sheetView showGridLines="0" workbookViewId="0">
      <selection activeCell="C5" sqref="C5:C20"/>
    </sheetView>
  </sheetViews>
  <sheetFormatPr baseColWidth="10" defaultRowHeight="16" x14ac:dyDescent="0.2"/>
  <cols>
    <col min="2" max="2" width="23.6640625" customWidth="1"/>
  </cols>
  <sheetData>
    <row r="1" spans="2:7" ht="21" x14ac:dyDescent="0.25">
      <c r="B1" s="33" t="s">
        <v>159</v>
      </c>
      <c r="C1" s="33"/>
      <c r="D1" s="33"/>
      <c r="E1" s="33"/>
      <c r="F1" s="33"/>
      <c r="G1" s="33"/>
    </row>
    <row r="4" spans="2:7" x14ac:dyDescent="0.2">
      <c r="B4" s="11" t="s">
        <v>153</v>
      </c>
      <c r="C4" s="11" t="s">
        <v>144</v>
      </c>
      <c r="D4" s="11" t="s">
        <v>141</v>
      </c>
      <c r="E4" s="11" t="s">
        <v>142</v>
      </c>
      <c r="F4" s="11" t="s">
        <v>154</v>
      </c>
      <c r="G4" s="11" t="s">
        <v>155</v>
      </c>
    </row>
    <row r="5" spans="2:7" x14ac:dyDescent="0.2">
      <c r="B5" s="29" t="s">
        <v>29</v>
      </c>
      <c r="C5" s="30">
        <f>'BA activation'!V5</f>
        <v>2.0014555459894638</v>
      </c>
      <c r="D5" s="13">
        <v>1</v>
      </c>
      <c r="E5" s="13">
        <v>6.9</v>
      </c>
      <c r="F5" s="12">
        <v>11.744000000000002</v>
      </c>
      <c r="G5" s="12">
        <v>9.2853393034880014</v>
      </c>
    </row>
    <row r="6" spans="2:7" x14ac:dyDescent="0.2">
      <c r="B6" s="29" t="s">
        <v>33</v>
      </c>
      <c r="C6" s="30">
        <f>'BA activation'!V6</f>
        <v>1.974498620334898</v>
      </c>
      <c r="D6" s="13">
        <v>14</v>
      </c>
      <c r="E6" s="13">
        <v>24.9</v>
      </c>
      <c r="F6" s="12">
        <v>18.183487999999997</v>
      </c>
      <c r="G6" s="12">
        <v>11.530927025310637</v>
      </c>
    </row>
    <row r="7" spans="2:7" x14ac:dyDescent="0.2">
      <c r="B7" s="29" t="s">
        <v>25</v>
      </c>
      <c r="C7" s="30">
        <f>'BA activation'!V7</f>
        <v>1.6860706472723774</v>
      </c>
      <c r="D7" s="13">
        <v>6</v>
      </c>
      <c r="E7" s="13">
        <v>13.1</v>
      </c>
      <c r="F7" s="12">
        <v>11.699563093333332</v>
      </c>
      <c r="G7" s="12">
        <v>9.3711639868234222</v>
      </c>
    </row>
    <row r="8" spans="2:7" x14ac:dyDescent="0.2">
      <c r="B8" s="29" t="s">
        <v>22</v>
      </c>
      <c r="C8" s="30">
        <f>'BA activation'!V8</f>
        <v>2.2148304146327717</v>
      </c>
      <c r="D8" s="13">
        <v>5</v>
      </c>
      <c r="E8" s="13">
        <v>20.3</v>
      </c>
      <c r="F8" s="12">
        <v>19</v>
      </c>
      <c r="G8" s="12">
        <v>14.16</v>
      </c>
    </row>
    <row r="9" spans="2:7" x14ac:dyDescent="0.2">
      <c r="B9" s="29" t="s">
        <v>18</v>
      </c>
      <c r="C9" s="30">
        <f>'BA activation'!V9</f>
        <v>1.9983700662190764</v>
      </c>
      <c r="D9" s="13">
        <v>5</v>
      </c>
      <c r="E9" s="13">
        <v>11.9</v>
      </c>
      <c r="F9" s="12">
        <v>14.360000000000001</v>
      </c>
      <c r="G9" s="12">
        <v>9.9460000000000015</v>
      </c>
    </row>
    <row r="10" spans="2:7" x14ac:dyDescent="0.2">
      <c r="B10" s="29" t="s">
        <v>17</v>
      </c>
      <c r="C10" s="30">
        <f>'BA activation'!V10</f>
        <v>1.6794319234294481</v>
      </c>
      <c r="D10" s="13">
        <v>4</v>
      </c>
      <c r="E10" s="13">
        <v>11</v>
      </c>
      <c r="F10" s="12">
        <v>14.160000000000004</v>
      </c>
      <c r="G10" s="12">
        <v>8.9761231999999982</v>
      </c>
    </row>
    <row r="11" spans="2:7" x14ac:dyDescent="0.2">
      <c r="B11" s="29" t="s">
        <v>23</v>
      </c>
      <c r="C11" s="30">
        <f>'BA activation'!V11</f>
        <v>1.3375688090502784</v>
      </c>
      <c r="D11" s="13">
        <v>6</v>
      </c>
      <c r="E11" s="13">
        <v>11.9</v>
      </c>
      <c r="F11" s="12">
        <v>4</v>
      </c>
      <c r="G11" s="12">
        <v>2.5329999999999999</v>
      </c>
    </row>
    <row r="12" spans="2:7" x14ac:dyDescent="0.2">
      <c r="B12" s="29" t="s">
        <v>31</v>
      </c>
      <c r="C12" s="30">
        <f>'BA activation'!V12</f>
        <v>2.1061088578712139</v>
      </c>
      <c r="D12" s="13">
        <v>3</v>
      </c>
      <c r="E12" s="13">
        <v>12.3</v>
      </c>
      <c r="F12" s="12">
        <v>7.8000000000000007</v>
      </c>
      <c r="G12" s="12">
        <v>5.9126238298449598</v>
      </c>
    </row>
    <row r="13" spans="2:7" x14ac:dyDescent="0.2">
      <c r="B13" s="29" t="s">
        <v>28</v>
      </c>
      <c r="C13" s="30">
        <f>'BA activation'!V13</f>
        <v>1.9264002622702858</v>
      </c>
      <c r="D13" s="13">
        <v>10</v>
      </c>
      <c r="E13" s="13">
        <v>18.3</v>
      </c>
      <c r="F13" s="12">
        <v>9.2889600000000012</v>
      </c>
      <c r="G13" s="12">
        <v>10.90676270550866</v>
      </c>
    </row>
    <row r="14" spans="2:7" x14ac:dyDescent="0.2">
      <c r="B14" s="29" t="s">
        <v>20</v>
      </c>
      <c r="C14" s="30">
        <f>'BA activation'!V14</f>
        <v>2.2596628133762882</v>
      </c>
      <c r="D14" s="13">
        <v>2</v>
      </c>
      <c r="E14" s="13">
        <v>11.9</v>
      </c>
      <c r="F14" s="12">
        <v>9.36</v>
      </c>
      <c r="G14" s="12">
        <v>6.7590000000000003</v>
      </c>
    </row>
    <row r="15" spans="2:7" x14ac:dyDescent="0.2">
      <c r="B15" s="29" t="s">
        <v>24</v>
      </c>
      <c r="C15" s="30">
        <f>'BA activation'!V15</f>
        <v>1.6614941739331088</v>
      </c>
      <c r="D15" s="13">
        <v>1</v>
      </c>
      <c r="E15" s="13">
        <v>6.2</v>
      </c>
      <c r="F15" s="12">
        <v>6.3591999999999995</v>
      </c>
      <c r="G15" s="12">
        <v>6.6677599999999995</v>
      </c>
    </row>
    <row r="16" spans="2:7" x14ac:dyDescent="0.2">
      <c r="B16" s="29" t="s">
        <v>34</v>
      </c>
      <c r="C16" s="30">
        <f>'BA activation'!V16</f>
        <v>1.3501967535262305</v>
      </c>
      <c r="D16" s="13">
        <v>1</v>
      </c>
      <c r="E16" s="13">
        <v>5.9</v>
      </c>
      <c r="F16" s="12">
        <v>3.9640000000000004</v>
      </c>
      <c r="G16" s="12">
        <v>4.2604000000000006</v>
      </c>
    </row>
    <row r="17" spans="2:7" x14ac:dyDescent="0.2">
      <c r="B17" s="29" t="s">
        <v>27</v>
      </c>
      <c r="C17" s="30">
        <f>'BA activation'!V17</f>
        <v>1.8125407053308709</v>
      </c>
      <c r="D17" s="13">
        <v>1</v>
      </c>
      <c r="E17" s="13">
        <v>7.2</v>
      </c>
      <c r="F17" s="12">
        <v>4.4496000000000002</v>
      </c>
      <c r="G17" s="12">
        <v>4.7540000000000004</v>
      </c>
    </row>
    <row r="18" spans="2:7" x14ac:dyDescent="0.2">
      <c r="B18" s="29" t="s">
        <v>30</v>
      </c>
      <c r="C18" s="30">
        <f>'BA activation'!V18</f>
        <v>1.7042465902696937</v>
      </c>
      <c r="D18" s="13">
        <v>2</v>
      </c>
      <c r="E18" s="13">
        <v>9.1</v>
      </c>
      <c r="F18" s="12">
        <v>6.4600000000000009</v>
      </c>
      <c r="G18" s="12">
        <v>5.8592400000000007</v>
      </c>
    </row>
    <row r="19" spans="2:7" x14ac:dyDescent="0.2">
      <c r="B19" s="29" t="s">
        <v>32</v>
      </c>
      <c r="C19" s="30">
        <f>'BA activation'!V19</f>
        <v>1.7197592567873003</v>
      </c>
      <c r="D19" s="13">
        <v>6</v>
      </c>
      <c r="E19" s="13">
        <v>15.6</v>
      </c>
      <c r="F19" s="12">
        <v>12.368000000000004</v>
      </c>
      <c r="G19" s="12">
        <v>7.9318737209704704</v>
      </c>
    </row>
    <row r="20" spans="2:7" x14ac:dyDescent="0.2">
      <c r="B20" s="29" t="s">
        <v>26</v>
      </c>
      <c r="C20" s="30">
        <f>'BA activation'!V20</f>
        <v>1.652299401458615</v>
      </c>
      <c r="D20" s="13">
        <v>4</v>
      </c>
      <c r="E20" s="13">
        <v>14.5</v>
      </c>
      <c r="F20" s="12">
        <v>5</v>
      </c>
      <c r="G20" s="12">
        <v>2.7730999999999999</v>
      </c>
    </row>
    <row r="21" spans="2:7" x14ac:dyDescent="0.2">
      <c r="B21" s="31"/>
      <c r="C21" s="32" t="s">
        <v>156</v>
      </c>
      <c r="D21" s="32">
        <f>PEARSON($C5:$C20,D5:D20)</f>
        <v>0.1217240727669528</v>
      </c>
      <c r="E21" s="32">
        <f>PEARSON($C5:$C20,E5:E20)</f>
        <v>0.39469303218257468</v>
      </c>
      <c r="F21" s="32">
        <f>PEARSON($C5:$C20,F5:F20)</f>
        <v>0.58036236874849068</v>
      </c>
      <c r="G21" s="32">
        <f>PEARSON($C5:$C20,G5:G20)</f>
        <v>0.61743788865236571</v>
      </c>
    </row>
  </sheetData>
  <mergeCells count="1">
    <mergeCell ref="B1:G1"/>
  </mergeCells>
  <pageMargins left="0.7" right="0.7" top="0.75" bottom="0.75" header="0.3" footer="0.3"/>
  <drawing r:id="rId1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1D465-7B93-954E-93E3-1D9D202DAA86}">
  <dimension ref="B1:G21"/>
  <sheetViews>
    <sheetView showGridLines="0" workbookViewId="0">
      <selection activeCell="B8" sqref="B8"/>
    </sheetView>
  </sheetViews>
  <sheetFormatPr baseColWidth="10" defaultRowHeight="16" x14ac:dyDescent="0.2"/>
  <cols>
    <col min="2" max="2" width="23.6640625" customWidth="1"/>
  </cols>
  <sheetData>
    <row r="1" spans="2:7" ht="21" x14ac:dyDescent="0.25">
      <c r="B1" s="33" t="s">
        <v>160</v>
      </c>
      <c r="C1" s="33"/>
      <c r="D1" s="33"/>
      <c r="E1" s="33"/>
      <c r="F1" s="33"/>
      <c r="G1" s="33"/>
    </row>
    <row r="4" spans="2:7" x14ac:dyDescent="0.2">
      <c r="B4" s="11" t="s">
        <v>153</v>
      </c>
      <c r="C4" s="11" t="s">
        <v>145</v>
      </c>
      <c r="D4" s="11" t="s">
        <v>141</v>
      </c>
      <c r="E4" s="11" t="s">
        <v>142</v>
      </c>
      <c r="F4" s="11" t="s">
        <v>154</v>
      </c>
      <c r="G4" s="11" t="s">
        <v>155</v>
      </c>
    </row>
    <row r="5" spans="2:7" x14ac:dyDescent="0.2">
      <c r="B5" s="29" t="s">
        <v>29</v>
      </c>
      <c r="C5" s="30">
        <f>'BA activation'!W5</f>
        <v>1.7085513167480761</v>
      </c>
      <c r="D5" s="13">
        <v>1</v>
      </c>
      <c r="E5" s="13">
        <v>6.9</v>
      </c>
      <c r="F5" s="12">
        <v>11.744000000000002</v>
      </c>
      <c r="G5" s="12">
        <v>9.2853393034880014</v>
      </c>
    </row>
    <row r="6" spans="2:7" x14ac:dyDescent="0.2">
      <c r="B6" s="29" t="s">
        <v>33</v>
      </c>
      <c r="C6" s="30">
        <f>'BA activation'!W6</f>
        <v>1.62631635552725</v>
      </c>
      <c r="D6" s="13">
        <v>14</v>
      </c>
      <c r="E6" s="13">
        <v>24.9</v>
      </c>
      <c r="F6" s="12">
        <v>18.183487999999997</v>
      </c>
      <c r="G6" s="12">
        <v>11.530927025310637</v>
      </c>
    </row>
    <row r="7" spans="2:7" x14ac:dyDescent="0.2">
      <c r="B7" s="29" t="s">
        <v>25</v>
      </c>
      <c r="C7" s="30">
        <f>'BA activation'!W7</f>
        <v>1.4543296624650659</v>
      </c>
      <c r="D7" s="13">
        <v>6</v>
      </c>
      <c r="E7" s="13">
        <v>13.1</v>
      </c>
      <c r="F7" s="12">
        <v>11.699563093333332</v>
      </c>
      <c r="G7" s="12">
        <v>9.3711639868234222</v>
      </c>
    </row>
    <row r="8" spans="2:7" x14ac:dyDescent="0.2">
      <c r="B8" s="29" t="s">
        <v>22</v>
      </c>
      <c r="C8" s="30">
        <f>'BA activation'!W8</f>
        <v>1.7475342278576027</v>
      </c>
      <c r="D8" s="13">
        <v>5</v>
      </c>
      <c r="E8" s="13">
        <v>20.3</v>
      </c>
      <c r="F8" s="12">
        <v>19</v>
      </c>
      <c r="G8" s="12">
        <v>14.16</v>
      </c>
    </row>
    <row r="9" spans="2:7" x14ac:dyDescent="0.2">
      <c r="B9" s="29" t="s">
        <v>18</v>
      </c>
      <c r="C9" s="30">
        <f>'BA activation'!W9</f>
        <v>1.695588500799085</v>
      </c>
      <c r="D9" s="13">
        <v>5</v>
      </c>
      <c r="E9" s="13">
        <v>11.9</v>
      </c>
      <c r="F9" s="12">
        <v>14.360000000000001</v>
      </c>
      <c r="G9" s="12">
        <v>9.9460000000000015</v>
      </c>
    </row>
    <row r="10" spans="2:7" x14ac:dyDescent="0.2">
      <c r="B10" s="29" t="s">
        <v>17</v>
      </c>
      <c r="C10" s="30">
        <f>'BA activation'!W10</f>
        <v>1.4956592695668114</v>
      </c>
      <c r="D10" s="13">
        <v>4</v>
      </c>
      <c r="E10" s="13">
        <v>11</v>
      </c>
      <c r="F10" s="12">
        <v>14.160000000000004</v>
      </c>
      <c r="G10" s="12">
        <v>8.9761231999999982</v>
      </c>
    </row>
    <row r="11" spans="2:7" x14ac:dyDescent="0.2">
      <c r="B11" s="29" t="s">
        <v>23</v>
      </c>
      <c r="C11" s="30">
        <f>'BA activation'!W11</f>
        <v>1.2675556408819117</v>
      </c>
      <c r="D11" s="13">
        <v>6</v>
      </c>
      <c r="E11" s="13">
        <v>11.9</v>
      </c>
      <c r="F11" s="12">
        <v>4</v>
      </c>
      <c r="G11" s="12">
        <v>2.5329999999999999</v>
      </c>
    </row>
    <row r="12" spans="2:7" x14ac:dyDescent="0.2">
      <c r="B12" s="29" t="s">
        <v>31</v>
      </c>
      <c r="C12" s="30">
        <f>'BA activation'!W12</f>
        <v>1.8150401452164802</v>
      </c>
      <c r="D12" s="13">
        <v>3</v>
      </c>
      <c r="E12" s="13">
        <v>12.3</v>
      </c>
      <c r="F12" s="12">
        <v>7.8000000000000007</v>
      </c>
      <c r="G12" s="12">
        <v>5.9126238298449598</v>
      </c>
    </row>
    <row r="13" spans="2:7" x14ac:dyDescent="0.2">
      <c r="B13" s="29" t="s">
        <v>28</v>
      </c>
      <c r="C13" s="30">
        <f>'BA activation'!W13</f>
        <v>1.5942196695079798</v>
      </c>
      <c r="D13" s="13">
        <v>10</v>
      </c>
      <c r="E13" s="13">
        <v>18.3</v>
      </c>
      <c r="F13" s="12">
        <v>9.2889600000000012</v>
      </c>
      <c r="G13" s="12">
        <v>10.90676270550866</v>
      </c>
    </row>
    <row r="14" spans="2:7" x14ac:dyDescent="0.2">
      <c r="B14" s="29" t="s">
        <v>20</v>
      </c>
      <c r="C14" s="30">
        <f>'BA activation'!W14</f>
        <v>1.73724350346085</v>
      </c>
      <c r="D14" s="13">
        <v>2</v>
      </c>
      <c r="E14" s="13">
        <v>11.9</v>
      </c>
      <c r="F14" s="12">
        <v>9.36</v>
      </c>
      <c r="G14" s="12">
        <v>6.7590000000000003</v>
      </c>
    </row>
    <row r="15" spans="2:7" x14ac:dyDescent="0.2">
      <c r="B15" s="29" t="s">
        <v>24</v>
      </c>
      <c r="C15" s="30">
        <f>'BA activation'!W15</f>
        <v>1.5960900811770502</v>
      </c>
      <c r="D15" s="13">
        <v>1</v>
      </c>
      <c r="E15" s="13">
        <v>6.2</v>
      </c>
      <c r="F15" s="12">
        <v>6.3591999999999995</v>
      </c>
      <c r="G15" s="12">
        <v>6.6677599999999995</v>
      </c>
    </row>
    <row r="16" spans="2:7" x14ac:dyDescent="0.2">
      <c r="B16" s="29" t="s">
        <v>34</v>
      </c>
      <c r="C16" s="30">
        <f>'BA activation'!W16</f>
        <v>1.3502741843198498</v>
      </c>
      <c r="D16" s="13">
        <v>1</v>
      </c>
      <c r="E16" s="13">
        <v>5.9</v>
      </c>
      <c r="F16" s="12">
        <v>3.9640000000000004</v>
      </c>
      <c r="G16" s="12">
        <v>4.2604000000000006</v>
      </c>
    </row>
    <row r="17" spans="2:7" x14ac:dyDescent="0.2">
      <c r="B17" s="29" t="s">
        <v>27</v>
      </c>
      <c r="C17" s="30">
        <f>'BA activation'!W17</f>
        <v>1.6926581818189923</v>
      </c>
      <c r="D17" s="13">
        <v>1</v>
      </c>
      <c r="E17" s="13">
        <v>7.2</v>
      </c>
      <c r="F17" s="12">
        <v>4.4496000000000002</v>
      </c>
      <c r="G17" s="12">
        <v>4.7540000000000004</v>
      </c>
    </row>
    <row r="18" spans="2:7" x14ac:dyDescent="0.2">
      <c r="B18" s="29" t="s">
        <v>30</v>
      </c>
      <c r="C18" s="30">
        <f>'BA activation'!W18</f>
        <v>1.4666448209042113</v>
      </c>
      <c r="D18" s="13">
        <v>2</v>
      </c>
      <c r="E18" s="13">
        <v>9.1</v>
      </c>
      <c r="F18" s="12">
        <v>6.4600000000000009</v>
      </c>
      <c r="G18" s="12">
        <v>5.8592400000000007</v>
      </c>
    </row>
    <row r="19" spans="2:7" x14ac:dyDescent="0.2">
      <c r="B19" s="29" t="s">
        <v>32</v>
      </c>
      <c r="C19" s="30">
        <f>'BA activation'!W19</f>
        <v>1.5544846580604272</v>
      </c>
      <c r="D19" s="13">
        <v>6</v>
      </c>
      <c r="E19" s="13">
        <v>15.6</v>
      </c>
      <c r="F19" s="12">
        <v>12.368000000000004</v>
      </c>
      <c r="G19" s="12">
        <v>7.9318737209704704</v>
      </c>
    </row>
    <row r="20" spans="2:7" x14ac:dyDescent="0.2">
      <c r="B20" s="29" t="s">
        <v>26</v>
      </c>
      <c r="C20" s="30">
        <f>'BA activation'!W20</f>
        <v>1.4412684681828116</v>
      </c>
      <c r="D20" s="13">
        <v>4</v>
      </c>
      <c r="E20" s="13">
        <v>14.5</v>
      </c>
      <c r="F20" s="12">
        <v>5</v>
      </c>
      <c r="G20" s="12">
        <v>2.7730999999999999</v>
      </c>
    </row>
    <row r="21" spans="2:7" x14ac:dyDescent="0.2">
      <c r="B21" s="31"/>
      <c r="C21" s="32" t="s">
        <v>156</v>
      </c>
      <c r="D21" s="32">
        <f>PEARSON($C5:$C20,D5:D20)</f>
        <v>-5.8436888721288882E-2</v>
      </c>
      <c r="E21" s="32">
        <f>PEARSON($C5:$C20,E5:E20)</f>
        <v>0.17268324300402363</v>
      </c>
      <c r="F21" s="32">
        <f>PEARSON($C5:$C20,F5:F20)</f>
        <v>0.4452398092023635</v>
      </c>
      <c r="G21" s="32">
        <f>PEARSON($C5:$C20,G5:G20)</f>
        <v>0.50637065457510855</v>
      </c>
    </row>
  </sheetData>
  <mergeCells count="1">
    <mergeCell ref="B1:G1"/>
  </mergeCells>
  <pageMargins left="0.7" right="0.7" top="0.75" bottom="0.75" header="0.3" footer="0.3"/>
  <drawing r:id="rId1"/>
</worksheet>
</file>

<file path=xl/worksheets/sheet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Q37"/>
  <sheetViews>
    <sheetView workbookViewId="0">
      <selection activeCell="B22" sqref="B22:C37"/>
    </sheetView>
  </sheetViews>
  <sheetFormatPr baseColWidth="10" defaultRowHeight="16" x14ac:dyDescent="0.2"/>
  <cols>
    <col min="1" max="1" width="29.1640625" customWidth="1"/>
  </cols>
  <sheetData>
    <row r="1" spans="1:43" x14ac:dyDescent="0.2">
      <c r="A1" t="s">
        <v>3</v>
      </c>
      <c r="B1" t="s">
        <v>2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67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  <c r="AH1" t="s">
        <v>96</v>
      </c>
      <c r="AI1" t="s">
        <v>97</v>
      </c>
      <c r="AJ1" t="s">
        <v>98</v>
      </c>
      <c r="AK1" t="s">
        <v>99</v>
      </c>
      <c r="AL1" t="s">
        <v>100</v>
      </c>
      <c r="AM1" t="s">
        <v>101</v>
      </c>
      <c r="AN1" t="s">
        <v>102</v>
      </c>
      <c r="AO1" t="s">
        <v>103</v>
      </c>
      <c r="AP1" t="s">
        <v>104</v>
      </c>
      <c r="AQ1" t="s">
        <v>105</v>
      </c>
    </row>
    <row r="2" spans="1:43" x14ac:dyDescent="0.2">
      <c r="A2" t="s">
        <v>29</v>
      </c>
      <c r="B2" t="s">
        <v>106</v>
      </c>
      <c r="C2">
        <v>17</v>
      </c>
      <c r="D2">
        <v>17</v>
      </c>
      <c r="E2">
        <v>14</v>
      </c>
      <c r="F2">
        <v>3</v>
      </c>
      <c r="G2" t="s">
        <v>107</v>
      </c>
      <c r="H2">
        <v>1</v>
      </c>
      <c r="I2">
        <v>6.9</v>
      </c>
      <c r="J2">
        <v>6.9</v>
      </c>
      <c r="K2">
        <v>6.9</v>
      </c>
      <c r="L2">
        <v>6.9</v>
      </c>
      <c r="M2">
        <v>11.4</v>
      </c>
      <c r="N2">
        <v>0</v>
      </c>
      <c r="O2">
        <v>0</v>
      </c>
      <c r="P2">
        <v>1</v>
      </c>
      <c r="Q2">
        <v>1</v>
      </c>
      <c r="R2">
        <v>1</v>
      </c>
      <c r="S2" t="s">
        <v>108</v>
      </c>
      <c r="T2">
        <v>1</v>
      </c>
      <c r="U2">
        <v>9</v>
      </c>
      <c r="V2">
        <v>1118</v>
      </c>
      <c r="W2">
        <v>1</v>
      </c>
      <c r="X2">
        <v>6</v>
      </c>
      <c r="Y2">
        <v>23</v>
      </c>
      <c r="Z2">
        <v>0</v>
      </c>
      <c r="AA2">
        <v>1</v>
      </c>
      <c r="AB2">
        <v>10</v>
      </c>
      <c r="AC2">
        <v>1</v>
      </c>
      <c r="AD2">
        <v>1</v>
      </c>
      <c r="AE2">
        <v>29</v>
      </c>
      <c r="AF2">
        <v>16</v>
      </c>
      <c r="AG2">
        <v>1</v>
      </c>
      <c r="AH2">
        <v>10</v>
      </c>
      <c r="AI2">
        <v>1</v>
      </c>
      <c r="AJ2">
        <v>20</v>
      </c>
      <c r="AK2">
        <v>99</v>
      </c>
      <c r="AL2">
        <v>44</v>
      </c>
      <c r="AM2">
        <v>1</v>
      </c>
      <c r="AN2" t="s">
        <v>109</v>
      </c>
      <c r="AO2">
        <v>7</v>
      </c>
      <c r="AP2">
        <v>116</v>
      </c>
      <c r="AQ2">
        <v>2</v>
      </c>
    </row>
    <row r="3" spans="1:43" x14ac:dyDescent="0.2">
      <c r="A3" t="s">
        <v>33</v>
      </c>
      <c r="B3" t="s">
        <v>106</v>
      </c>
      <c r="C3">
        <v>29</v>
      </c>
      <c r="D3">
        <v>26</v>
      </c>
      <c r="E3">
        <v>9</v>
      </c>
      <c r="F3">
        <v>7</v>
      </c>
      <c r="G3" t="s">
        <v>110</v>
      </c>
      <c r="H3">
        <v>14</v>
      </c>
      <c r="I3">
        <v>24.9</v>
      </c>
      <c r="J3">
        <v>17.399999999999999</v>
      </c>
      <c r="K3">
        <v>20.9</v>
      </c>
      <c r="L3">
        <v>20.9</v>
      </c>
      <c r="M3">
        <v>25.6</v>
      </c>
      <c r="N3">
        <v>3</v>
      </c>
      <c r="O3">
        <v>6</v>
      </c>
      <c r="P3">
        <v>1</v>
      </c>
      <c r="Q3">
        <v>1</v>
      </c>
      <c r="R3">
        <v>0</v>
      </c>
      <c r="S3" t="s">
        <v>111</v>
      </c>
      <c r="T3">
        <v>8</v>
      </c>
      <c r="U3">
        <v>20</v>
      </c>
      <c r="V3">
        <v>4652</v>
      </c>
      <c r="W3">
        <v>6</v>
      </c>
      <c r="X3">
        <v>7</v>
      </c>
      <c r="Y3">
        <v>46</v>
      </c>
      <c r="Z3">
        <v>2</v>
      </c>
      <c r="AA3">
        <v>4</v>
      </c>
      <c r="AB3">
        <v>18</v>
      </c>
      <c r="AC3">
        <v>2</v>
      </c>
      <c r="AD3">
        <v>2</v>
      </c>
      <c r="AE3">
        <v>49</v>
      </c>
      <c r="AF3">
        <v>25</v>
      </c>
      <c r="AG3">
        <v>4</v>
      </c>
      <c r="AH3">
        <v>18</v>
      </c>
      <c r="AI3">
        <v>2</v>
      </c>
      <c r="AJ3">
        <v>47</v>
      </c>
      <c r="AK3">
        <v>181</v>
      </c>
      <c r="AL3">
        <v>93</v>
      </c>
      <c r="AM3">
        <v>1</v>
      </c>
      <c r="AN3" t="s">
        <v>112</v>
      </c>
      <c r="AO3">
        <v>15</v>
      </c>
      <c r="AP3">
        <v>227</v>
      </c>
      <c r="AQ3">
        <v>6</v>
      </c>
    </row>
    <row r="4" spans="1:43" x14ac:dyDescent="0.2">
      <c r="A4" t="s">
        <v>25</v>
      </c>
      <c r="B4" t="s">
        <v>106</v>
      </c>
      <c r="C4">
        <v>22</v>
      </c>
      <c r="D4">
        <v>19</v>
      </c>
      <c r="E4">
        <v>9</v>
      </c>
      <c r="F4">
        <v>5</v>
      </c>
      <c r="G4" t="s">
        <v>113</v>
      </c>
      <c r="H4">
        <v>6</v>
      </c>
      <c r="I4">
        <v>13.1</v>
      </c>
      <c r="J4">
        <v>11.1</v>
      </c>
      <c r="K4">
        <v>12.1</v>
      </c>
      <c r="L4">
        <v>12.1</v>
      </c>
      <c r="M4">
        <v>16.3</v>
      </c>
      <c r="N4">
        <v>0</v>
      </c>
      <c r="O4">
        <v>2</v>
      </c>
      <c r="P4">
        <v>1</v>
      </c>
      <c r="Q4">
        <v>1</v>
      </c>
      <c r="R4">
        <v>0</v>
      </c>
      <c r="S4" t="s">
        <v>114</v>
      </c>
      <c r="T4">
        <v>3</v>
      </c>
      <c r="U4">
        <v>8</v>
      </c>
      <c r="V4">
        <v>1482</v>
      </c>
      <c r="W4">
        <v>1</v>
      </c>
      <c r="X4">
        <v>8</v>
      </c>
      <c r="Y4">
        <v>33</v>
      </c>
      <c r="Z4">
        <v>1</v>
      </c>
      <c r="AA4">
        <v>3</v>
      </c>
      <c r="AB4">
        <v>12</v>
      </c>
      <c r="AC4">
        <v>2</v>
      </c>
      <c r="AD4">
        <v>2</v>
      </c>
      <c r="AE4">
        <v>38</v>
      </c>
      <c r="AF4">
        <v>22</v>
      </c>
      <c r="AG4">
        <v>3</v>
      </c>
      <c r="AH4">
        <v>12</v>
      </c>
      <c r="AI4">
        <v>1</v>
      </c>
      <c r="AJ4">
        <v>27</v>
      </c>
      <c r="AK4">
        <v>136</v>
      </c>
      <c r="AL4">
        <v>67</v>
      </c>
      <c r="AM4">
        <v>1</v>
      </c>
      <c r="AN4" t="s">
        <v>115</v>
      </c>
      <c r="AO4">
        <v>11</v>
      </c>
      <c r="AP4">
        <v>169</v>
      </c>
      <c r="AQ4">
        <v>4</v>
      </c>
    </row>
    <row r="5" spans="1:43" x14ac:dyDescent="0.2">
      <c r="A5" t="s">
        <v>22</v>
      </c>
      <c r="B5" t="s">
        <v>21</v>
      </c>
      <c r="C5">
        <v>61</v>
      </c>
      <c r="D5">
        <v>17</v>
      </c>
      <c r="E5">
        <v>10</v>
      </c>
      <c r="F5">
        <v>7</v>
      </c>
      <c r="G5" t="s">
        <v>116</v>
      </c>
      <c r="H5">
        <v>5</v>
      </c>
      <c r="I5">
        <v>20.3</v>
      </c>
      <c r="J5">
        <v>15.3</v>
      </c>
      <c r="K5">
        <v>15.3</v>
      </c>
      <c r="L5">
        <v>13.3</v>
      </c>
      <c r="M5">
        <v>19</v>
      </c>
      <c r="N5">
        <v>0</v>
      </c>
      <c r="O5">
        <v>1</v>
      </c>
      <c r="P5">
        <v>1</v>
      </c>
      <c r="Q5">
        <v>1</v>
      </c>
      <c r="R5">
        <v>0</v>
      </c>
      <c r="S5" t="s">
        <v>117</v>
      </c>
      <c r="T5">
        <v>5</v>
      </c>
      <c r="U5">
        <v>23</v>
      </c>
      <c r="V5">
        <v>4937</v>
      </c>
      <c r="W5">
        <v>1</v>
      </c>
      <c r="X5">
        <v>16</v>
      </c>
      <c r="Y5">
        <v>57</v>
      </c>
      <c r="Z5">
        <v>1</v>
      </c>
      <c r="AA5">
        <v>1</v>
      </c>
      <c r="AB5">
        <v>28</v>
      </c>
      <c r="AC5">
        <v>0</v>
      </c>
      <c r="AD5">
        <v>0</v>
      </c>
      <c r="AE5">
        <v>61</v>
      </c>
      <c r="AF5">
        <v>11</v>
      </c>
      <c r="AG5">
        <v>1</v>
      </c>
      <c r="AH5">
        <v>28</v>
      </c>
      <c r="AI5">
        <v>4</v>
      </c>
      <c r="AJ5">
        <v>56</v>
      </c>
      <c r="AK5">
        <v>217</v>
      </c>
      <c r="AL5">
        <v>102</v>
      </c>
      <c r="AM5">
        <v>1</v>
      </c>
      <c r="AN5" t="s">
        <v>118</v>
      </c>
      <c r="AO5">
        <v>21</v>
      </c>
      <c r="AP5">
        <v>211</v>
      </c>
      <c r="AQ5">
        <v>6</v>
      </c>
    </row>
    <row r="6" spans="1:43" x14ac:dyDescent="0.2">
      <c r="A6" t="s">
        <v>18</v>
      </c>
      <c r="B6" t="s">
        <v>19</v>
      </c>
      <c r="C6">
        <v>33</v>
      </c>
      <c r="D6">
        <v>24</v>
      </c>
      <c r="E6">
        <v>13</v>
      </c>
      <c r="F6">
        <v>5</v>
      </c>
      <c r="G6" t="s">
        <v>119</v>
      </c>
      <c r="H6">
        <v>5</v>
      </c>
      <c r="I6">
        <v>11.9</v>
      </c>
      <c r="J6">
        <v>8.6999999999999993</v>
      </c>
      <c r="K6">
        <v>9.6999999999999993</v>
      </c>
      <c r="L6">
        <v>8.8000000000000007</v>
      </c>
      <c r="M6">
        <v>13.5</v>
      </c>
      <c r="N6">
        <v>0</v>
      </c>
      <c r="O6">
        <v>0</v>
      </c>
      <c r="P6">
        <v>1</v>
      </c>
      <c r="Q6">
        <v>1</v>
      </c>
      <c r="R6">
        <v>0</v>
      </c>
      <c r="S6" t="s">
        <v>114</v>
      </c>
      <c r="T6">
        <v>3</v>
      </c>
      <c r="U6">
        <v>23</v>
      </c>
      <c r="V6">
        <v>3059</v>
      </c>
      <c r="W6">
        <v>1</v>
      </c>
      <c r="X6">
        <v>8</v>
      </c>
      <c r="Y6">
        <v>31</v>
      </c>
      <c r="Z6">
        <v>1</v>
      </c>
      <c r="AA6">
        <v>1</v>
      </c>
      <c r="AB6">
        <v>16</v>
      </c>
      <c r="AC6">
        <v>1</v>
      </c>
      <c r="AD6">
        <v>1</v>
      </c>
      <c r="AE6">
        <v>35</v>
      </c>
      <c r="AF6">
        <v>13</v>
      </c>
      <c r="AG6">
        <v>2</v>
      </c>
      <c r="AH6">
        <v>16</v>
      </c>
      <c r="AI6">
        <v>2</v>
      </c>
      <c r="AJ6">
        <v>42</v>
      </c>
      <c r="AK6">
        <v>126</v>
      </c>
      <c r="AL6">
        <v>62</v>
      </c>
      <c r="AM6">
        <v>1</v>
      </c>
      <c r="AN6" t="s">
        <v>120</v>
      </c>
      <c r="AO6">
        <v>11</v>
      </c>
      <c r="AP6">
        <v>129</v>
      </c>
      <c r="AQ6">
        <v>4</v>
      </c>
    </row>
    <row r="7" spans="1:43" x14ac:dyDescent="0.2">
      <c r="A7" t="s">
        <v>17</v>
      </c>
      <c r="B7" t="s">
        <v>106</v>
      </c>
      <c r="C7">
        <v>20</v>
      </c>
      <c r="D7">
        <v>21</v>
      </c>
      <c r="E7">
        <v>12</v>
      </c>
      <c r="F7">
        <v>4</v>
      </c>
      <c r="G7" t="s">
        <v>135</v>
      </c>
      <c r="H7">
        <v>4</v>
      </c>
      <c r="I7">
        <v>11</v>
      </c>
      <c r="J7">
        <v>8.5</v>
      </c>
      <c r="K7">
        <v>9</v>
      </c>
      <c r="L7">
        <v>9</v>
      </c>
      <c r="M7">
        <v>13.6</v>
      </c>
      <c r="N7">
        <v>1</v>
      </c>
      <c r="O7">
        <v>1</v>
      </c>
      <c r="P7">
        <v>1</v>
      </c>
      <c r="Q7">
        <v>1</v>
      </c>
      <c r="R7">
        <v>0</v>
      </c>
      <c r="S7" t="s">
        <v>114</v>
      </c>
      <c r="T7">
        <v>3</v>
      </c>
      <c r="U7">
        <v>11</v>
      </c>
      <c r="V7">
        <v>1737</v>
      </c>
      <c r="W7">
        <v>3</v>
      </c>
      <c r="X7">
        <v>8</v>
      </c>
      <c r="Y7">
        <v>27</v>
      </c>
      <c r="Z7">
        <v>1</v>
      </c>
      <c r="AA7">
        <v>1</v>
      </c>
      <c r="AB7">
        <v>14</v>
      </c>
      <c r="AC7">
        <v>1</v>
      </c>
      <c r="AD7">
        <v>1</v>
      </c>
      <c r="AE7">
        <v>35</v>
      </c>
      <c r="AF7">
        <v>19</v>
      </c>
      <c r="AG7">
        <v>2</v>
      </c>
      <c r="AH7">
        <v>14</v>
      </c>
      <c r="AI7">
        <v>1</v>
      </c>
      <c r="AJ7">
        <v>28</v>
      </c>
      <c r="AK7">
        <v>125</v>
      </c>
      <c r="AL7">
        <v>60</v>
      </c>
      <c r="AM7">
        <v>1</v>
      </c>
      <c r="AN7" t="s">
        <v>134</v>
      </c>
      <c r="AO7">
        <v>11</v>
      </c>
      <c r="AP7">
        <v>148</v>
      </c>
      <c r="AQ7">
        <v>3</v>
      </c>
    </row>
    <row r="8" spans="1:43" x14ac:dyDescent="0.2">
      <c r="A8" t="s">
        <v>23</v>
      </c>
      <c r="B8" t="s">
        <v>21</v>
      </c>
      <c r="C8">
        <v>13</v>
      </c>
      <c r="D8">
        <v>17</v>
      </c>
      <c r="E8">
        <v>7</v>
      </c>
      <c r="F8">
        <v>7</v>
      </c>
      <c r="G8" t="s">
        <v>136</v>
      </c>
      <c r="H8">
        <v>6</v>
      </c>
      <c r="I8">
        <v>11.9</v>
      </c>
      <c r="J8">
        <v>6.9</v>
      </c>
      <c r="K8">
        <v>6.9</v>
      </c>
      <c r="L8">
        <v>5</v>
      </c>
      <c r="M8">
        <v>9.1999999999999993</v>
      </c>
      <c r="N8">
        <v>0</v>
      </c>
      <c r="O8">
        <v>0</v>
      </c>
      <c r="P8">
        <v>1</v>
      </c>
      <c r="Q8">
        <v>1</v>
      </c>
      <c r="R8">
        <v>0</v>
      </c>
      <c r="S8" t="s">
        <v>137</v>
      </c>
      <c r="T8">
        <v>5</v>
      </c>
      <c r="U8">
        <v>6</v>
      </c>
      <c r="V8">
        <v>1124</v>
      </c>
      <c r="W8">
        <v>1</v>
      </c>
      <c r="X8">
        <v>8</v>
      </c>
      <c r="Y8">
        <v>34</v>
      </c>
      <c r="Z8">
        <v>1</v>
      </c>
      <c r="AA8">
        <v>1</v>
      </c>
      <c r="AB8">
        <v>10</v>
      </c>
      <c r="AC8">
        <v>0</v>
      </c>
      <c r="AD8">
        <v>0</v>
      </c>
      <c r="AE8">
        <v>42</v>
      </c>
      <c r="AF8">
        <v>20</v>
      </c>
      <c r="AG8">
        <v>0</v>
      </c>
      <c r="AH8">
        <v>10</v>
      </c>
      <c r="AI8">
        <v>1</v>
      </c>
      <c r="AJ8">
        <v>31</v>
      </c>
      <c r="AK8">
        <v>152</v>
      </c>
      <c r="AL8">
        <v>75</v>
      </c>
      <c r="AM8">
        <v>1</v>
      </c>
      <c r="AN8" t="s">
        <v>109</v>
      </c>
      <c r="AO8">
        <v>13</v>
      </c>
      <c r="AP8">
        <v>181</v>
      </c>
      <c r="AQ8">
        <v>6</v>
      </c>
    </row>
    <row r="9" spans="1:43" x14ac:dyDescent="0.2">
      <c r="A9" t="s">
        <v>31</v>
      </c>
      <c r="B9" t="s">
        <v>106</v>
      </c>
      <c r="C9">
        <v>17</v>
      </c>
      <c r="D9">
        <v>17</v>
      </c>
      <c r="E9">
        <v>7</v>
      </c>
      <c r="F9">
        <v>4</v>
      </c>
      <c r="G9" t="s">
        <v>138</v>
      </c>
      <c r="H9">
        <v>3</v>
      </c>
      <c r="I9">
        <v>12.3</v>
      </c>
      <c r="J9">
        <v>10.8</v>
      </c>
      <c r="K9">
        <v>11.3</v>
      </c>
      <c r="L9">
        <v>11.3</v>
      </c>
      <c r="M9">
        <v>14.5</v>
      </c>
      <c r="N9">
        <v>1</v>
      </c>
      <c r="O9">
        <v>4</v>
      </c>
      <c r="P9">
        <v>1</v>
      </c>
      <c r="Q9">
        <v>1</v>
      </c>
      <c r="R9">
        <v>0</v>
      </c>
      <c r="S9" t="s">
        <v>139</v>
      </c>
      <c r="T9">
        <v>3</v>
      </c>
      <c r="U9">
        <v>12</v>
      </c>
      <c r="V9">
        <v>1745</v>
      </c>
      <c r="W9">
        <v>3</v>
      </c>
      <c r="X9">
        <v>5</v>
      </c>
      <c r="Y9">
        <v>31</v>
      </c>
      <c r="Z9">
        <v>1</v>
      </c>
      <c r="AA9">
        <v>2</v>
      </c>
      <c r="AB9">
        <v>10</v>
      </c>
      <c r="AC9">
        <v>1</v>
      </c>
      <c r="AD9">
        <v>1</v>
      </c>
      <c r="AE9">
        <v>31</v>
      </c>
      <c r="AF9">
        <v>23</v>
      </c>
      <c r="AG9">
        <v>2</v>
      </c>
      <c r="AH9">
        <v>10</v>
      </c>
      <c r="AI9">
        <v>1</v>
      </c>
      <c r="AJ9">
        <v>26</v>
      </c>
      <c r="AK9">
        <v>110</v>
      </c>
      <c r="AL9">
        <v>53</v>
      </c>
      <c r="AM9">
        <v>1</v>
      </c>
      <c r="AN9" t="s">
        <v>109</v>
      </c>
      <c r="AO9">
        <v>8</v>
      </c>
      <c r="AP9">
        <v>140</v>
      </c>
      <c r="AQ9">
        <v>3</v>
      </c>
    </row>
    <row r="10" spans="1:43" x14ac:dyDescent="0.2">
      <c r="A10" t="s">
        <v>28</v>
      </c>
      <c r="B10" t="s">
        <v>106</v>
      </c>
      <c r="C10">
        <v>17</v>
      </c>
      <c r="D10">
        <v>22</v>
      </c>
      <c r="E10">
        <v>10</v>
      </c>
      <c r="F10">
        <v>8</v>
      </c>
      <c r="G10" t="s">
        <v>140</v>
      </c>
      <c r="H10">
        <v>10</v>
      </c>
      <c r="I10">
        <v>18.3</v>
      </c>
      <c r="J10">
        <v>13.8</v>
      </c>
      <c r="K10">
        <v>15.3</v>
      </c>
      <c r="L10">
        <v>15.3</v>
      </c>
      <c r="M10">
        <v>19.5</v>
      </c>
      <c r="N10">
        <v>1</v>
      </c>
      <c r="O10">
        <v>2</v>
      </c>
      <c r="P10">
        <v>1</v>
      </c>
      <c r="Q10">
        <v>1</v>
      </c>
      <c r="R10">
        <v>0</v>
      </c>
      <c r="S10" t="s">
        <v>125</v>
      </c>
      <c r="T10">
        <v>4</v>
      </c>
      <c r="U10">
        <v>14</v>
      </c>
      <c r="V10">
        <v>3246</v>
      </c>
      <c r="W10">
        <v>4</v>
      </c>
      <c r="X10">
        <v>8</v>
      </c>
      <c r="Y10">
        <v>40</v>
      </c>
      <c r="Z10">
        <v>2</v>
      </c>
      <c r="AA10">
        <v>2</v>
      </c>
      <c r="AB10">
        <v>15</v>
      </c>
      <c r="AC10">
        <v>1</v>
      </c>
      <c r="AD10">
        <v>1</v>
      </c>
      <c r="AE10">
        <v>46</v>
      </c>
      <c r="AF10">
        <v>30</v>
      </c>
      <c r="AG10">
        <v>2</v>
      </c>
      <c r="AH10">
        <v>15</v>
      </c>
      <c r="AI10">
        <v>1</v>
      </c>
      <c r="AJ10">
        <v>34</v>
      </c>
      <c r="AK10">
        <v>162</v>
      </c>
      <c r="AL10">
        <v>77</v>
      </c>
      <c r="AM10">
        <v>1</v>
      </c>
      <c r="AN10" t="s">
        <v>132</v>
      </c>
      <c r="AO10">
        <v>12</v>
      </c>
      <c r="AP10">
        <v>225</v>
      </c>
      <c r="AQ10">
        <v>7</v>
      </c>
    </row>
    <row r="11" spans="1:43" x14ac:dyDescent="0.2">
      <c r="A11" t="s">
        <v>20</v>
      </c>
      <c r="B11" t="s">
        <v>19</v>
      </c>
      <c r="C11">
        <v>10</v>
      </c>
      <c r="D11">
        <v>17</v>
      </c>
      <c r="E11">
        <v>12</v>
      </c>
      <c r="F11">
        <v>4</v>
      </c>
      <c r="G11" t="s">
        <v>121</v>
      </c>
      <c r="H11">
        <v>2</v>
      </c>
      <c r="I11">
        <v>11.9</v>
      </c>
      <c r="J11">
        <v>9.9</v>
      </c>
      <c r="K11">
        <v>9.9</v>
      </c>
      <c r="L11">
        <v>9.9</v>
      </c>
      <c r="M11">
        <v>14.6</v>
      </c>
      <c r="N11">
        <v>0</v>
      </c>
      <c r="O11">
        <v>3</v>
      </c>
      <c r="P11">
        <v>3</v>
      </c>
      <c r="Q11">
        <v>3</v>
      </c>
      <c r="R11">
        <v>0</v>
      </c>
      <c r="S11" t="s">
        <v>122</v>
      </c>
      <c r="T11">
        <v>2</v>
      </c>
      <c r="U11">
        <v>12</v>
      </c>
      <c r="V11">
        <v>1600</v>
      </c>
      <c r="W11">
        <v>3</v>
      </c>
      <c r="X11">
        <v>3</v>
      </c>
      <c r="Y11">
        <v>28</v>
      </c>
      <c r="Z11">
        <v>1</v>
      </c>
      <c r="AA11">
        <v>2</v>
      </c>
      <c r="AB11">
        <v>9</v>
      </c>
      <c r="AC11">
        <v>0</v>
      </c>
      <c r="AD11">
        <v>0</v>
      </c>
      <c r="AE11">
        <v>32</v>
      </c>
      <c r="AF11">
        <v>16</v>
      </c>
      <c r="AG11">
        <v>1</v>
      </c>
      <c r="AH11">
        <v>9</v>
      </c>
      <c r="AI11">
        <v>2</v>
      </c>
      <c r="AJ11">
        <v>23</v>
      </c>
      <c r="AK11">
        <v>108</v>
      </c>
      <c r="AL11">
        <v>48</v>
      </c>
      <c r="AM11">
        <v>3</v>
      </c>
      <c r="AN11" t="s">
        <v>123</v>
      </c>
      <c r="AO11">
        <v>5</v>
      </c>
      <c r="AP11">
        <v>128</v>
      </c>
      <c r="AQ11">
        <v>3</v>
      </c>
    </row>
    <row r="12" spans="1:43" x14ac:dyDescent="0.2">
      <c r="A12" t="s">
        <v>24</v>
      </c>
      <c r="B12" t="s">
        <v>19</v>
      </c>
      <c r="C12">
        <v>4</v>
      </c>
      <c r="D12">
        <v>12</v>
      </c>
      <c r="E12">
        <v>10</v>
      </c>
      <c r="F12">
        <v>3</v>
      </c>
      <c r="G12" t="s">
        <v>124</v>
      </c>
      <c r="H12">
        <v>1</v>
      </c>
      <c r="I12">
        <v>6.2</v>
      </c>
      <c r="J12">
        <v>5.2</v>
      </c>
      <c r="K12">
        <v>5.2</v>
      </c>
      <c r="L12">
        <v>5.2</v>
      </c>
      <c r="M12">
        <v>9.4</v>
      </c>
      <c r="N12">
        <v>0</v>
      </c>
      <c r="O12">
        <v>1</v>
      </c>
      <c r="P12">
        <v>2</v>
      </c>
      <c r="Q12">
        <v>2</v>
      </c>
      <c r="R12">
        <v>1</v>
      </c>
      <c r="S12" t="s">
        <v>125</v>
      </c>
      <c r="T12">
        <v>1</v>
      </c>
      <c r="U12">
        <v>11</v>
      </c>
      <c r="V12">
        <v>863</v>
      </c>
      <c r="W12">
        <v>2</v>
      </c>
      <c r="X12">
        <v>2</v>
      </c>
      <c r="Y12">
        <v>15</v>
      </c>
      <c r="Z12">
        <v>1</v>
      </c>
      <c r="AA12">
        <v>1</v>
      </c>
      <c r="AB12">
        <v>6</v>
      </c>
      <c r="AC12">
        <v>0</v>
      </c>
      <c r="AD12">
        <v>0</v>
      </c>
      <c r="AE12">
        <v>20</v>
      </c>
      <c r="AF12">
        <v>13</v>
      </c>
      <c r="AG12">
        <v>1</v>
      </c>
      <c r="AH12">
        <v>6</v>
      </c>
      <c r="AI12">
        <v>1</v>
      </c>
      <c r="AJ12">
        <v>18</v>
      </c>
      <c r="AK12">
        <v>68</v>
      </c>
      <c r="AL12">
        <v>31</v>
      </c>
      <c r="AM12">
        <v>2</v>
      </c>
      <c r="AN12" t="s">
        <v>126</v>
      </c>
      <c r="AO12">
        <v>3</v>
      </c>
      <c r="AP12">
        <v>74</v>
      </c>
      <c r="AQ12">
        <v>2</v>
      </c>
    </row>
    <row r="13" spans="1:43" x14ac:dyDescent="0.2">
      <c r="A13" t="s">
        <v>34</v>
      </c>
      <c r="B13" t="s">
        <v>19</v>
      </c>
      <c r="C13">
        <v>4</v>
      </c>
      <c r="D13">
        <v>12</v>
      </c>
      <c r="E13">
        <v>6</v>
      </c>
      <c r="F13">
        <v>3</v>
      </c>
      <c r="G13" t="s">
        <v>127</v>
      </c>
      <c r="H13">
        <v>1</v>
      </c>
      <c r="I13">
        <v>5.9</v>
      </c>
      <c r="J13">
        <v>4.9000000000000004</v>
      </c>
      <c r="K13">
        <v>4.9000000000000004</v>
      </c>
      <c r="L13">
        <v>4.9000000000000004</v>
      </c>
      <c r="M13">
        <v>9.1</v>
      </c>
      <c r="N13">
        <v>0</v>
      </c>
      <c r="O13">
        <v>1</v>
      </c>
      <c r="P13">
        <v>2</v>
      </c>
      <c r="Q13">
        <v>2</v>
      </c>
      <c r="R13">
        <v>0</v>
      </c>
      <c r="S13" t="s">
        <v>125</v>
      </c>
      <c r="T13">
        <v>1</v>
      </c>
      <c r="U13">
        <v>13</v>
      </c>
      <c r="V13">
        <v>793</v>
      </c>
      <c r="W13">
        <v>2</v>
      </c>
      <c r="X13">
        <v>2</v>
      </c>
      <c r="Y13">
        <v>11</v>
      </c>
      <c r="Z13">
        <v>1</v>
      </c>
      <c r="AA13">
        <v>1</v>
      </c>
      <c r="AB13">
        <v>6</v>
      </c>
      <c r="AC13">
        <v>0</v>
      </c>
      <c r="AD13">
        <v>0</v>
      </c>
      <c r="AE13">
        <v>17</v>
      </c>
      <c r="AF13">
        <v>11</v>
      </c>
      <c r="AG13">
        <v>1</v>
      </c>
      <c r="AH13">
        <v>6</v>
      </c>
      <c r="AI13">
        <v>1</v>
      </c>
      <c r="AJ13">
        <v>20</v>
      </c>
      <c r="AK13">
        <v>59</v>
      </c>
      <c r="AL13">
        <v>28</v>
      </c>
      <c r="AM13">
        <v>2</v>
      </c>
      <c r="AN13" t="s">
        <v>126</v>
      </c>
      <c r="AO13">
        <v>3</v>
      </c>
      <c r="AP13">
        <v>58</v>
      </c>
      <c r="AQ13">
        <v>2</v>
      </c>
    </row>
    <row r="14" spans="1:43" x14ac:dyDescent="0.2">
      <c r="A14" t="s">
        <v>27</v>
      </c>
      <c r="B14" t="s">
        <v>19</v>
      </c>
      <c r="C14">
        <v>4</v>
      </c>
      <c r="D14">
        <v>12</v>
      </c>
      <c r="E14">
        <v>12</v>
      </c>
      <c r="F14">
        <v>3</v>
      </c>
      <c r="G14" t="s">
        <v>128</v>
      </c>
      <c r="H14">
        <v>1</v>
      </c>
      <c r="I14">
        <v>7.2</v>
      </c>
      <c r="J14">
        <v>6.2</v>
      </c>
      <c r="K14">
        <v>6.2</v>
      </c>
      <c r="L14">
        <v>6.2</v>
      </c>
      <c r="M14">
        <v>10.4</v>
      </c>
      <c r="N14">
        <v>0</v>
      </c>
      <c r="O14">
        <v>2</v>
      </c>
      <c r="P14">
        <v>3</v>
      </c>
      <c r="Q14">
        <v>3</v>
      </c>
      <c r="R14">
        <v>0</v>
      </c>
      <c r="S14" t="s">
        <v>125</v>
      </c>
      <c r="T14">
        <v>1</v>
      </c>
      <c r="U14">
        <v>7</v>
      </c>
      <c r="V14">
        <v>582</v>
      </c>
      <c r="W14">
        <v>2</v>
      </c>
      <c r="X14">
        <v>2</v>
      </c>
      <c r="Y14">
        <v>15</v>
      </c>
      <c r="Z14">
        <v>1</v>
      </c>
      <c r="AA14">
        <v>1</v>
      </c>
      <c r="AB14">
        <v>6</v>
      </c>
      <c r="AC14">
        <v>0</v>
      </c>
      <c r="AD14">
        <v>0</v>
      </c>
      <c r="AE14">
        <v>20</v>
      </c>
      <c r="AF14">
        <v>13</v>
      </c>
      <c r="AG14">
        <v>1</v>
      </c>
      <c r="AH14">
        <v>6</v>
      </c>
      <c r="AI14">
        <v>1</v>
      </c>
      <c r="AJ14">
        <v>14</v>
      </c>
      <c r="AK14">
        <v>68</v>
      </c>
      <c r="AL14">
        <v>31</v>
      </c>
      <c r="AM14">
        <v>2</v>
      </c>
      <c r="AN14" t="s">
        <v>126</v>
      </c>
      <c r="AO14">
        <v>3</v>
      </c>
      <c r="AP14">
        <v>74</v>
      </c>
      <c r="AQ14">
        <v>2</v>
      </c>
    </row>
    <row r="15" spans="1:43" x14ac:dyDescent="0.2">
      <c r="A15" t="s">
        <v>30</v>
      </c>
      <c r="B15" t="s">
        <v>19</v>
      </c>
      <c r="C15">
        <v>8</v>
      </c>
      <c r="D15">
        <v>17</v>
      </c>
      <c r="E15">
        <v>9</v>
      </c>
      <c r="F15">
        <v>4</v>
      </c>
      <c r="G15" t="s">
        <v>129</v>
      </c>
      <c r="H15">
        <v>2</v>
      </c>
      <c r="I15">
        <v>9.1</v>
      </c>
      <c r="J15">
        <v>7.1</v>
      </c>
      <c r="K15">
        <v>7.1</v>
      </c>
      <c r="L15">
        <v>7.1</v>
      </c>
      <c r="M15">
        <v>11.8</v>
      </c>
      <c r="N15">
        <v>0</v>
      </c>
      <c r="O15">
        <v>1</v>
      </c>
      <c r="P15">
        <v>2</v>
      </c>
      <c r="Q15">
        <v>2</v>
      </c>
      <c r="R15">
        <v>0</v>
      </c>
      <c r="S15" t="s">
        <v>122</v>
      </c>
      <c r="T15">
        <v>2</v>
      </c>
      <c r="U15">
        <v>12</v>
      </c>
      <c r="V15">
        <v>1190</v>
      </c>
      <c r="W15">
        <v>3</v>
      </c>
      <c r="X15">
        <v>3</v>
      </c>
      <c r="Y15">
        <v>19</v>
      </c>
      <c r="Z15">
        <v>1</v>
      </c>
      <c r="AA15">
        <v>1</v>
      </c>
      <c r="AB15">
        <v>9</v>
      </c>
      <c r="AC15">
        <v>0</v>
      </c>
      <c r="AD15">
        <v>0</v>
      </c>
      <c r="AE15">
        <v>26</v>
      </c>
      <c r="AF15">
        <v>13</v>
      </c>
      <c r="AG15">
        <v>1</v>
      </c>
      <c r="AH15">
        <v>9</v>
      </c>
      <c r="AI15">
        <v>2</v>
      </c>
      <c r="AJ15">
        <v>23</v>
      </c>
      <c r="AK15">
        <v>90</v>
      </c>
      <c r="AL15">
        <v>42</v>
      </c>
      <c r="AM15">
        <v>3</v>
      </c>
      <c r="AN15" t="s">
        <v>123</v>
      </c>
      <c r="AO15">
        <v>5</v>
      </c>
      <c r="AP15">
        <v>96</v>
      </c>
      <c r="AQ15">
        <v>3</v>
      </c>
    </row>
    <row r="16" spans="1:43" x14ac:dyDescent="0.2">
      <c r="A16" t="s">
        <v>32</v>
      </c>
      <c r="B16" t="s">
        <v>106</v>
      </c>
      <c r="C16">
        <v>27</v>
      </c>
      <c r="D16">
        <v>23</v>
      </c>
      <c r="E16">
        <v>13</v>
      </c>
      <c r="F16">
        <v>5</v>
      </c>
      <c r="G16" t="s">
        <v>130</v>
      </c>
      <c r="H16">
        <v>6</v>
      </c>
      <c r="I16">
        <v>15.6</v>
      </c>
      <c r="J16">
        <v>11.6</v>
      </c>
      <c r="K16">
        <v>12.6</v>
      </c>
      <c r="L16">
        <v>10.3</v>
      </c>
      <c r="M16">
        <v>14.8</v>
      </c>
      <c r="N16">
        <v>1</v>
      </c>
      <c r="O16">
        <v>3</v>
      </c>
      <c r="P16">
        <v>1</v>
      </c>
      <c r="Q16">
        <v>1</v>
      </c>
      <c r="R16">
        <v>0</v>
      </c>
      <c r="S16" t="s">
        <v>131</v>
      </c>
      <c r="T16">
        <v>4</v>
      </c>
      <c r="U16">
        <v>32</v>
      </c>
      <c r="V16">
        <v>6423</v>
      </c>
      <c r="W16">
        <v>3</v>
      </c>
      <c r="X16">
        <v>7</v>
      </c>
      <c r="Y16">
        <v>51</v>
      </c>
      <c r="Z16">
        <v>1</v>
      </c>
      <c r="AA16">
        <v>3</v>
      </c>
      <c r="AB16">
        <v>15</v>
      </c>
      <c r="AC16">
        <v>1</v>
      </c>
      <c r="AD16">
        <v>1</v>
      </c>
      <c r="AE16">
        <v>45</v>
      </c>
      <c r="AF16">
        <v>21</v>
      </c>
      <c r="AG16">
        <v>2</v>
      </c>
      <c r="AH16">
        <v>15</v>
      </c>
      <c r="AI16">
        <v>1</v>
      </c>
      <c r="AJ16">
        <v>51</v>
      </c>
      <c r="AK16">
        <v>157</v>
      </c>
      <c r="AL16">
        <v>73</v>
      </c>
      <c r="AM16">
        <v>1</v>
      </c>
      <c r="AN16" t="s">
        <v>132</v>
      </c>
      <c r="AO16">
        <v>11</v>
      </c>
      <c r="AP16">
        <v>197</v>
      </c>
      <c r="AQ16">
        <v>4</v>
      </c>
    </row>
    <row r="17" spans="1:43" x14ac:dyDescent="0.2">
      <c r="A17" t="s">
        <v>26</v>
      </c>
      <c r="B17" t="s">
        <v>21</v>
      </c>
      <c r="C17">
        <v>7</v>
      </c>
      <c r="D17">
        <v>22</v>
      </c>
      <c r="E17">
        <v>6</v>
      </c>
      <c r="F17">
        <v>6</v>
      </c>
      <c r="G17" t="s">
        <v>133</v>
      </c>
      <c r="H17">
        <v>4</v>
      </c>
      <c r="I17">
        <v>14.5</v>
      </c>
      <c r="J17">
        <v>10.5</v>
      </c>
      <c r="K17">
        <v>10.5</v>
      </c>
      <c r="L17">
        <v>8.5</v>
      </c>
      <c r="M17">
        <v>12.7</v>
      </c>
      <c r="N17">
        <v>0</v>
      </c>
      <c r="O17">
        <v>5</v>
      </c>
      <c r="P17">
        <v>1</v>
      </c>
      <c r="Q17">
        <v>1</v>
      </c>
      <c r="R17">
        <v>0</v>
      </c>
      <c r="S17" t="s">
        <v>122</v>
      </c>
      <c r="T17">
        <v>4</v>
      </c>
      <c r="U17">
        <v>3</v>
      </c>
      <c r="V17">
        <v>362</v>
      </c>
      <c r="W17">
        <v>5</v>
      </c>
      <c r="X17">
        <v>6</v>
      </c>
      <c r="Y17">
        <v>26</v>
      </c>
      <c r="Z17">
        <v>1</v>
      </c>
      <c r="AA17">
        <v>3</v>
      </c>
      <c r="AB17">
        <v>14</v>
      </c>
      <c r="AC17">
        <v>0</v>
      </c>
      <c r="AD17">
        <v>0</v>
      </c>
      <c r="AE17">
        <v>27</v>
      </c>
      <c r="AF17">
        <v>12</v>
      </c>
      <c r="AG17">
        <v>1</v>
      </c>
      <c r="AH17">
        <v>14</v>
      </c>
      <c r="AI17">
        <v>1</v>
      </c>
      <c r="AJ17">
        <v>23</v>
      </c>
      <c r="AK17">
        <v>102</v>
      </c>
      <c r="AL17">
        <v>54</v>
      </c>
      <c r="AM17">
        <v>5</v>
      </c>
      <c r="AN17" t="s">
        <v>134</v>
      </c>
      <c r="AO17">
        <v>10</v>
      </c>
      <c r="AP17">
        <v>96</v>
      </c>
      <c r="AQ17">
        <v>5</v>
      </c>
    </row>
    <row r="21" spans="1:43" x14ac:dyDescent="0.2">
      <c r="A21" s="5" t="s">
        <v>61</v>
      </c>
      <c r="B21" s="5" t="s">
        <v>141</v>
      </c>
      <c r="C21" s="5" t="s">
        <v>142</v>
      </c>
    </row>
    <row r="22" spans="1:43" x14ac:dyDescent="0.2">
      <c r="A22" s="6" t="str">
        <f>A2</f>
        <v>ArrayAverage</v>
      </c>
      <c r="B22" s="7">
        <f>H2</f>
        <v>1</v>
      </c>
      <c r="C22" s="7">
        <f>I2</f>
        <v>6.9</v>
      </c>
    </row>
    <row r="23" spans="1:43" x14ac:dyDescent="0.2">
      <c r="A23" s="6" t="str">
        <f t="shared" ref="A23:A37" si="0">A3</f>
        <v>ContainsSubstring</v>
      </c>
      <c r="B23" s="7">
        <f t="shared" ref="B23:C37" si="1">H3</f>
        <v>14</v>
      </c>
      <c r="C23" s="7">
        <f t="shared" si="1"/>
        <v>24.9</v>
      </c>
    </row>
    <row r="24" spans="1:43" x14ac:dyDescent="0.2">
      <c r="A24" s="6" t="str">
        <f t="shared" si="0"/>
        <v>CountVowels</v>
      </c>
      <c r="B24" s="7">
        <f t="shared" si="1"/>
        <v>6</v>
      </c>
      <c r="C24" s="7">
        <f t="shared" si="1"/>
        <v>13.1</v>
      </c>
    </row>
    <row r="25" spans="1:43" x14ac:dyDescent="0.2">
      <c r="A25" s="6" t="str">
        <f t="shared" si="0"/>
        <v>DumbSort</v>
      </c>
      <c r="B25" s="7">
        <f t="shared" si="1"/>
        <v>5</v>
      </c>
      <c r="C25" s="7">
        <f t="shared" si="1"/>
        <v>20.3</v>
      </c>
    </row>
    <row r="26" spans="1:43" x14ac:dyDescent="0.2">
      <c r="A26" s="6" t="str">
        <f t="shared" si="0"/>
        <v>GreatestCommonDivisor</v>
      </c>
      <c r="B26" s="7">
        <f t="shared" si="1"/>
        <v>5</v>
      </c>
      <c r="C26" s="7">
        <f t="shared" si="1"/>
        <v>11.9</v>
      </c>
    </row>
    <row r="27" spans="1:43" x14ac:dyDescent="0.2">
      <c r="A27" s="6" t="str">
        <f t="shared" si="0"/>
        <v>hIndex</v>
      </c>
      <c r="B27" s="7">
        <f t="shared" si="1"/>
        <v>4</v>
      </c>
      <c r="C27" s="7">
        <f t="shared" si="1"/>
        <v>11</v>
      </c>
    </row>
    <row r="28" spans="1:43" x14ac:dyDescent="0.2">
      <c r="A28" s="6" t="str">
        <f t="shared" si="0"/>
        <v>isHurricane</v>
      </c>
      <c r="B28" s="7">
        <f t="shared" si="1"/>
        <v>6</v>
      </c>
      <c r="C28" s="7">
        <f t="shared" si="1"/>
        <v>11.9</v>
      </c>
    </row>
    <row r="29" spans="1:43" x14ac:dyDescent="0.2">
      <c r="A29" s="6" t="str">
        <f t="shared" si="0"/>
        <v>isPalindrome</v>
      </c>
      <c r="B29" s="7">
        <f t="shared" si="1"/>
        <v>3</v>
      </c>
      <c r="C29" s="7">
        <f t="shared" si="1"/>
        <v>12.3</v>
      </c>
    </row>
    <row r="30" spans="1:43" x14ac:dyDescent="0.2">
      <c r="A30" s="6" t="str">
        <f t="shared" si="0"/>
        <v>lengthOfLastWord</v>
      </c>
      <c r="B30" s="7">
        <f t="shared" si="1"/>
        <v>10</v>
      </c>
      <c r="C30" s="7">
        <f t="shared" si="1"/>
        <v>18.3</v>
      </c>
    </row>
    <row r="31" spans="1:43" x14ac:dyDescent="0.2">
      <c r="A31" s="6" t="str">
        <f t="shared" si="0"/>
        <v>RecursiveBinaryToDecimal</v>
      </c>
      <c r="B31" s="7">
        <f t="shared" si="1"/>
        <v>2</v>
      </c>
      <c r="C31" s="7">
        <f t="shared" si="1"/>
        <v>11.9</v>
      </c>
    </row>
    <row r="32" spans="1:43" x14ac:dyDescent="0.2">
      <c r="A32" s="6" t="str">
        <f t="shared" si="0"/>
        <v>RecursiveCrossSum</v>
      </c>
      <c r="B32" s="7">
        <f t="shared" si="1"/>
        <v>1</v>
      </c>
      <c r="C32" s="7">
        <f t="shared" si="1"/>
        <v>6.2</v>
      </c>
    </row>
    <row r="33" spans="1:3" x14ac:dyDescent="0.2">
      <c r="A33" s="6" t="str">
        <f t="shared" si="0"/>
        <v>RecursiveFactorial</v>
      </c>
      <c r="B33" s="7">
        <f t="shared" si="1"/>
        <v>1</v>
      </c>
      <c r="C33" s="7">
        <f t="shared" si="1"/>
        <v>5.9</v>
      </c>
    </row>
    <row r="34" spans="1:3" x14ac:dyDescent="0.2">
      <c r="A34" s="6" t="str">
        <f t="shared" si="0"/>
        <v>RecursiveFibonacciVariant</v>
      </c>
      <c r="B34" s="7">
        <f t="shared" si="1"/>
        <v>1</v>
      </c>
      <c r="C34" s="7">
        <f t="shared" si="1"/>
        <v>7.2</v>
      </c>
    </row>
    <row r="35" spans="1:3" x14ac:dyDescent="0.2">
      <c r="A35" s="6" t="str">
        <f t="shared" si="0"/>
        <v>RecursivePower</v>
      </c>
      <c r="B35" s="7">
        <f t="shared" si="1"/>
        <v>2</v>
      </c>
      <c r="C35" s="7">
        <f t="shared" si="1"/>
        <v>9.1</v>
      </c>
    </row>
    <row r="36" spans="1:3" x14ac:dyDescent="0.2">
      <c r="A36" s="6" t="str">
        <f>A16</f>
        <v>SquareRoot</v>
      </c>
      <c r="B36" s="7">
        <f t="shared" si="1"/>
        <v>6</v>
      </c>
      <c r="C36" s="7">
        <f t="shared" si="1"/>
        <v>15.6</v>
      </c>
    </row>
    <row r="37" spans="1:3" x14ac:dyDescent="0.2">
      <c r="A37" s="6" t="str">
        <f t="shared" si="0"/>
        <v>YesNo</v>
      </c>
      <c r="B37" s="7">
        <f t="shared" si="1"/>
        <v>4</v>
      </c>
      <c r="C37" s="7">
        <f t="shared" si="1"/>
        <v>14.5</v>
      </c>
    </row>
  </sheetData>
  <sortState xmlns:xlrd2="http://schemas.microsoft.com/office/spreadsheetml/2017/richdata2" ref="A2:AQ17">
    <sortCondition ref="A2:A17"/>
  </sortState>
  <pageMargins left="0.78740157499999996" right="0.78740157499999996" top="0.984251969" bottom="0.984251969" header="0.4921259845" footer="0.492125984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dataset-peitek-2021</vt:lpstr>
      <vt:lpstr>BA activation</vt:lpstr>
      <vt:lpstr>BA6</vt:lpstr>
      <vt:lpstr>BA21</vt:lpstr>
      <vt:lpstr>BA39</vt:lpstr>
      <vt:lpstr>BA44</vt:lpstr>
      <vt:lpstr>SnippetComplexityMetricsValues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2021-07-09T16:16:11Z</dcterms:created>
  <dcterms:modified xsi:type="dcterms:W3CDTF">2021-07-30T15:28:47Z</dcterms:modified>
</cp:coreProperties>
</file>