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trlProps/ctrlProp1.xml" ContentType="application/vnd.ms-excel.controlproperti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trlProps/ctrlProp2.xml" ContentType="application/vnd.ms-excel.controlpropertie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trlProps/ctrlProp3.xml" ContentType="application/vnd.ms-excel.controlproperties+xml"/>
  <Override PartName="/xl/drawings/drawing8.xml" ContentType="application/vnd.openxmlformats-officedocument.drawing+xml"/>
  <Override PartName="/xl/ctrlProps/ctrlProp4.xml" ContentType="application/vnd.ms-excel.controlproperti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9.xml" ContentType="application/vnd.openxmlformats-officedocument.drawing+xml"/>
  <Override PartName="/xl/ctrlProps/ctrlProp5.xml" ContentType="application/vnd.ms-excel.controlproperties+xml"/>
  <Override PartName="/xl/drawings/drawing10.xml" ContentType="application/vnd.openxmlformats-officedocument.drawing+xml"/>
  <Override PartName="/xl/ctrlProps/ctrlProp6.xml" ContentType="application/vnd.ms-excel.controlproperties+xml"/>
  <Override PartName="/xl/drawings/drawing11.xml" ContentType="application/vnd.openxmlformats-officedocument.drawing+xml"/>
  <Override PartName="/xl/ctrlProps/ctrlProp7.xml" ContentType="application/vnd.ms-excel.controlproperties+xml"/>
  <Override PartName="/xl/drawings/drawing12.xml" ContentType="application/vnd.openxmlformats-officedocument.drawing+xml"/>
  <Override PartName="/xl/ctrlProps/ctrlProp8.xml" ContentType="application/vnd.ms-excel.controlproperti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utilisateur/Documents/these/studies/cpx/"/>
    </mc:Choice>
  </mc:AlternateContent>
  <xr:revisionPtr revIDLastSave="0" documentId="13_ncr:1_{F4A31F07-7057-0A41-8326-9B9388C1CBA5}" xr6:coauthVersionLast="47" xr6:coauthVersionMax="47" xr10:uidLastSave="{00000000-0000-0000-0000-000000000000}"/>
  <bookViews>
    <workbookView xWindow="35840" yWindow="0" windowWidth="38400" windowHeight="21600" activeTab="16" xr2:uid="{E3999CCB-9ED0-3445-84E9-42CD1661CA3C}"/>
  </bookViews>
  <sheets>
    <sheet name="data" sheetId="1" r:id="rId1"/>
    <sheet name="Feuil37" sheetId="64" r:id="rId2"/>
    <sheet name="me" sheetId="2" r:id="rId3"/>
    <sheet name="graph" sheetId="27" r:id="rId4"/>
    <sheet name="Régression linéaire" sheetId="62" state="hidden" r:id="rId5"/>
    <sheet name="regr-dynamic" sheetId="37" state="hidden" r:id="rId6"/>
    <sheet name="Pearson-cpx" sheetId="34" state="hidden" r:id="rId7"/>
    <sheet name="Pearson-sonarqube" sheetId="58" state="hidden" r:id="rId8"/>
    <sheet name="Kendall-cpx" sheetId="33" state="hidden" r:id="rId9"/>
    <sheet name="Kendall-sonarqube" sheetId="32" state="hidden" r:id="rId10"/>
    <sheet name="Pearson-dynamic" sheetId="31" state="hidden" r:id="rId11"/>
    <sheet name="Kendall-dynamic" sheetId="30" state="hidden" r:id="rId12"/>
    <sheet name="ArrayAverage" sheetId="65" r:id="rId13"/>
    <sheet name="ContainsSubstr" sheetId="66" r:id="rId14"/>
    <sheet name="CountVowels" sheetId="67" r:id="rId15"/>
    <sheet name="DumbSort" sheetId="68" r:id="rId16"/>
    <sheet name="GrCoDiv" sheetId="69" r:id="rId17"/>
    <sheet name="1" sheetId="3" r:id="rId18"/>
    <sheet name="2" sheetId="4" r:id="rId19"/>
    <sheet name="3" sheetId="23" r:id="rId20"/>
    <sheet name="4" sheetId="24" r:id="rId21"/>
    <sheet name="5" sheetId="5" r:id="rId22"/>
    <sheet name="6" sheetId="6" r:id="rId23"/>
    <sheet name="7" sheetId="7" r:id="rId24"/>
    <sheet name="8" sheetId="8" r:id="rId25"/>
    <sheet name="9" sheetId="9" r:id="rId26"/>
    <sheet name="10" sheetId="10" r:id="rId27"/>
    <sheet name="11" sheetId="11" r:id="rId28"/>
    <sheet name="12" sheetId="12" r:id="rId29"/>
    <sheet name="13" sheetId="13" r:id="rId30"/>
    <sheet name="14" sheetId="14" r:id="rId31"/>
    <sheet name="15" sheetId="26" r:id="rId32"/>
    <sheet name="16" sheetId="15" r:id="rId33"/>
    <sheet name="17" sheetId="16" r:id="rId34"/>
    <sheet name="18" sheetId="17" r:id="rId35"/>
    <sheet name="19" sheetId="18" r:id="rId36"/>
    <sheet name="20" sheetId="19" r:id="rId37"/>
    <sheet name="21" sheetId="20" r:id="rId38"/>
    <sheet name="22" sheetId="21" r:id="rId39"/>
    <sheet name="23" sheetId="22" r:id="rId40"/>
  </sheets>
  <definedNames>
    <definedName name="_xlnm._FilterDatabase" localSheetId="1" hidden="1">Feuil37!$B$7:$C$42</definedName>
    <definedName name="tab20210713_182200_RunProcREG_anovaTab_1" localSheetId="5" hidden="1">"$B$47:$G$50"</definedName>
    <definedName name="tab20210713_182200_RunProcREG_gOfFitStats_1" localSheetId="5" hidden="1">"$B$30:$C$42"</definedName>
    <definedName name="tab20210713_182200_RunProcREG_paramModel_1" localSheetId="5" hidden="1">"$B$56:$H$58"</definedName>
    <definedName name="tab20210713_182200_RunProcREG_paramModel_2" localSheetId="5" hidden="1">"$B$68:$H$69"</definedName>
    <definedName name="tab20210714_122116_RunProcREG_anovaTab_1" localSheetId="4" hidden="1">"$B$47:$G$50"</definedName>
    <definedName name="tab20210714_122116_RunProcREG_gOfFitStats_1" localSheetId="4" hidden="1">"$B$30:$C$42"</definedName>
    <definedName name="tab20210714_122116_RunProcREG_paramModel_1" localSheetId="4" hidden="1">"$B$56:$H$58"</definedName>
    <definedName name="tab20210714_122116_RunProcREG_paramModel_2" localSheetId="4" hidden="1">"$B$68:$H$69"</definedName>
    <definedName name="xdata1" hidden="1">#REF!</definedName>
    <definedName name="xdata2" hidden="1">#REF!</definedName>
    <definedName name="xdata3" hidden="1">#REF!</definedName>
    <definedName name="xdata4" hidden="1">#REF!</definedName>
    <definedName name="xdata5" hidden="1">#REF!</definedName>
    <definedName name="xdata6" hidden="1">#REF!</definedName>
    <definedName name="ydata1" hidden="1">#REF!</definedName>
    <definedName name="ydata2" hidden="1">#REF!</definedName>
    <definedName name="ydata3" hidden="1">#REF!</definedName>
    <definedName name="ydata4" hidden="1">#REF!</definedName>
    <definedName name="ydata5" hidden="1">#REF!</definedName>
    <definedName name="ydata6" hidden="1">#REF!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68" l="1"/>
  <c r="G13" i="66"/>
  <c r="G14" i="66"/>
  <c r="G15" i="66"/>
  <c r="G16" i="66"/>
  <c r="G18" i="66"/>
  <c r="G19" i="66"/>
  <c r="G20" i="66"/>
  <c r="G21" i="66"/>
  <c r="G23" i="66"/>
  <c r="G24" i="66"/>
  <c r="G25" i="66"/>
  <c r="G26" i="66"/>
  <c r="G29" i="66"/>
  <c r="G30" i="66"/>
  <c r="G31" i="66"/>
  <c r="G33" i="66"/>
  <c r="G34" i="66"/>
  <c r="G35" i="66"/>
  <c r="G36" i="66"/>
  <c r="G38" i="66"/>
  <c r="G39" i="66"/>
  <c r="G40" i="66"/>
  <c r="G41" i="66"/>
  <c r="G43" i="66"/>
  <c r="C3" i="66"/>
  <c r="F11" i="65"/>
  <c r="F12" i="65"/>
  <c r="F13" i="65"/>
  <c r="F14" i="65"/>
  <c r="F15" i="65"/>
  <c r="F16" i="65"/>
  <c r="F17" i="65"/>
  <c r="F18" i="65"/>
  <c r="F19" i="65"/>
  <c r="F20" i="65"/>
  <c r="F21" i="65"/>
  <c r="C3" i="65"/>
  <c r="H11" i="67"/>
  <c r="H12" i="67"/>
  <c r="H13" i="67"/>
  <c r="H14" i="67"/>
  <c r="H15" i="67"/>
  <c r="H16" i="67"/>
  <c r="H17" i="67"/>
  <c r="H18" i="67"/>
  <c r="H20" i="67"/>
  <c r="H21" i="67"/>
  <c r="H22" i="67"/>
  <c r="H23" i="67"/>
  <c r="H24" i="67"/>
  <c r="H26" i="67"/>
  <c r="H27" i="67"/>
  <c r="H28" i="67"/>
  <c r="H29" i="67"/>
  <c r="H30" i="67"/>
  <c r="H31" i="67"/>
  <c r="H33" i="67"/>
  <c r="H34" i="67"/>
  <c r="H35" i="67"/>
  <c r="H36" i="67"/>
  <c r="H37" i="67"/>
  <c r="H38" i="67"/>
  <c r="H39" i="67"/>
  <c r="H40" i="67"/>
  <c r="H41" i="67"/>
  <c r="H42" i="67"/>
  <c r="H43" i="67"/>
  <c r="H45" i="67"/>
  <c r="H46" i="67"/>
  <c r="H47" i="67"/>
  <c r="H48" i="67"/>
  <c r="H49" i="67"/>
  <c r="H50" i="67"/>
  <c r="H51" i="67"/>
  <c r="H52" i="67"/>
  <c r="H53" i="67"/>
  <c r="H54" i="67"/>
  <c r="H55" i="67"/>
  <c r="H57" i="67"/>
  <c r="H58" i="67"/>
  <c r="H59" i="67"/>
  <c r="H60" i="67"/>
  <c r="H61" i="67"/>
  <c r="H62" i="67"/>
  <c r="H63" i="67"/>
  <c r="H64" i="67"/>
  <c r="H65" i="67"/>
  <c r="H66" i="67"/>
  <c r="H67" i="67"/>
  <c r="H68" i="67"/>
  <c r="H70" i="67"/>
  <c r="H71" i="67"/>
  <c r="H72" i="67"/>
  <c r="H73" i="67"/>
  <c r="H74" i="67"/>
  <c r="H75" i="67"/>
  <c r="H76" i="67"/>
  <c r="H77" i="67"/>
  <c r="H78" i="67"/>
  <c r="H79" i="67"/>
  <c r="H80" i="67"/>
  <c r="H82" i="67"/>
  <c r="H83" i="67"/>
  <c r="H84" i="67"/>
  <c r="H85" i="67"/>
  <c r="H86" i="67"/>
  <c r="H87" i="67"/>
  <c r="H88" i="67"/>
  <c r="H89" i="67"/>
  <c r="H90" i="67"/>
  <c r="H91" i="67"/>
  <c r="H92" i="67"/>
  <c r="H93" i="67"/>
  <c r="H95" i="67"/>
  <c r="H96" i="67"/>
  <c r="H97" i="67"/>
  <c r="H98" i="67"/>
  <c r="H99" i="67"/>
  <c r="H100" i="67"/>
  <c r="H101" i="67"/>
  <c r="H102" i="67"/>
  <c r="H103" i="67"/>
  <c r="H104" i="67"/>
  <c r="H105" i="67"/>
  <c r="H107" i="67"/>
  <c r="H108" i="67"/>
  <c r="H109" i="67"/>
  <c r="H110" i="67"/>
  <c r="H111" i="67"/>
  <c r="H112" i="67"/>
  <c r="H113" i="67"/>
  <c r="H114" i="67"/>
  <c r="H115" i="67"/>
  <c r="H116" i="67"/>
  <c r="H117" i="67"/>
  <c r="C3" i="67"/>
  <c r="E109" i="67"/>
  <c r="E111" i="67"/>
  <c r="E113" i="67"/>
  <c r="E115" i="67"/>
  <c r="E117" i="67"/>
  <c r="E97" i="67"/>
  <c r="E99" i="67"/>
  <c r="E101" i="67"/>
  <c r="E103" i="67"/>
  <c r="E105" i="67"/>
  <c r="E84" i="67"/>
  <c r="E86" i="67"/>
  <c r="E88" i="67"/>
  <c r="E90" i="67"/>
  <c r="E92" i="67"/>
  <c r="E72" i="67"/>
  <c r="E74" i="67"/>
  <c r="E76" i="67"/>
  <c r="E78" i="67"/>
  <c r="E80" i="67"/>
  <c r="E59" i="67"/>
  <c r="E61" i="67"/>
  <c r="E64" i="67"/>
  <c r="E66" i="67"/>
  <c r="E68" i="67"/>
  <c r="E47" i="67"/>
  <c r="E49" i="67"/>
  <c r="E51" i="67"/>
  <c r="E53" i="67"/>
  <c r="E55" i="67"/>
  <c r="E35" i="67"/>
  <c r="E37" i="67"/>
  <c r="E39" i="67"/>
  <c r="E41" i="67"/>
  <c r="E43" i="67"/>
  <c r="E22" i="67"/>
  <c r="E24" i="67"/>
  <c r="E27" i="67"/>
  <c r="E29" i="67"/>
  <c r="E31" i="67"/>
  <c r="E10" i="67"/>
  <c r="E12" i="67"/>
  <c r="E14" i="67"/>
  <c r="E16" i="67"/>
  <c r="E18" i="67"/>
  <c r="H24" i="1"/>
  <c r="H22" i="1"/>
  <c r="H21" i="1"/>
  <c r="H20" i="1"/>
  <c r="H18" i="1"/>
  <c r="H17" i="1"/>
  <c r="H15" i="1"/>
  <c r="H14" i="1"/>
  <c r="H13" i="1"/>
  <c r="H12" i="1"/>
  <c r="H11" i="1"/>
  <c r="H10" i="1"/>
  <c r="H9" i="1"/>
  <c r="H8" i="1"/>
  <c r="H7" i="1"/>
  <c r="H6" i="1"/>
  <c r="H5" i="1"/>
  <c r="H3" i="1"/>
  <c r="H2" i="1"/>
  <c r="I54" i="27"/>
  <c r="J52" i="27"/>
  <c r="I52" i="27"/>
  <c r="I55" i="27"/>
  <c r="L12" i="3"/>
  <c r="L9" i="3"/>
  <c r="L13" i="20"/>
  <c r="L11" i="20"/>
  <c r="L9" i="20"/>
  <c r="L15" i="19"/>
  <c r="L11" i="19"/>
  <c r="L12" i="19"/>
  <c r="L13" i="19"/>
  <c r="L14" i="19"/>
  <c r="L10" i="19"/>
  <c r="L9" i="14"/>
  <c r="L10" i="14"/>
  <c r="L11" i="14"/>
  <c r="L12" i="14"/>
  <c r="L13" i="14"/>
  <c r="L14" i="14"/>
  <c r="L15" i="14"/>
  <c r="L8" i="14"/>
  <c r="L9" i="12"/>
  <c r="L8" i="12"/>
  <c r="L10" i="11"/>
  <c r="L9" i="11"/>
  <c r="L10" i="9"/>
  <c r="L11" i="9"/>
  <c r="L13" i="9"/>
  <c r="L12" i="9"/>
  <c r="L14" i="9"/>
  <c r="L16" i="9"/>
  <c r="L18" i="9"/>
  <c r="L20" i="9"/>
  <c r="L22" i="9"/>
  <c r="L9" i="9"/>
  <c r="L8" i="9"/>
  <c r="L14" i="8"/>
  <c r="L13" i="8"/>
  <c r="L12" i="8"/>
  <c r="L11" i="8"/>
  <c r="L10" i="8"/>
  <c r="L9" i="8"/>
  <c r="L12" i="7"/>
  <c r="L11" i="7"/>
  <c r="L10" i="7"/>
  <c r="L9" i="7"/>
  <c r="L9" i="6"/>
  <c r="L11" i="6"/>
  <c r="L13" i="6"/>
  <c r="L10" i="6"/>
  <c r="L12" i="6"/>
  <c r="L8" i="6"/>
  <c r="L20" i="5"/>
  <c r="L19" i="5"/>
  <c r="L18" i="5"/>
  <c r="L17" i="5"/>
  <c r="L13" i="5"/>
  <c r="L14" i="5"/>
  <c r="L12" i="5"/>
  <c r="L22" i="24"/>
  <c r="L20" i="24"/>
  <c r="L14" i="24"/>
  <c r="L15" i="24"/>
  <c r="L16" i="24"/>
  <c r="L17" i="24"/>
  <c r="L13" i="24"/>
  <c r="L9" i="24"/>
  <c r="L8" i="24"/>
  <c r="L23" i="4"/>
  <c r="L21" i="4"/>
  <c r="L19" i="4"/>
  <c r="L17" i="4"/>
  <c r="L18" i="4"/>
  <c r="L15" i="4"/>
  <c r="L12" i="4"/>
  <c r="L13" i="3"/>
  <c r="L10" i="3"/>
  <c r="L19" i="22"/>
  <c r="L21" i="22"/>
  <c r="L23" i="22"/>
  <c r="L17" i="22"/>
  <c r="L11" i="22"/>
  <c r="L12" i="22"/>
  <c r="L13" i="22"/>
  <c r="L14" i="22"/>
  <c r="L9" i="22"/>
  <c r="L10" i="22"/>
  <c r="L8" i="22"/>
  <c r="L7" i="22"/>
  <c r="L29" i="18"/>
  <c r="L17" i="18"/>
  <c r="L18" i="18"/>
  <c r="L19" i="18"/>
  <c r="L23" i="18"/>
  <c r="L27" i="18"/>
  <c r="L20" i="18"/>
  <c r="L22" i="18"/>
  <c r="L24" i="18"/>
  <c r="L26" i="18"/>
  <c r="L28" i="18"/>
  <c r="L16" i="18"/>
  <c r="L15" i="18"/>
  <c r="L14" i="18"/>
  <c r="L13" i="18"/>
  <c r="L11" i="18"/>
  <c r="L10" i="18"/>
  <c r="L20" i="4"/>
  <c r="L22" i="4"/>
  <c r="L24" i="4"/>
  <c r="L16" i="4"/>
  <c r="C45" i="27"/>
  <c r="C42" i="27"/>
  <c r="C41" i="27"/>
  <c r="L35" i="20"/>
  <c r="C48" i="27"/>
  <c r="L35" i="19"/>
  <c r="C47" i="27"/>
  <c r="L35" i="16"/>
  <c r="L35" i="15"/>
  <c r="C44" i="27"/>
  <c r="L35" i="14"/>
  <c r="C43" i="27"/>
  <c r="L35" i="13"/>
  <c r="L35" i="12"/>
  <c r="L35" i="11"/>
  <c r="C40" i="27"/>
  <c r="L35" i="10"/>
  <c r="C39" i="27"/>
  <c r="L35" i="8"/>
  <c r="C37" i="27"/>
  <c r="L35" i="7"/>
  <c r="C36" i="27"/>
  <c r="L35" i="24"/>
  <c r="C33" i="27"/>
  <c r="L35" i="3"/>
  <c r="C31" i="27"/>
  <c r="D27" i="27"/>
  <c r="C27" i="27"/>
  <c r="K4" i="22"/>
  <c r="K4" i="20"/>
  <c r="K4" i="19"/>
  <c r="K4" i="18"/>
  <c r="K4" i="16"/>
  <c r="K4" i="15"/>
  <c r="K4" i="14"/>
  <c r="K4" i="13"/>
  <c r="K4" i="12"/>
  <c r="K4" i="11"/>
  <c r="K4" i="10"/>
  <c r="K4" i="9"/>
  <c r="K4" i="8"/>
  <c r="K4" i="7"/>
  <c r="K4" i="6"/>
  <c r="K4" i="24"/>
  <c r="K4" i="3"/>
  <c r="K4" i="5"/>
  <c r="F4" i="10"/>
  <c r="F4" i="8"/>
  <c r="G4" i="7"/>
  <c r="F18" i="4"/>
  <c r="F11" i="4"/>
  <c r="B11" i="4"/>
  <c r="B13" i="4"/>
  <c r="C8" i="4"/>
  <c r="C11" i="4"/>
  <c r="C13" i="4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4" i="2"/>
  <c r="L15" i="9"/>
  <c r="L17" i="9"/>
  <c r="L19" i="9"/>
  <c r="L21" i="9"/>
  <c r="L23" i="9"/>
  <c r="L35" i="6"/>
  <c r="C35" i="27"/>
  <c r="L35" i="5"/>
  <c r="C34" i="27"/>
  <c r="L35" i="4"/>
  <c r="C32" i="27"/>
  <c r="L35" i="22"/>
  <c r="C49" i="27"/>
  <c r="L35" i="18"/>
  <c r="C46" i="27"/>
  <c r="L21" i="18"/>
  <c r="L25" i="18"/>
  <c r="L35" i="9"/>
  <c r="C38" i="27"/>
  <c r="K4" i="4"/>
  <c r="C50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tc={6AC9C0CF-436C-2D4D-8C21-20009B6E65B2}</author>
    <author>tc={91258D48-6388-F54B-841F-43B2DE86FB15}</author>
  </authors>
  <commentList>
    <comment ref="A6" authorId="0" shapeId="0" xr:uid="{6AC9C0CF-436C-2D4D-8C21-20009B6E65B2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  <comment ref="A13" authorId="1" shapeId="0" xr:uid="{91258D48-6388-F54B-841F-43B2DE86FB15}">
      <text>
        <t xml:space="preserve"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bugged: should have int counter2 = array.length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tc={642C2FE1-167A-1C4C-AD26-AB58DBC32DE5}</author>
  </authors>
  <commentList>
    <comment ref="A4" authorId="0" shapeId="0" xr:uid="{642C2FE1-167A-1C4C-AD26-AB58DBC32DE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Probably {1, 6, 4} in the first study</t>
      </text>
    </comment>
  </commentList>
</comments>
</file>

<file path=xl/sharedStrings.xml><?xml version="1.0" encoding="utf-8"?>
<sst xmlns="http://schemas.openxmlformats.org/spreadsheetml/2006/main" count="1531" uniqueCount="508">
  <si>
    <t>snippet_id</t>
  </si>
  <si>
    <t>response_time</t>
  </si>
  <si>
    <t>sonarqube</t>
  </si>
  <si>
    <t>genese_cpx</t>
  </si>
  <si>
    <t>peitek-2018-a-look-into-programmers-head</t>
  </si>
  <si>
    <t>peitek-2021-program-comprehension-and-cc-metrics-fmri</t>
  </si>
  <si>
    <t>siegmund-2012-toward-measuring-comprehension</t>
  </si>
  <si>
    <t>correct</t>
  </si>
  <si>
    <t>incorrect</t>
  </si>
  <si>
    <t>ArrayAverage</t>
  </si>
  <si>
    <t>ContainsSubstring</t>
  </si>
  <si>
    <t>CountVowels</t>
  </si>
  <si>
    <t>DumbSort</t>
  </si>
  <si>
    <t>GreatestCommonDivisor</t>
  </si>
  <si>
    <t>hIndex</t>
  </si>
  <si>
    <t>isHurricane</t>
  </si>
  <si>
    <t>isPalindrome</t>
  </si>
  <si>
    <t>lengthOfLastWord</t>
  </si>
  <si>
    <t>RecursiveBinaryToDecimal</t>
  </si>
  <si>
    <t>RecursiveCrossSum</t>
  </si>
  <si>
    <t>RecursiveFactorial</t>
  </si>
  <si>
    <t>RecursiveFibonacciVariant</t>
  </si>
  <si>
    <t>RecursivePower</t>
  </si>
  <si>
    <t>SquareRoot</t>
  </si>
  <si>
    <t>1-factorial</t>
  </si>
  <si>
    <t>7-find-max-nb</t>
  </si>
  <si>
    <t>8-cross-sum</t>
  </si>
  <si>
    <t>9-prime-test</t>
  </si>
  <si>
    <t>10-find-middle-nb</t>
  </si>
  <si>
    <t>11-power</t>
  </si>
  <si>
    <t>14-reverse-string</t>
  </si>
  <si>
    <t>17-check-wether-substring-is-contained</t>
  </si>
  <si>
    <t>20-decimal-to-binary</t>
  </si>
  <si>
    <t>22-median-sorted-data</t>
  </si>
  <si>
    <t>2-count-chars-at-same-pos-in-string</t>
  </si>
  <si>
    <t>6-sum-from-1-to-n</t>
  </si>
  <si>
    <t>13-swap</t>
  </si>
  <si>
    <t>12-palindrom</t>
  </si>
  <si>
    <t>3-greatest-common-divisor</t>
  </si>
  <si>
    <t>4-bubblesort</t>
  </si>
  <si>
    <t>5-binary-search</t>
  </si>
  <si>
    <t>15-matrix-mult</t>
  </si>
  <si>
    <t>16-arithmetic-mean</t>
  </si>
  <si>
    <t>18-last-common-multiple</t>
  </si>
  <si>
    <t>19-capitalize-first-letter</t>
  </si>
  <si>
    <t>23-double-entries-of-array</t>
  </si>
  <si>
    <t>YesNo</t>
  </si>
  <si>
    <t>study</t>
  </si>
  <si>
    <t>answer</t>
  </si>
  <si>
    <t>snippet</t>
  </si>
  <si>
    <t>Error</t>
  </si>
  <si>
    <t>Remarks</t>
  </si>
  <si>
    <t>Done loop x 4. Results : [2 / 19] =&gt; [19 / 5] =&gt; [19 / 17] =&gt; 19
Understood only at the end the role of the method</t>
  </si>
  <si>
    <t>Difficulty</t>
  </si>
  <si>
    <t>Looped 3 times: [11 / true / 2] = &gt; [11 / true / 3] =&gt; [11 / True / 4]
Understood that should find a divisor of 11 =&gt; 11</t>
  </si>
  <si>
    <t>true</t>
  </si>
  <si>
    <t>Just check the 3 ifs</t>
  </si>
  <si>
    <t>?</t>
  </si>
  <si>
    <t>Memorization of vars: [23 / 42 / 23] =&gt; [42 / 23] =&gt; 42</t>
  </si>
  <si>
    <t>olleH</t>
  </si>
  <si>
    <t>Loop x 2 
Then understood function role</t>
  </si>
  <si>
    <t>40s to check the index of the the word Java
First if + second if</t>
  </si>
  <si>
    <t>Substring is contained: Java
Substring is not contained: Pascal</t>
  </si>
  <si>
    <t>Very long to loop (3 times). Results : [3 / 32,3] =&gt; [5,3 / 3,23] =&gt; [8,53 / 0,323]
Understood that n never equals to 0 =&gt; THE FUNCTION HAS A BUG</t>
  </si>
  <si>
    <t>BUG</t>
  </si>
  <si>
    <t>The "else" was not correctly indented =&gt; thought there was a bug</t>
  </si>
  <si>
    <t>Too long to solve (more than 400 s) 
Cause: array of array with triple loop nested and anddition of products of elts of arrays of arrays</t>
  </si>
  <si>
    <t>too long</t>
  </si>
  <si>
    <t>260 s to do loop x 3 : [1, 6, 4, 10, 2] -&gt; [1, 6, 4, 10, 1] -&gt; [2, 6, 4, 10, 1]
[2, 4, 6, 1] -&gt; [2, 10, 4, 6, 1]
[2, 10, 4, 6, 1]</t>
  </si>
  <si>
    <t>21-reverse-entries-array-5-ELEMENTS</t>
  </si>
  <si>
    <t>21-reverse-entries-array-3-ELEMENTS</t>
  </si>
  <si>
    <t>The Peitek ex. had 5 elements in array, but only 3 for siegmund-2012 =&gt; mean : 90 =&gt; 264 s</t>
  </si>
  <si>
    <t>BUG : a "f" put a syntax error</t>
  </si>
  <si>
    <t>1 modulo =&gt; Addition of two elements with index calculated with a division</t>
  </si>
  <si>
    <t>appr 60</t>
  </si>
  <si>
    <t>1 comparison inside one if 
Loop x 2 =&gt; understood the role of the method</t>
  </si>
  <si>
    <t>loop x 2 very easy
the longer : remember the values of x and result the 2 first times</t>
  </si>
  <si>
    <t xml:space="preserve">loop x2 very easy </t>
  </si>
  <si>
    <t>Difficult to understand the double loop in inverse order for i and j</t>
  </si>
  <si>
    <t>Here Are A Bunch Of Words</t>
  </si>
  <si>
    <t>loop x 2 =&gt; understand role of function</t>
  </si>
  <si>
    <t>loop x 1 =&gt; understand role of the function</t>
  </si>
  <si>
    <t>Need some time to understand the inversion of numbers and the modulo
+ Time for loop</t>
  </si>
  <si>
    <t>No inputs !</t>
  </si>
  <si>
    <t>Need to remember the values of "result" and num2</t>
  </si>
  <si>
    <t>First loops are difficult to calculate</t>
  </si>
  <si>
    <t>Loop x3 with 4 values to remeber and evaluate</t>
  </si>
  <si>
    <t>Only one calculation, without some values to remember</t>
  </si>
  <si>
    <t>Long</t>
  </si>
  <si>
    <t>Short time to calculate min and max
Loop x ? And calculate modulo =&gt; understand function role ?</t>
  </si>
  <si>
    <t>my time (s)</t>
  </si>
  <si>
    <t>others (s)</t>
  </si>
  <si>
    <t>x--;</t>
  </si>
  <si>
    <t>int result = 1;</t>
  </si>
  <si>
    <t>int x = 4;</t>
  </si>
  <si>
    <t>while (x &gt; 1) {</t>
  </si>
  <si>
    <t>result = result * x;</t>
  </si>
  <si>
    <t>result</t>
  </si>
  <si>
    <t>x</t>
  </si>
  <si>
    <t>string1</t>
  </si>
  <si>
    <t>string2</t>
  </si>
  <si>
    <t>Magdeburg</t>
  </si>
  <si>
    <t>Hamburg</t>
  </si>
  <si>
    <t>length</t>
  </si>
  <si>
    <r>
      <t xml:space="preserve">String string1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"Magdeburg";</t>
    </r>
  </si>
  <si>
    <r>
      <t xml:space="preserve">String string2 </t>
    </r>
    <r>
      <rPr>
        <i/>
        <sz val="12"/>
        <color theme="1"/>
        <rFont val="Fira Code"/>
        <family val="3"/>
      </rPr>
      <t xml:space="preserve">= </t>
    </r>
    <r>
      <rPr>
        <sz val="12"/>
        <color theme="1"/>
        <rFont val="Fira Code"/>
        <family val="3"/>
      </rPr>
      <t>"Hamburg";</t>
    </r>
  </si>
  <si>
    <r>
      <t xml:space="preserve">int </t>
    </r>
    <r>
      <rPr>
        <sz val="12"/>
        <color theme="1"/>
        <rFont val="Fira Code"/>
        <family val="3"/>
      </rPr>
      <t>length;</t>
    </r>
  </si>
  <si>
    <r>
      <t xml:space="preserve">if </t>
    </r>
    <r>
      <rPr>
        <sz val="12"/>
        <color theme="1"/>
        <rFont val="Fira Code"/>
        <family val="3"/>
      </rPr>
      <t xml:space="preserve">(string1.length() </t>
    </r>
    <r>
      <rPr>
        <i/>
        <sz val="12"/>
        <color theme="1"/>
        <rFont val="Fira Code"/>
        <family val="3"/>
      </rPr>
      <t xml:space="preserve">&lt; </t>
    </r>
    <r>
      <rPr>
        <sz val="12"/>
        <color theme="1"/>
        <rFont val="Fira Code"/>
        <family val="3"/>
      </rPr>
      <t>string2.length())</t>
    </r>
  </si>
  <si>
    <t>counter</t>
  </si>
  <si>
    <t>i</t>
  </si>
  <si>
    <r>
      <t>else</t>
    </r>
    <r>
      <rPr>
        <sz val="10"/>
        <color theme="1"/>
        <rFont val="Fira Code"/>
        <family val="3"/>
      </rPr>
      <t xml:space="preserve"> length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string2.length();</t>
    </r>
  </si>
  <si>
    <r>
      <t xml:space="preserve">int </t>
    </r>
    <r>
      <rPr>
        <sz val="10"/>
        <color theme="1"/>
        <rFont val="Fira Code"/>
        <family val="3"/>
      </rPr>
      <t>counter</t>
    </r>
    <r>
      <rPr>
        <i/>
        <sz val="10"/>
        <color theme="1"/>
        <rFont val="Fira Code"/>
        <family val="3"/>
      </rPr>
      <t>=</t>
    </r>
    <r>
      <rPr>
        <sz val="10"/>
        <color theme="1"/>
        <rFont val="Fira Code"/>
        <family val="3"/>
      </rPr>
      <t>0;</t>
    </r>
  </si>
  <si>
    <r>
      <t xml:space="preserve">for </t>
    </r>
    <r>
      <rPr>
        <sz val="10"/>
        <color theme="1"/>
        <rFont val="Fira Code"/>
        <family val="3"/>
      </rPr>
      <t>(</t>
    </r>
    <r>
      <rPr>
        <i/>
        <sz val="10"/>
        <color theme="1"/>
        <rFont val="Fira Code"/>
        <family val="3"/>
      </rPr>
      <t xml:space="preserve">int </t>
    </r>
    <r>
      <rPr>
        <sz val="10"/>
        <color theme="1"/>
        <rFont val="Fira Code"/>
        <family val="3"/>
      </rPr>
      <t xml:space="preserve">i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 xml:space="preserve">0; i </t>
    </r>
    <r>
      <rPr>
        <i/>
        <sz val="10"/>
        <color theme="1"/>
        <rFont val="Fira Code"/>
        <family val="3"/>
      </rPr>
      <t>&lt;</t>
    </r>
    <r>
      <rPr>
        <sz val="10"/>
        <color theme="1"/>
        <rFont val="Fira Code"/>
        <family val="3"/>
      </rPr>
      <t xml:space="preserve"> length; i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) {</t>
    </r>
  </si>
  <si>
    <r>
      <t xml:space="preserve">if </t>
    </r>
    <r>
      <rPr>
        <sz val="10"/>
        <color theme="1"/>
        <rFont val="Fira Code"/>
        <family val="3"/>
      </rPr>
      <t xml:space="preserve">(string1.charAt(i) </t>
    </r>
    <r>
      <rPr>
        <i/>
        <sz val="10"/>
        <color theme="1"/>
        <rFont val="Fira Code"/>
        <family val="3"/>
      </rPr>
      <t xml:space="preserve">== </t>
    </r>
    <r>
      <rPr>
        <sz val="10"/>
        <color theme="1"/>
        <rFont val="Fira Code"/>
        <family val="3"/>
      </rPr>
      <t>string2.charAt(i)) {</t>
    </r>
  </si>
  <si>
    <r>
      <t>counter</t>
    </r>
    <r>
      <rPr>
        <i/>
        <sz val="10"/>
        <color theme="1"/>
        <rFont val="Fira Code"/>
        <family val="3"/>
      </rPr>
      <t>++</t>
    </r>
    <r>
      <rPr>
        <sz val="10"/>
        <color theme="1"/>
        <rFont val="Fira Code"/>
        <family val="3"/>
      </rPr>
      <t>;</t>
    </r>
  </si>
  <si>
    <t>System.out.println(counter);</t>
  </si>
  <si>
    <t>System.out.println(result);</t>
  </si>
  <si>
    <t>array</t>
  </si>
  <si>
    <t>int key = 5;</t>
  </si>
  <si>
    <r>
      <t xml:space="preserve">int </t>
    </r>
    <r>
      <rPr>
        <sz val="10"/>
        <color theme="1"/>
        <rFont val="Fira Code"/>
        <family val="3"/>
      </rPr>
      <t xml:space="preserve">array[] </t>
    </r>
    <r>
      <rPr>
        <i/>
        <sz val="10"/>
        <color theme="1"/>
        <rFont val="Fira Code"/>
        <family val="3"/>
      </rPr>
      <t xml:space="preserve">= </t>
    </r>
    <r>
      <rPr>
        <sz val="10"/>
        <color theme="1"/>
        <rFont val="Fira Code"/>
        <family val="3"/>
      </rPr>
      <t>{ 2, 4, 5, 6, 8, 10, 13 };</t>
    </r>
  </si>
  <si>
    <t>{ 2, 4, 5, 6, 8, 10, 13 }</t>
  </si>
  <si>
    <t>key</t>
  </si>
  <si>
    <t>int index1 = 0;</t>
  </si>
  <si>
    <t>index1</t>
  </si>
  <si>
    <t>int index2 = array.length - 1;</t>
  </si>
  <si>
    <t>index2</t>
  </si>
  <si>
    <t>while (index1 &lt;= index2) {</t>
  </si>
  <si>
    <t xml:space="preserve">int m = (index1 + index2) / 2; </t>
  </si>
  <si>
    <t>m</t>
  </si>
  <si>
    <t xml:space="preserve">if (key &lt; array[m]) </t>
  </si>
  <si>
    <t>index2 = m - 1;</t>
  </si>
  <si>
    <t>else if (key &gt; array[m])</t>
  </si>
  <si>
    <t>index1 = m + 1;</t>
  </si>
  <si>
    <t>else {</t>
  </si>
  <si>
    <t>System.out.println(m);</t>
  </si>
  <si>
    <t xml:space="preserve">break; </t>
  </si>
  <si>
    <t>int n = 4</t>
  </si>
  <si>
    <t>n</t>
  </si>
  <si>
    <t>int result = 0;</t>
  </si>
  <si>
    <t>Result</t>
  </si>
  <si>
    <t>for (int i = 1; i &lt;= n; i++)</t>
  </si>
  <si>
    <t>result = result + i;</t>
  </si>
  <si>
    <t>int array[] = {2, 19, 5, 17};</t>
  </si>
  <si>
    <t>{2, 19, 5, 17}</t>
  </si>
  <si>
    <t>int result = array[0];</t>
  </si>
  <si>
    <t>for (int i = 1; i &lt; array.length; i++)</t>
  </si>
  <si>
    <t>if (array[i] &gt; result)</t>
  </si>
  <si>
    <t>result = array[i];</t>
  </si>
  <si>
    <t>int number = 323;</t>
  </si>
  <si>
    <t>number</t>
  </si>
  <si>
    <t>while (number!= 0) {</t>
  </si>
  <si>
    <t>result = result + number % 10;</t>
  </si>
  <si>
    <t>number = Math.round(number / 10);</t>
  </si>
  <si>
    <t xml:space="preserve">int number = 11; </t>
  </si>
  <si>
    <t>boolean result = true;</t>
  </si>
  <si>
    <t xml:space="preserve">for(int i = 2; i &lt; number; i++) { </t>
  </si>
  <si>
    <t>if(number % i == 0) {</t>
  </si>
  <si>
    <t>int num1 = 5;</t>
  </si>
  <si>
    <t>int num2 = 3;</t>
  </si>
  <si>
    <t>int num3 = 10;</t>
  </si>
  <si>
    <t>num1</t>
  </si>
  <si>
    <t>num2</t>
  </si>
  <si>
    <t>num3</t>
  </si>
  <si>
    <t>if (num1 &gt; num2 &amp;&amp; num1 &gt; num3)</t>
  </si>
  <si>
    <t>else if (num3 &gt; num1 &amp;&amp; num3 &gt; num2)</t>
  </si>
  <si>
    <t>else if (num2 &gt; num1 &amp;&amp; num2 &gt; num3)</t>
  </si>
  <si>
    <t>System.out.println(num3);</t>
  </si>
  <si>
    <t>int num1 = 2;</t>
  </si>
  <si>
    <t>int result = num1;</t>
  </si>
  <si>
    <t>for (int i = 1; i &lt; num2; i++) {</t>
  </si>
  <si>
    <t>result = result * num1;</t>
  </si>
  <si>
    <t>String word = "otto";</t>
  </si>
  <si>
    <t>word</t>
  </si>
  <si>
    <t>otto</t>
  </si>
  <si>
    <t>for (int i = 0, int j = word.length() - 1; i &lt; word.length()/2; i++, j--)</t>
  </si>
  <si>
    <t>j</t>
  </si>
  <si>
    <t xml:space="preserve">if (word.charAt(i) != word.charAt(j)) { </t>
  </si>
  <si>
    <t>int var1 = 23;</t>
  </si>
  <si>
    <t xml:space="preserve">       int var2 = 42;</t>
  </si>
  <si>
    <t xml:space="preserve">       int temp;</t>
  </si>
  <si>
    <t xml:space="preserve">       temp = var1;</t>
  </si>
  <si>
    <t xml:space="preserve">       var1 = var2;</t>
  </si>
  <si>
    <t xml:space="preserve">       var2 = temp;</t>
  </si>
  <si>
    <t xml:space="preserve">       System.out.println(var1);</t>
  </si>
  <si>
    <t>var1</t>
  </si>
  <si>
    <t>var2</t>
  </si>
  <si>
    <t>temp</t>
  </si>
  <si>
    <t xml:space="preserve">14. Reverse string </t>
  </si>
  <si>
    <t>String word = “Hello”;</t>
  </si>
  <si>
    <t>String result = new String();</t>
  </si>
  <si>
    <t>Hello</t>
  </si>
  <si>
    <t>new String()</t>
  </si>
  <si>
    <t>for ( int j = word.length() - 1; j &gt;= 0; j-- )</t>
  </si>
  <si>
    <t xml:space="preserve">result += word.charAt(j); </t>
  </si>
  <si>
    <t>o</t>
  </si>
  <si>
    <t>ol</t>
  </si>
  <si>
    <t>oll</t>
  </si>
  <si>
    <t>olle</t>
  </si>
  <si>
    <t>1
(Little bug at the end)</t>
  </si>
  <si>
    <t xml:space="preserve">16. Arithmetic mean </t>
  </si>
  <si>
    <t>int a = 4;</t>
  </si>
  <si>
    <t>int b = 8;</t>
  </si>
  <si>
    <t>int result = (a + b) / 2;</t>
  </si>
  <si>
    <t>a</t>
  </si>
  <si>
    <t>b</t>
  </si>
  <si>
    <t xml:space="preserve">17. Check whether substring is contained </t>
  </si>
  <si>
    <t>String word = "Programming in Java";</t>
  </si>
  <si>
    <t>String key1 = "Java";</t>
  </si>
  <si>
    <t>String key2 = "Pascal";</t>
  </si>
  <si>
    <t>int index1 = word.indexOf(key1);</t>
  </si>
  <si>
    <t>int index2 = word.indexOf(key2);</t>
  </si>
  <si>
    <t>if (index1 != -1)</t>
  </si>
  <si>
    <t>else</t>
  </si>
  <si>
    <t>System.out.println("Substring is contained: " + key1);</t>
  </si>
  <si>
    <t>key1</t>
  </si>
  <si>
    <t>key2</t>
  </si>
  <si>
    <t>Programming in Java</t>
  </si>
  <si>
    <t>Java</t>
  </si>
  <si>
    <t>Pascal</t>
  </si>
  <si>
    <t>if (index2 != -1)</t>
  </si>
  <si>
    <t>System.out.println("Substring is not contained: " + key2);</t>
  </si>
  <si>
    <t xml:space="preserve">18. Least common multiple </t>
  </si>
  <si>
    <t>int number1 = 23;</t>
  </si>
  <si>
    <t>} else {</t>
  </si>
  <si>
    <t>for(int i=1; i&lt;=min; i++) {</t>
  </si>
  <si>
    <t>if(result != -1)</t>
  </si>
  <si>
    <t xml:space="preserve">       System.out.println(results);</t>
  </si>
  <si>
    <t xml:space="preserve">       System.out.println(“Error!”);</t>
  </si>
  <si>
    <t>int number2 = 42;</t>
  </si>
  <si>
    <t>int max, min;</t>
  </si>
  <si>
    <t>int results = -1</t>
  </si>
  <si>
    <t>if (number1&gt;number2) {</t>
  </si>
  <si>
    <t>max = number2; min = number1;</t>
  </si>
  <si>
    <t>if( (max*i)%min == 0 ) {</t>
  </si>
  <si>
    <t>result = i*max; break;</t>
  </si>
  <si>
    <t>number1</t>
  </si>
  <si>
    <t>number2</t>
  </si>
  <si>
    <t>max</t>
  </si>
  <si>
    <t>min</t>
  </si>
  <si>
    <t>BUG : The inputs are not the same than in the experiment</t>
  </si>
  <si>
    <t>Impossible to conclude : default values are not correct in Tasks.pdf (result = 70 for the developers in the experiment)</t>
  </si>
  <si>
    <t xml:space="preserve">19. Capitalize first letter of word </t>
  </si>
  <si>
    <t>String s = "here are a bunch of words";</t>
  </si>
  <si>
    <t xml:space="preserve">final StringBuilder result = new StringBuilder(s.length()); </t>
  </si>
  <si>
    <t xml:space="preserve">String[] words = s.split("\\s"); </t>
  </si>
  <si>
    <t xml:space="preserve">for(int i=0,l=words.length;i&lt;l;++i) { </t>
  </si>
  <si>
    <t>result.append(Character.toUpperCase(words[i].charAt(0))).append(words[i].substring(1);</t>
  </si>
  <si>
    <t>s</t>
  </si>
  <si>
    <t>words</t>
  </si>
  <si>
    <t>here are a bunch of words</t>
  </si>
  <si>
    <t>new()</t>
  </si>
  <si>
    <t>[here, are, a, bunch, of, words]</t>
  </si>
  <si>
    <t xml:space="preserve">if(i&gt;0) </t>
  </si>
  <si>
    <t xml:space="preserve">result.append(" "); </t>
  </si>
  <si>
    <t>if(i&gt;0)</t>
  </si>
  <si>
    <t>"Here"</t>
  </si>
  <si>
    <t>"Here "</t>
  </si>
  <si>
    <t>"Here Are"</t>
  </si>
  <si>
    <t>"Here Are "</t>
  </si>
  <si>
    <t>"Here Are A"</t>
  </si>
  <si>
    <t>"Here Are A "</t>
  </si>
  <si>
    <t>"Here Are A Bunch"</t>
  </si>
  <si>
    <t>"Here Are A Bunch "</t>
  </si>
  <si>
    <t>"Here Are A Bunch Of"</t>
  </si>
  <si>
    <t>"Here Are A Bunch Of "</t>
  </si>
  <si>
    <t>"Here Are A Bunch Of Words"</t>
  </si>
  <si>
    <t>1
Bug in line "for"</t>
  </si>
  <si>
    <t xml:space="preserve">20. Decimal to binary </t>
  </si>
  <si>
    <t>int i=14;</t>
  </si>
  <si>
    <t xml:space="preserve">else </t>
  </si>
  <si>
    <t>String result="";</t>
  </si>
  <si>
    <t>while (i&gt;0) {</t>
  </si>
  <si>
    <t>if (i%2 ==0)</t>
  </si>
  <si>
    <t>result="0"+result;</t>
  </si>
  <si>
    <t>result="1"+result;</t>
  </si>
  <si>
    <t>i=i/2;</t>
  </si>
  <si>
    <t>""</t>
  </si>
  <si>
    <t>00</t>
  </si>
  <si>
    <t>100</t>
  </si>
  <si>
    <t>Thought there was a bug + real bug : initial value must be equal to 4, not 14</t>
  </si>
  <si>
    <t>21. Reverse entries of array</t>
  </si>
  <si>
    <t xml:space="preserve">for (int i = 0; i &lt;= array.length - 1; i++) </t>
  </si>
  <si>
    <t>int[] array = { 1, 6, 4, 10, 2 };</t>
  </si>
  <si>
    <t>for (int i = 0; i &lt;= array.length/2-1; i++){</t>
  </si>
  <si>
    <t>int tmp=array[array.length-i-1];</t>
  </si>
  <si>
    <t>array[array.length-i-1] = array[i];</t>
  </si>
  <si>
    <t>array[i]=tmp;</t>
  </si>
  <si>
    <t>System.out.println(array[i]);</t>
  </si>
  <si>
    <t>tmp</t>
  </si>
  <si>
    <t>{1, 6, 4}</t>
  </si>
  <si>
    <t>{1, 6, 1}</t>
  </si>
  <si>
    <t>{4, 6, 1}</t>
  </si>
  <si>
    <t xml:space="preserve">22. Median on sorted data </t>
  </si>
  <si>
    <t>Not sured that the algorithm in Tasks.pdf is correct, or that the inputs are the same than in the experiment</t>
  </si>
  <si>
    <t xml:space="preserve">23. Double entries of array </t>
  </si>
  <si>
    <t>int[] array = { 1, 3, 11, 7, 4 };</t>
  </si>
  <si>
    <t>for (int i = 0; i &lt; array.length; i++)</t>
  </si>
  <si>
    <t>array[i] = array[i] * 2;</t>
  </si>
  <si>
    <t xml:space="preserve">System.out.println(array[i]); </t>
  </si>
  <si>
    <t>{1, 3, 11, 7, 4}</t>
  </si>
  <si>
    <t>{2, 3, 11, 7, 4}</t>
  </si>
  <si>
    <t>{2, 6, 11, 7, 4}</t>
  </si>
  <si>
    <t>{2, 6, 22, 7, 4}</t>
  </si>
  <si>
    <t>{2, 6, 22, 14, 4}</t>
  </si>
  <si>
    <t>{2, 6, 22, 14, 8}</t>
  </si>
  <si>
    <t xml:space="preserve">3. Greatest common divisor </t>
  </si>
  <si>
    <t>Inputs not given in Tasks.pdf =&gt; impossible to check</t>
  </si>
  <si>
    <t xml:space="preserve">4. BubbleSort </t>
  </si>
  <si>
    <t>int array[] = {14,5,7};</t>
  </si>
  <si>
    <t xml:space="preserve">for (int counter1 = 0; counter1 &lt; array.length; counter1++) { </t>
  </si>
  <si>
    <t xml:space="preserve">for (int counter2 = counter1; counter2 &gt; 0; counter2--) { </t>
  </si>
  <si>
    <t xml:space="preserve">if (array[counter2 - 1] &gt; array[counter2]) { </t>
  </si>
  <si>
    <t xml:space="preserve">int variable1 = array[counter2]; </t>
  </si>
  <si>
    <t xml:space="preserve">array[counter2] = array[counter2 - 1]; </t>
  </si>
  <si>
    <t xml:space="preserve">array[counter2 - 1] = variable1; </t>
  </si>
  <si>
    <t>{14, 5, 7}</t>
  </si>
  <si>
    <t>counter1</t>
  </si>
  <si>
    <t>counter2</t>
  </si>
  <si>
    <t>variable1</t>
  </si>
  <si>
    <t>{5, 14, 7}</t>
  </si>
  <si>
    <t>{5, 7, 14}</t>
  </si>
  <si>
    <t xml:space="preserve">for (int counter3 = 0; counter3 &lt; array.length; counter3++) </t>
  </si>
  <si>
    <t xml:space="preserve">System.out.println(array[counter3]); </t>
  </si>
  <si>
    <t>counter3</t>
  </si>
  <si>
    <t>dataflow</t>
  </si>
  <si>
    <t xml:space="preserve">15. Matrix multiplication </t>
  </si>
  <si>
    <t>Too difficult to calculate</t>
  </si>
  <si>
    <t>Pearson</t>
  </si>
  <si>
    <t>Kendall</t>
  </si>
  <si>
    <t>updates</t>
  </si>
  <si>
    <t>dynamic</t>
  </si>
  <si>
    <t>nC2</t>
  </si>
  <si>
    <t>TAU</t>
  </si>
  <si>
    <t>Vous utilisez la version d'évaluation. Nombre de jours avant que l'évaluation expire : 14</t>
  </si>
  <si>
    <t>Statistiques descriptives :</t>
  </si>
  <si>
    <t>Variable</t>
  </si>
  <si>
    <t>Observations</t>
  </si>
  <si>
    <t>Obs. avec données manquantes</t>
  </si>
  <si>
    <t>Obs. sans données manquantes</t>
  </si>
  <si>
    <t>Minimum</t>
  </si>
  <si>
    <t>Maximum</t>
  </si>
  <si>
    <t>Moyenne</t>
  </si>
  <si>
    <t>Ecart-type</t>
  </si>
  <si>
    <t xml:space="preserve"> </t>
  </si>
  <si>
    <t>Observations / Variables quantitatives : Classeur = dataset-cpx.xlsx / Feuille = graph / Plage = graph!$B$30:$C$49 / 19 lignes et 2 colonnes</t>
  </si>
  <si>
    <t>Type de corrélation : Kendall</t>
  </si>
  <si>
    <t>Matrice de corrélation (Kendall) :</t>
  </si>
  <si>
    <t>Variables</t>
  </si>
  <si>
    <t>Les valeurs en gras sont différentes de 0 à un niveau de signification alpha=0.05</t>
  </si>
  <si>
    <t>p-values (Kendall) :</t>
  </si>
  <si>
    <t>Coefficients de détermination (Kendall) :</t>
  </si>
  <si>
    <r>
      <t>XLSTAT 2021.3.1.1136 - Tests de corrélation - Début : 07/13/2021 à 18:10:18 / Fin : 07/13/2021 à 18:10:20</t>
    </r>
    <r>
      <rPr>
        <sz val="12"/>
        <color rgb="FFFFFFFF"/>
        <rFont val="Calibri"/>
        <family val="2"/>
        <scheme val="minor"/>
      </rPr>
      <t xml:space="preserve"> / Microsoft Excel 16.50613</t>
    </r>
  </si>
  <si>
    <t>Observations / Variables quantitatives : Classeur = dataset-cpx.xlsx / Feuille = graph / Plage = 'graph'!$B$30:$C$49 / 19 lignes et 2 colonnes</t>
  </si>
  <si>
    <t>Type de corrélation : Pearson</t>
  </si>
  <si>
    <t>Matrice de corrélation (Pearson) :</t>
  </si>
  <si>
    <t>p-values (Pearson) :</t>
  </si>
  <si>
    <t>Coefficients de détermination (Pearson) :</t>
  </si>
  <si>
    <r>
      <t>XLSTAT 2021.3.1.1136 - Tests de corrélation - Début : 07/13/2021 à 18:12:04 / Fin : 07/13/2021 à 18:12:06</t>
    </r>
    <r>
      <rPr>
        <sz val="12"/>
        <color rgb="FFFFFFFF"/>
        <rFont val="Calibri"/>
        <family val="2"/>
        <scheme val="minor"/>
      </rPr>
      <t xml:space="preserve"> / Microsoft Excel 16.50613</t>
    </r>
  </si>
  <si>
    <t>nbh</t>
  </si>
  <si>
    <t>Observations / Variables quantitatives : Classeur = dataset-cpx.xlsx / Feuille = graph / Plage = graph!$B$3:$C$26 / 23 lignes et 2 colonnes</t>
  </si>
  <si>
    <r>
      <t>XLSTAT 2021.3.1.1136 - Tests de corrélation - Début : 07/13/2021 à 18:13:34 / Fin : 07/13/2021 à 18:13:36</t>
    </r>
    <r>
      <rPr>
        <sz val="12"/>
        <color rgb="FFFFFFFF"/>
        <rFont val="Calibri"/>
        <family val="2"/>
        <scheme val="minor"/>
      </rPr>
      <t xml:space="preserve"> / Microsoft Excel 16.50613</t>
    </r>
  </si>
  <si>
    <t>Observations / Variables quantitatives : Classeur = dataset-cpx.xlsx / Feuille = graph / Plage = 'graph'!$B$3:$B$26,'graph'!$D$3:$D$26 / 23 lignes et 2 colonnes</t>
  </si>
  <si>
    <r>
      <t>XLSTAT 2021.3.1.1136 - Tests de corrélation - Début : 07/13/2021 à 18:15:33 / Fin : 07/13/2021 à 18:15:34</t>
    </r>
    <r>
      <rPr>
        <sz val="12"/>
        <color rgb="FFFFFFFF"/>
        <rFont val="Calibri"/>
        <family val="2"/>
        <scheme val="minor"/>
      </rPr>
      <t xml:space="preserve"> / Microsoft Excel 16.50613</t>
    </r>
  </si>
  <si>
    <r>
      <t>XLSTAT 2021.3.1.1136 - Tests de corrélation - Début : 07/13/2021 à 18:16:16 / Fin : 07/13/2021 à 18:16:18</t>
    </r>
    <r>
      <rPr>
        <sz val="12"/>
        <color rgb="FFFFFFFF"/>
        <rFont val="Calibri"/>
        <family val="2"/>
        <scheme val="minor"/>
      </rPr>
      <t xml:space="preserve"> / Microsoft Excel 16.50613</t>
    </r>
  </si>
  <si>
    <t>Observation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</si>
  <si>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</si>
  <si>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</si>
  <si>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</si>
  <si>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</si>
  <si>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</si>
  <si>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</si>
  <si>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</si>
  <si>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</si>
  <si>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</si>
  <si>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</si>
  <si>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</si>
  <si>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</si>
  <si>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</si>
  <si>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</si>
  <si>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</si>
  <si>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</si>
  <si>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</si>
  <si>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</si>
  <si>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</si>
  <si>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Y / Variables dépendantes : Classeur = dataset-cpx.xlsx / Feuille = graph / Plage = graph!$C$30:$C$49 / 19 lignes et 1 colonne</t>
  </si>
  <si>
    <t>X / Quantitatives : Classeur = dataset-cpx.xlsx / Feuille = graph / Plage = graph!$B$30:$B$49 / 19 lignes et 1 colonne</t>
  </si>
  <si>
    <t>Intervalle de confiance (%) : 95</t>
  </si>
  <si>
    <t>Tolérance : 0,0001</t>
  </si>
  <si>
    <t>Matrice de corrélation :</t>
  </si>
  <si>
    <t>Régression de la variable dynamic :</t>
  </si>
  <si>
    <t>Coefficients d'ajustement (dynamic) :</t>
  </si>
  <si>
    <t>Somme des poids</t>
  </si>
  <si>
    <t>DDL</t>
  </si>
  <si>
    <t>R²</t>
  </si>
  <si>
    <t>R² ajusté</t>
  </si>
  <si>
    <t>MCE</t>
  </si>
  <si>
    <t>RMCE</t>
  </si>
  <si>
    <t>MAPE</t>
  </si>
  <si>
    <t>DW</t>
  </si>
  <si>
    <t>Cp</t>
  </si>
  <si>
    <t>AIC</t>
  </si>
  <si>
    <t>SBC</t>
  </si>
  <si>
    <t>PC</t>
  </si>
  <si>
    <t>Analyse de la variance  (dynamic) :</t>
  </si>
  <si>
    <t>Source</t>
  </si>
  <si>
    <t>Somme des carrés</t>
  </si>
  <si>
    <t>Moyenne des carrés</t>
  </si>
  <si>
    <t>F</t>
  </si>
  <si>
    <t>Pr &gt; F</t>
  </si>
  <si>
    <t>Modèle</t>
  </si>
  <si>
    <t>Erreur</t>
  </si>
  <si>
    <t>Total corrigé</t>
  </si>
  <si>
    <t>Calculé contre le modèle Y=Moyenne(Y)</t>
  </si>
  <si>
    <t>Paramètres du modèle (dynamic) :</t>
  </si>
  <si>
    <t>Valeur</t>
  </si>
  <si>
    <t>Erreur standard</t>
  </si>
  <si>
    <t>t</t>
  </si>
  <si>
    <t>Pr &gt; |t|</t>
  </si>
  <si>
    <t>Borne inférieure (95%)</t>
  </si>
  <si>
    <t>Borne supérieure (95%)</t>
  </si>
  <si>
    <t>Constante</t>
  </si>
  <si>
    <t>Equation du modèle (dynamic) :</t>
  </si>
  <si>
    <t>dynamic = 1,75645832712148+0,0790405563975788*response_time</t>
  </si>
  <si>
    <t>Coefficients normalisés (dynamic) :</t>
  </si>
  <si>
    <t>Prédictions et résidus (dynamic) :</t>
  </si>
  <si>
    <t>Poids</t>
  </si>
  <si>
    <t>Préd(dynamic)</t>
  </si>
  <si>
    <t>Résidu</t>
  </si>
  <si>
    <t>Résidu std.</t>
  </si>
  <si>
    <t>Ecart-type sur la préd. (Moyenne)</t>
  </si>
  <si>
    <t>Borne inférieure 95% (Moyenne)</t>
  </si>
  <si>
    <t>Borne supérieure 95% (Moyenne)</t>
  </si>
  <si>
    <t>Ecart-type sur la préd. (Observation)</t>
  </si>
  <si>
    <t>Borne inférieure 95% (Observation)</t>
  </si>
  <si>
    <t>Borne supérieure 95% (Observation)</t>
  </si>
  <si>
    <r>
      <t>XLSTAT 2021.3.1.1136 - Régression linéaire - Début : 07/13/2021 à 18:23:37 / Fin : 07/13/2021 à 18:23:44</t>
    </r>
    <r>
      <rPr>
        <sz val="12"/>
        <color rgb="FFFFFFFF"/>
        <rFont val="Calibri"/>
        <family val="2"/>
        <scheme val="minor"/>
      </rPr>
      <t xml:space="preserve"> / Microsoft Excel 16.50613</t>
    </r>
  </si>
  <si>
    <t>$$$$$$$$$</t>
  </si>
  <si>
    <t>Préd(sonarqube)</t>
  </si>
  <si>
    <t>Obs20</t>
  </si>
  <si>
    <t>Obs21</t>
  </si>
  <si>
    <t>Obs22</t>
  </si>
  <si>
    <t>Obs23</t>
  </si>
  <si>
    <t>Observations / Variables quantitatives : Classeur = dataset-cpx.xlsx / Feuille = graph / Plage = graph!$B$3:$C$25 / 22 lignes et 2 colonnes</t>
  </si>
  <si>
    <t>Nuages de points :</t>
  </si>
  <si>
    <r>
      <t>XLSTAT 2021.3.1.1136 - Tests de corrélation - Début : 07/14/2021 à 11:47:57 / Fin : 07/14/2021 à 11:48:02</t>
    </r>
    <r>
      <rPr>
        <sz val="12"/>
        <color rgb="FFFFFFFF"/>
        <rFont val="Calibri"/>
        <family val="2"/>
        <scheme val="minor"/>
      </rPr>
      <t xml:space="preserve"> / Microsoft Excel 16.50613</t>
    </r>
  </si>
  <si>
    <t>Y / Variables dépendantes : Classeur = dataset-cpx.xlsx / Feuille = data / Plage = data!$F$1:$F$24 / 23 lignes et 1 colonne</t>
  </si>
  <si>
    <t>X / Quantitatives : Classeur = dataset-cpx.xlsx / Feuille = data / Plage = data!$E$1:$E$24 / 23 lignes et 1 colonne</t>
  </si>
  <si>
    <t>Régression de la variable sonarqube :</t>
  </si>
  <si>
    <t>Coefficients d'ajustement (sonarqube) :</t>
  </si>
  <si>
    <t>Analyse de la variance  (sonarqube) :</t>
  </si>
  <si>
    <t>Paramètres du modèle (sonarqube) :</t>
  </si>
  <si>
    <t>Equation du modèle (sonarqube) :</t>
  </si>
  <si>
    <t>sonarqube = 0,778216100055016+0,0249148441674692*response_time</t>
  </si>
  <si>
    <t>Coefficients normalisés (sonarqube) :</t>
  </si>
  <si>
    <t>Prédictions et résidus (sonarqube) :</t>
  </si>
  <si>
    <r>
      <t>XLSTAT 2021.3.1.1136 - Régression linéaire - Début : 07/14/2021 à 12:22:09 / Fin : 07/14/2021 à 12:22:15</t>
    </r>
    <r>
      <rPr>
        <sz val="12"/>
        <color rgb="FFFFFFFF"/>
        <rFont val="Calibri"/>
        <family val="2"/>
        <scheme val="minor"/>
      </rPr>
      <t xml:space="preserve"> / Microsoft Excel 16.50613</t>
    </r>
  </si>
  <si>
    <t>siegmund-2012</t>
  </si>
  <si>
    <t>peitek-wyrich</t>
  </si>
  <si>
    <r>
      <t>int</t>
    </r>
    <r>
      <rPr>
        <sz val="12"/>
        <rFont val="Fira Code"/>
        <family val="3"/>
      </rPr>
      <t xml:space="preserve">[] numbers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{2, 4, 1, 9};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</si>
  <si>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</si>
  <si>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number2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</si>
  <si>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while </t>
    </r>
    <r>
      <rPr>
        <sz val="12"/>
        <rFont val="Fira Code"/>
        <family val="3"/>
      </rPr>
      <t xml:space="preserve">(number1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numbers.length) {</t>
    </r>
  </si>
  <si>
    <r>
      <t xml:space="preserve">        number2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numbers[number1];</t>
    </r>
  </si>
  <si>
    <r>
      <t xml:space="preserve">        number1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number1 </t>
    </r>
    <r>
      <rPr>
        <i/>
        <sz val="12"/>
        <rFont val="Fira Code"/>
        <family val="3"/>
      </rPr>
      <t xml:space="preserve">+ </t>
    </r>
    <r>
      <rPr>
        <sz val="12"/>
        <rFont val="Fira Code"/>
        <family val="3"/>
      </rPr>
      <t>1;</t>
    </r>
  </si>
  <si>
    <r>
      <t xml:space="preserve">    </t>
    </r>
    <r>
      <rPr>
        <i/>
        <sz val="12"/>
        <rFont val="Fira Code"/>
        <family val="3"/>
      </rPr>
      <t xml:space="preserve">float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number2 </t>
    </r>
    <r>
      <rPr>
        <i/>
        <sz val="12"/>
        <rFont val="Fira Code"/>
        <family val="3"/>
      </rPr>
      <t xml:space="preserve">/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>float</t>
    </r>
    <r>
      <rPr>
        <sz val="12"/>
        <rFont val="Fira Code"/>
        <family val="3"/>
      </rPr>
      <t>) number1;</t>
    </r>
  </si>
  <si>
    <r>
      <t xml:space="preserve">    </t>
    </r>
    <r>
      <rPr>
        <i/>
        <sz val="12"/>
        <rFont val="Fira Code"/>
        <family val="3"/>
      </rPr>
      <t>return</t>
    </r>
    <r>
      <rPr>
        <sz val="12"/>
        <rFont val="Fira Code"/>
        <family val="3"/>
      </rPr>
      <t xml:space="preserve"> result;</t>
    </r>
  </si>
  <si>
    <t>numbers</t>
  </si>
  <si>
    <t>{2, 4, 1, 9}</t>
  </si>
  <si>
    <t>!ç</t>
  </si>
  <si>
    <r>
      <t xml:space="preserve"> String word1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"Hamburg";</t>
    </r>
  </si>
  <si>
    <r>
      <t xml:space="preserve">    String word2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"burg";</t>
    </r>
  </si>
  <si>
    <r>
      <t xml:space="preserve">    </t>
    </r>
    <r>
      <rPr>
        <i/>
        <sz val="12"/>
        <rFont val="Fira Code"/>
        <family val="3"/>
      </rPr>
      <t xml:space="preserve">boolean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false;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</si>
  <si>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word1.length();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</si>
  <si>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word2.length();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</si>
  <si>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 </t>
    </r>
    <r>
      <rPr>
        <i/>
        <sz val="12"/>
        <rFont val="Fira Code"/>
        <family val="3"/>
      </rPr>
      <t xml:space="preserve">&gt;= </t>
    </r>
    <r>
      <rPr>
        <sz val="12"/>
        <rFont val="Fira Code"/>
        <family val="3"/>
      </rPr>
      <t>word1.length())</t>
    </r>
  </si>
  <si>
    <r>
      <t xml:space="preserve">                </t>
    </r>
    <r>
      <rPr>
        <i/>
        <sz val="12"/>
        <rFont val="Fira Code"/>
        <family val="3"/>
      </rPr>
      <t>break</t>
    </r>
    <r>
      <rPr>
        <sz val="12"/>
        <rFont val="Fira Code"/>
        <family val="3"/>
      </rPr>
      <t>;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</si>
  <si>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(word1.charAt(i </t>
    </r>
    <r>
      <rPr>
        <i/>
        <sz val="12"/>
        <rFont val="Fira Code"/>
        <family val="3"/>
      </rPr>
      <t>+</t>
    </r>
    <r>
      <rPr>
        <sz val="12"/>
        <rFont val="Fira Code"/>
        <family val="3"/>
      </rPr>
      <t xml:space="preserve"> j) </t>
    </r>
    <r>
      <rPr>
        <i/>
        <sz val="12"/>
        <rFont val="Fira Code"/>
        <family val="3"/>
      </rPr>
      <t xml:space="preserve">!= </t>
    </r>
    <r>
      <rPr>
        <sz val="12"/>
        <rFont val="Fira Code"/>
        <family val="3"/>
      </rPr>
      <t>word2.charAt(j)) {</t>
    </r>
  </si>
  <si>
    <r>
      <t xml:space="preserve">            } </t>
    </r>
    <r>
      <rPr>
        <i/>
        <sz val="12"/>
        <rFont val="Fira Code"/>
        <family val="3"/>
      </rPr>
      <t xml:space="preserve">else </t>
    </r>
    <r>
      <rPr>
        <sz val="12"/>
        <rFont val="Fira Code"/>
        <family val="3"/>
      </rPr>
      <t>{</t>
    </r>
  </si>
  <si>
    <r>
      <t xml:space="preserve">    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(j </t>
    </r>
    <r>
      <rPr>
        <i/>
        <sz val="12"/>
        <rFont val="Fira Code"/>
        <family val="3"/>
      </rPr>
      <t xml:space="preserve">== </t>
    </r>
    <r>
      <rPr>
        <sz val="12"/>
        <rFont val="Fira Code"/>
        <family val="3"/>
      </rPr>
      <t xml:space="preserve">word2.length() </t>
    </r>
    <r>
      <rPr>
        <i/>
        <sz val="12"/>
        <rFont val="Fira Code"/>
        <family val="3"/>
      </rPr>
      <t xml:space="preserve">- </t>
    </r>
    <r>
      <rPr>
        <sz val="12"/>
        <rFont val="Fira Code"/>
        <family val="3"/>
      </rPr>
      <t>1) {</t>
    </r>
  </si>
  <si>
    <t>word1</t>
  </si>
  <si>
    <t>word2</t>
  </si>
  <si>
    <t>burg</t>
  </si>
  <si>
    <t>false</t>
  </si>
  <si>
    <t>result = true;</t>
  </si>
  <si>
    <r>
      <t xml:space="preserve">    String word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"Magdeburg";</t>
    </r>
  </si>
  <si>
    <r>
      <t xml:space="preserve">    </t>
    </r>
    <r>
      <rPr>
        <i/>
        <sz val="12"/>
        <rFont val="Fira Code"/>
        <family val="3"/>
      </rPr>
      <t>char</t>
    </r>
    <r>
      <rPr>
        <sz val="12"/>
        <rFont val="Fira Code"/>
        <family val="3"/>
      </rPr>
      <t xml:space="preserve">[] letters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{'a', 'e', 'i', 'o', 'u'};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</si>
  <si>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result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0;</t>
    </r>
  </si>
  <si>
    <r>
      <t xml:space="preserve">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i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i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word.length(); i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</si>
  <si>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</t>
    </r>
    <r>
      <rPr>
        <i/>
        <sz val="12"/>
        <rFont val="Fira Code"/>
        <family val="3"/>
      </rPr>
      <t xml:space="preserve">for </t>
    </r>
    <r>
      <rPr>
        <sz val="12"/>
        <rFont val="Fira Code"/>
        <family val="3"/>
      </rPr>
      <t>(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j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 xml:space="preserve">0; j </t>
    </r>
    <r>
      <rPr>
        <i/>
        <sz val="12"/>
        <rFont val="Fira Code"/>
        <family val="3"/>
      </rPr>
      <t xml:space="preserve">&lt; </t>
    </r>
    <r>
      <rPr>
        <sz val="12"/>
        <rFont val="Fira Code"/>
        <family val="3"/>
      </rPr>
      <t>letters.length; j</t>
    </r>
    <r>
      <rPr>
        <i/>
        <sz val="12"/>
        <rFont val="Fira Code"/>
        <family val="3"/>
      </rPr>
      <t>++</t>
    </r>
    <r>
      <rPr>
        <sz val="12"/>
        <rFont val="Fira Code"/>
        <family val="3"/>
      </rPr>
      <t>) {</t>
    </r>
  </si>
  <si>
    <r>
      <t xml:space="preserve">        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(word.charAt(i) </t>
    </r>
    <r>
      <rPr>
        <i/>
        <sz val="12"/>
        <rFont val="Fira Code"/>
        <family val="3"/>
      </rPr>
      <t>==</t>
    </r>
    <r>
      <rPr>
        <sz val="12"/>
        <rFont val="Fira Code"/>
        <family val="3"/>
      </rPr>
      <t xml:space="preserve"> letters[j]) {</t>
    </r>
  </si>
  <si>
    <t>letters</t>
  </si>
  <si>
    <t>{a, e, i, o, u}</t>
  </si>
  <si>
    <t>result++</t>
  </si>
  <si>
    <t>return result</t>
  </si>
  <si>
    <t>score</t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</si>
  <si>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a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9;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</si>
  <si>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b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12;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</si>
  <si>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c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8;</t>
    </r>
  </si>
  <si>
    <r>
      <t xml:space="preserve">   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d </t>
    </r>
    <r>
      <rPr>
        <i/>
        <sz val="12"/>
        <rFont val="Fira Code"/>
        <family val="3"/>
      </rPr>
      <t xml:space="preserve">= </t>
    </r>
    <r>
      <rPr>
        <sz val="12"/>
        <rFont val="Fira Code"/>
        <family val="3"/>
      </rPr>
      <t>11;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</si>
  <si>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b)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b; b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a; a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</si>
  <si>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(c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d; d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c; c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</si>
  <si>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(a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c; c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a; a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</si>
  <si>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d)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d; d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b; b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</si>
  <si>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if </t>
    </r>
    <r>
      <rPr>
        <sz val="12"/>
        <rFont val="Fira Code"/>
        <family val="3"/>
      </rPr>
      <t xml:space="preserve">(b </t>
    </r>
    <r>
      <rPr>
        <i/>
        <sz val="12"/>
        <rFont val="Fira Code"/>
        <family val="3"/>
      </rPr>
      <t>&gt;</t>
    </r>
    <r>
      <rPr>
        <sz val="12"/>
        <rFont val="Fira Code"/>
        <family val="3"/>
      </rPr>
      <t xml:space="preserve"> c) { </t>
    </r>
    <r>
      <rPr>
        <i/>
        <sz val="12"/>
        <rFont val="Fira Code"/>
        <family val="3"/>
      </rPr>
      <t xml:space="preserve">int </t>
    </r>
    <r>
      <rPr>
        <sz val="12"/>
        <rFont val="Fira Code"/>
        <family val="3"/>
      </rPr>
      <t xml:space="preserve">temp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c; c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b; b </t>
    </r>
    <r>
      <rPr>
        <i/>
        <sz val="12"/>
        <rFont val="Fira Code"/>
        <family val="3"/>
      </rPr>
      <t>=</t>
    </r>
    <r>
      <rPr>
        <sz val="12"/>
        <rFont val="Fira Code"/>
        <family val="3"/>
      </rPr>
      <t xml:space="preserve"> temp; }</t>
    </r>
  </si>
  <si>
    <r>
      <t xml:space="preserve">    </t>
    </r>
    <r>
      <rPr>
        <i/>
        <sz val="12"/>
        <rFont val="Fira Code"/>
        <family val="3"/>
      </rPr>
      <t xml:space="preserve">return </t>
    </r>
    <r>
      <rPr>
        <sz val="12"/>
        <rFont val="Fira Code"/>
        <family val="3"/>
      </rPr>
      <t>Arrays.asList(a, b, c, d);</t>
    </r>
  </si>
  <si>
    <t>c</t>
  </si>
  <si>
    <t>d</t>
  </si>
  <si>
    <t>Greatest Common Divisor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</si>
</sst>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&lt;0.0001]&quot;&lt;0,0001&quot;;0.000"/>
  </numFmts>
  <fonts count="2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0"/>
      <color theme="1"/>
      <name val="Fira Code"/>
      <family val="3"/>
    </font>
    <font>
      <sz val="10"/>
      <color theme="1"/>
      <name val="Fira Code"/>
      <family val="3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2"/>
      <color theme="1"/>
      <name val="Fira Code"/>
      <family val="3"/>
    </font>
    <font>
      <i/>
      <sz val="12"/>
      <color theme="1"/>
      <name val="Fira Code"/>
      <family val="3"/>
    </font>
    <font>
      <sz val="10"/>
      <color theme="1"/>
      <name val="Consolas"/>
      <family val="2"/>
    </font>
    <font>
      <sz val="10"/>
      <color rgb="FF000000"/>
      <name val="Consolas"/>
      <family val="2"/>
    </font>
    <font>
      <i/>
      <sz val="10"/>
      <color theme="1"/>
      <name val="Consolas"/>
      <family val="2"/>
    </font>
    <font>
      <i/>
      <sz val="10"/>
      <color rgb="FFFF0000"/>
      <name val="Consolas"/>
      <family val="2"/>
    </font>
    <font>
      <sz val="10"/>
      <color rgb="FFFF0000"/>
      <name val="Consolas"/>
      <family val="2"/>
    </font>
    <font>
      <sz val="12"/>
      <color rgb="FFFFFFFF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2"/>
      <color rgb="FF008941"/>
      <name val="Calibri"/>
      <family val="2"/>
      <scheme val="minor"/>
    </font>
    <font>
      <sz val="12"/>
      <color rgb="FF007800"/>
      <name val="Calibri"/>
      <family val="2"/>
      <scheme val="minor"/>
    </font>
    <font>
      <b/>
      <sz val="12"/>
      <color rgb="FF007800"/>
      <name val="Calibri"/>
      <family val="2"/>
      <scheme val="minor"/>
    </font>
    <font>
      <i/>
      <sz val="12"/>
      <name val="Fira Code"/>
      <family val="3"/>
    </font>
    <font>
      <sz val="12"/>
      <name val="Fira Code"/>
      <family val="3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D753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2" fontId="0" fillId="0" borderId="0" xfId="0" applyNumberFormat="1" applyAlignment="1">
      <alignment vertical="center" wrapText="1"/>
    </xf>
    <xf numFmtId="0" fontId="3" fillId="0" borderId="0" xfId="0" applyFont="1"/>
    <xf numFmtId="0" fontId="0" fillId="0" borderId="0" xfId="0" applyFon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0" fillId="4" borderId="0" xfId="0" applyFont="1" applyFill="1"/>
    <xf numFmtId="0" fontId="3" fillId="4" borderId="0" xfId="0" applyFont="1" applyFill="1"/>
    <xf numFmtId="0" fontId="10" fillId="0" borderId="0" xfId="0" applyFont="1"/>
    <xf numFmtId="0" fontId="11" fillId="0" borderId="0" xfId="0" applyFont="1"/>
    <xf numFmtId="0" fontId="6" fillId="0" borderId="0" xfId="0" applyFont="1"/>
    <xf numFmtId="0" fontId="0" fillId="0" borderId="0" xfId="0" applyAlignment="1">
      <alignment horizontal="center" vertical="center"/>
    </xf>
    <xf numFmtId="0" fontId="5" fillId="2" borderId="1" xfId="0" applyFont="1" applyFill="1" applyBorder="1"/>
    <xf numFmtId="0" fontId="12" fillId="2" borderId="1" xfId="0" applyFont="1" applyFill="1" applyBorder="1"/>
    <xf numFmtId="0" fontId="13" fillId="2" borderId="1" xfId="0" applyFont="1" applyFill="1" applyBorder="1"/>
    <xf numFmtId="49" fontId="0" fillId="0" borderId="0" xfId="0" applyNumberFormat="1"/>
    <xf numFmtId="49" fontId="0" fillId="0" borderId="0" xfId="0" quotePrefix="1" applyNumberFormat="1"/>
    <xf numFmtId="0" fontId="1" fillId="0" borderId="0" xfId="0" applyFont="1"/>
    <xf numFmtId="0" fontId="7" fillId="0" borderId="0" xfId="0" applyFont="1" applyAlignment="1">
      <alignment vertical="center"/>
    </xf>
    <xf numFmtId="0" fontId="0" fillId="0" borderId="1" xfId="0" applyBorder="1"/>
    <xf numFmtId="0" fontId="10" fillId="5" borderId="0" xfId="0" applyFont="1" applyFill="1"/>
    <xf numFmtId="0" fontId="10" fillId="2" borderId="0" xfId="0" applyFont="1" applyFill="1"/>
    <xf numFmtId="0" fontId="14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5" fillId="6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16" fillId="6" borderId="0" xfId="0" applyFont="1" applyFill="1" applyAlignment="1">
      <alignment vertical="center" wrapText="1"/>
    </xf>
    <xf numFmtId="0" fontId="2" fillId="0" borderId="0" xfId="0" applyFont="1"/>
    <xf numFmtId="49" fontId="0" fillId="0" borderId="0" xfId="0" applyNumberFormat="1" applyAlignment="1"/>
    <xf numFmtId="0" fontId="0" fillId="0" borderId="3" xfId="0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Border="1" applyAlignment="1"/>
    <xf numFmtId="49" fontId="0" fillId="0" borderId="5" xfId="0" applyNumberFormat="1" applyBorder="1" applyAlignment="1"/>
    <xf numFmtId="0" fontId="0" fillId="0" borderId="4" xfId="0" applyNumberFormat="1" applyBorder="1" applyAlignment="1"/>
    <xf numFmtId="0" fontId="0" fillId="0" borderId="5" xfId="0" applyNumberFormat="1" applyBorder="1" applyAlignment="1"/>
    <xf numFmtId="164" fontId="0" fillId="0" borderId="4" xfId="0" applyNumberFormat="1" applyBorder="1" applyAlignment="1"/>
    <xf numFmtId="164" fontId="0" fillId="0" borderId="5" xfId="0" applyNumberFormat="1" applyBorder="1" applyAlignment="1"/>
    <xf numFmtId="0" fontId="0" fillId="0" borderId="0" xfId="0" applyNumberFormat="1" applyAlignment="1"/>
    <xf numFmtId="164" fontId="0" fillId="0" borderId="0" xfId="0" applyNumberFormat="1" applyAlignment="1"/>
    <xf numFmtId="0" fontId="17" fillId="0" borderId="0" xfId="0" applyFont="1"/>
    <xf numFmtId="164" fontId="2" fillId="0" borderId="4" xfId="0" applyNumberFormat="1" applyFont="1" applyBorder="1" applyAlignment="1"/>
    <xf numFmtId="164" fontId="2" fillId="0" borderId="5" xfId="0" applyNumberFormat="1" applyFont="1" applyBorder="1" applyAlignment="1"/>
    <xf numFmtId="0" fontId="2" fillId="0" borderId="4" xfId="0" applyNumberFormat="1" applyFont="1" applyBorder="1" applyAlignment="1"/>
    <xf numFmtId="0" fontId="2" fillId="0" borderId="5" xfId="0" applyNumberFormat="1" applyFont="1" applyBorder="1" applyAlignment="1"/>
    <xf numFmtId="0" fontId="5" fillId="0" borderId="0" xfId="0" applyFont="1"/>
    <xf numFmtId="165" fontId="0" fillId="0" borderId="4" xfId="0" applyNumberFormat="1" applyBorder="1" applyAlignment="1"/>
    <xf numFmtId="165" fontId="2" fillId="0" borderId="4" xfId="0" applyNumberFormat="1" applyFont="1" applyBorder="1" applyAlignment="1"/>
    <xf numFmtId="165" fontId="2" fillId="0" borderId="5" xfId="0" applyNumberFormat="1" applyFont="1" applyBorder="1" applyAlignment="1"/>
    <xf numFmtId="49" fontId="18" fillId="0" borderId="4" xfId="0" applyNumberFormat="1" applyFont="1" applyBorder="1" applyAlignment="1"/>
    <xf numFmtId="0" fontId="18" fillId="0" borderId="4" xfId="0" applyNumberFormat="1" applyFont="1" applyBorder="1" applyAlignment="1"/>
    <xf numFmtId="164" fontId="18" fillId="0" borderId="4" xfId="0" applyNumberFormat="1" applyFont="1" applyBorder="1" applyAlignment="1"/>
    <xf numFmtId="49" fontId="19" fillId="0" borderId="3" xfId="0" applyNumberFormat="1" applyFont="1" applyBorder="1" applyAlignment="1">
      <alignment horizontal="center" vertical="center" wrapText="1"/>
    </xf>
    <xf numFmtId="49" fontId="19" fillId="0" borderId="5" xfId="0" applyNumberFormat="1" applyFont="1" applyBorder="1" applyAlignment="1"/>
    <xf numFmtId="164" fontId="19" fillId="0" borderId="4" xfId="0" applyNumberFormat="1" applyFont="1" applyBorder="1" applyAlignment="1"/>
    <xf numFmtId="164" fontId="19" fillId="0" borderId="5" xfId="0" applyNumberFormat="1" applyFont="1" applyBorder="1" applyAlignment="1"/>
    <xf numFmtId="0" fontId="20" fillId="0" borderId="5" xfId="0" applyNumberFormat="1" applyFont="1" applyBorder="1" applyAlignment="1"/>
    <xf numFmtId="49" fontId="0" fillId="0" borderId="3" xfId="0" applyNumberFormat="1" applyBorder="1" applyAlignment="1"/>
    <xf numFmtId="0" fontId="0" fillId="0" borderId="3" xfId="0" applyNumberFormat="1" applyBorder="1" applyAlignment="1"/>
    <xf numFmtId="165" fontId="2" fillId="0" borderId="0" xfId="0" applyNumberFormat="1" applyFont="1" applyAlignment="1"/>
    <xf numFmtId="49" fontId="0" fillId="0" borderId="6" xfId="0" applyNumberFormat="1" applyBorder="1" applyAlignment="1"/>
    <xf numFmtId="164" fontId="0" fillId="0" borderId="6" xfId="0" applyNumberFormat="1" applyBorder="1" applyAlignment="1"/>
    <xf numFmtId="165" fontId="2" fillId="0" borderId="6" xfId="0" applyNumberFormat="1" applyFont="1" applyBorder="1" applyAlignment="1"/>
    <xf numFmtId="0" fontId="0" fillId="0" borderId="0" xfId="0" applyAlignment="1">
      <alignment horizontal="left" vertical="center"/>
    </xf>
    <xf numFmtId="0" fontId="17" fillId="0" borderId="1" xfId="0" applyFont="1" applyBorder="1"/>
    <xf numFmtId="0" fontId="24" fillId="0" borderId="1" xfId="0" applyFont="1" applyBorder="1"/>
    <xf numFmtId="0" fontId="24" fillId="2" borderId="1" xfId="0" applyFont="1" applyFill="1" applyBorder="1"/>
    <xf numFmtId="0" fontId="24" fillId="7" borderId="1" xfId="0" applyFont="1" applyFill="1" applyBorder="1"/>
    <xf numFmtId="0" fontId="23" fillId="0" borderId="0" xfId="0" applyFont="1" applyAlignment="1">
      <alignment horizontal="center" vertical="center"/>
    </xf>
    <xf numFmtId="0" fontId="0" fillId="2" borderId="1" xfId="0" applyFill="1" applyBorder="1"/>
    <xf numFmtId="0" fontId="17" fillId="2" borderId="1" xfId="0" applyFont="1" applyFill="1" applyBorder="1"/>
    <xf numFmtId="0" fontId="24" fillId="2" borderId="7" xfId="0" applyFont="1" applyFill="1" applyBorder="1"/>
    <xf numFmtId="0" fontId="24" fillId="7" borderId="7" xfId="0" applyFont="1" applyFill="1" applyBorder="1"/>
    <xf numFmtId="0" fontId="22" fillId="0" borderId="1" xfId="0" applyFont="1" applyBorder="1"/>
    <xf numFmtId="0" fontId="7" fillId="0" borderId="0" xfId="0" applyFont="1" applyAlignment="1">
      <alignment horizontal="center" vertical="center"/>
    </xf>
    <xf numFmtId="0" fontId="2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fr-FR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sonarqube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data!$E$2:$E$24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data!$F$2:$F$24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ED-B942-AAA1-6B34EB35A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458927"/>
        <c:axId val="2070460575"/>
      </c:scatterChart>
      <c:valAx>
        <c:axId val="207045892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0460575"/>
        <c:crosses val="autoZero"/>
        <c:crossBetween val="midCat"/>
      </c:valAx>
      <c:valAx>
        <c:axId val="20704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0458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graph!$W$4:$W$17</c:f>
              <c:numCache>
                <c:formatCode>General</c:formatCode>
                <c:ptCount val="14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</c:numCache>
            </c:numRef>
          </c:cat>
          <c:val>
            <c:numRef>
              <c:f>graph!$X$4:$X$17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7C-DB44-8F73-69011F02A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4621471"/>
        <c:axId val="1924681471"/>
      </c:barChart>
      <c:catAx>
        <c:axId val="192462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4681471"/>
        <c:crosses val="autoZero"/>
        <c:auto val="1"/>
        <c:lblAlgn val="ctr"/>
        <c:lblOffset val="100"/>
        <c:noMultiLvlLbl val="0"/>
      </c:catAx>
      <c:valAx>
        <c:axId val="192468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462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sonarqube / Coefficients normalisés
(Int. de conf. 95%)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8EC-1F4C-BEB5-DAA55D4542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0.31212267934502846</c:v>
                </c:pt>
              </c:numLit>
            </c:plus>
            <c:minus>
              <c:numLit>
                <c:formatCode>General</c:formatCode>
                <c:ptCount val="1"/>
                <c:pt idx="0">
                  <c:v>0.31212267934502852</c:v>
                </c:pt>
              </c:numLit>
            </c:minus>
          </c:errBars>
          <c:cat>
            <c:strRef>
              <c:f>'Régression linéaire'!$B$69</c:f>
              <c:strCache>
                <c:ptCount val="1"/>
                <c:pt idx="0">
                  <c:v>response_time</c:v>
                </c:pt>
              </c:strCache>
            </c:strRef>
          </c:cat>
          <c:val>
            <c:numRef>
              <c:f>'Régression linéaire'!$C$69</c:f>
              <c:numCache>
                <c:formatCode>0.000</c:formatCode>
                <c:ptCount val="1"/>
                <c:pt idx="0">
                  <c:v>0.72591509307923441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EC-1F4C-BEB5-DAA55D454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106984927"/>
        <c:axId val="1699127855"/>
      </c:barChart>
      <c:catAx>
        <c:axId val="11069849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699127855"/>
        <c:crosses val="autoZero"/>
        <c:auto val="1"/>
        <c:lblAlgn val="ctr"/>
        <c:lblOffset val="100"/>
        <c:noMultiLvlLbl val="0"/>
      </c:catAx>
      <c:valAx>
        <c:axId val="16991278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Coefficients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10698492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Régression de sonarqube par response_time (R²=0,527)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linéaire'!$D$93:$D$115</c:f>
              <c:numCache>
                <c:formatCode>0.000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'Régression linéaire'!$E$93:$E$115</c:f>
              <c:numCache>
                <c:formatCode>0.000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A-AB4F-A7C5-A504C37E2FDD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100.26741463414632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465A-AB4F-A7C5-A504C37E2FDD}"/>
            </c:ext>
          </c:extLst>
        </c:ser>
        <c:ser>
          <c:idx val="2"/>
          <c:order val="2"/>
          <c:tx>
            <c:v>Modèle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-12.978287804878043</c:v>
              </c:pt>
              <c:pt idx="1">
                <c:v>388.78984878048772</c:v>
              </c:pt>
            </c:numLit>
          </c:xVal>
          <c:yVal>
            <c:numLit>
              <c:formatCode>General</c:formatCode>
              <c:ptCount val="2"/>
              <c:pt idx="0">
                <c:v>0.45486408183591376</c:v>
              </c:pt>
              <c:pt idx="1">
                <c:v>10.464854596314774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65A-AB4F-A7C5-A504C37E2FDD}"/>
            </c:ext>
          </c:extLst>
        </c:ser>
        <c:ser>
          <c:idx val="3"/>
          <c:order val="3"/>
          <c:tx>
            <c:v>Int. de conf. (Moyenne 95%)</c:v>
          </c:tx>
          <c:spPr>
            <a:ln w="19050">
              <a:noFill/>
            </a:ln>
          </c:spPr>
          <c:marker>
            <c:symbol val="none"/>
          </c:marker>
          <c:xVal>
            <c:numRef>
              <c:f>[0]!xdata1</c:f>
            </c:numRef>
          </c:xVal>
          <c:yVal>
            <c:numRef>
              <c:f>[0]!ydata1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5A-AB4F-A7C5-A504C37E2FDD}"/>
            </c:ext>
          </c:extLst>
        </c:ser>
        <c:ser>
          <c:idx val="4"/>
          <c:order val="4"/>
          <c:tx>
            <c:v/>
          </c:tx>
          <c:spPr>
            <a:ln w="19050">
              <a:noFill/>
            </a:ln>
          </c:spPr>
          <c:marker>
            <c:symbol val="none"/>
          </c:marker>
          <c:xVal>
            <c:numRef>
              <c:f>[0]!xdata2</c:f>
            </c:numRef>
          </c:xVal>
          <c:yVal>
            <c:numRef>
              <c:f>[0]!ydata2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65A-AB4F-A7C5-A504C37E2FDD}"/>
            </c:ext>
          </c:extLst>
        </c:ser>
        <c:ser>
          <c:idx val="5"/>
          <c:order val="5"/>
          <c:tx>
            <c:v>Int. de conf. (Obs 95%)</c:v>
          </c:tx>
          <c:spPr>
            <a:ln w="19050">
              <a:noFill/>
            </a:ln>
          </c:spPr>
          <c:marker>
            <c:symbol val="none"/>
          </c:marker>
          <c:xVal>
            <c:numRef>
              <c:f>[0]!xdata3</c:f>
            </c:numRef>
          </c:xVal>
          <c:yVal>
            <c:numRef>
              <c:f>[0]!ydata3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65A-AB4F-A7C5-A504C37E2FDD}"/>
            </c:ext>
          </c:extLst>
        </c:ser>
        <c:ser>
          <c:idx val="6"/>
          <c:order val="6"/>
          <c:tx>
            <c:v/>
          </c:tx>
          <c:spPr>
            <a:ln w="19050">
              <a:noFill/>
            </a:ln>
          </c:spPr>
          <c:marker>
            <c:symbol val="none"/>
          </c:marker>
          <c:xVal>
            <c:numRef>
              <c:f>[0]!xdata4</c:f>
            </c:numRef>
          </c:xVal>
          <c:yVal>
            <c:numRef>
              <c:f>[0]!ydata4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65A-AB4F-A7C5-A504C37E2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021839"/>
        <c:axId val="1377933295"/>
      </c:scatterChart>
      <c:valAx>
        <c:axId val="1378021839"/>
        <c:scaling>
          <c:orientation val="minMax"/>
          <c:max val="400"/>
          <c:min val="-5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response_time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377933295"/>
        <c:crosses val="autoZero"/>
        <c:crossBetween val="midCat"/>
      </c:valAx>
      <c:valAx>
        <c:axId val="1377933295"/>
        <c:scaling>
          <c:orientation val="minMax"/>
          <c:max val="20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sonarqube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37802183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response_time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linéaire'!$D$93:$D$115</c:f>
              <c:numCache>
                <c:formatCode>0.000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'Régression linéaire'!$H$93:$H$115</c:f>
              <c:numCache>
                <c:formatCode>0.000</c:formatCode>
                <c:ptCount val="23"/>
                <c:pt idx="0">
                  <c:v>-0.85921116331628178</c:v>
                </c:pt>
                <c:pt idx="1">
                  <c:v>1.0055564233340171</c:v>
                </c:pt>
                <c:pt idx="2">
                  <c:v>0.53750618073568102</c:v>
                </c:pt>
                <c:pt idx="3">
                  <c:v>1.3820058085025306</c:v>
                </c:pt>
                <c:pt idx="4">
                  <c:v>-0.61099860117235805</c:v>
                </c:pt>
                <c:pt idx="5">
                  <c:v>-0.89549864037136395</c:v>
                </c:pt>
                <c:pt idx="6">
                  <c:v>0.33614658439998152</c:v>
                </c:pt>
                <c:pt idx="7">
                  <c:v>-1.3942725969100049</c:v>
                </c:pt>
                <c:pt idx="8">
                  <c:v>0.3452710991857697</c:v>
                </c:pt>
                <c:pt idx="9">
                  <c:v>2.4273582252843906</c:v>
                </c:pt>
                <c:pt idx="10">
                  <c:v>-0.82228272259919399</c:v>
                </c:pt>
                <c:pt idx="11">
                  <c:v>0.42682521680881125</c:v>
                </c:pt>
                <c:pt idx="12">
                  <c:v>-0.99798664382575142</c:v>
                </c:pt>
                <c:pt idx="13">
                  <c:v>-0.57403622004927213</c:v>
                </c:pt>
                <c:pt idx="14">
                  <c:v>-0.36793891891076302</c:v>
                </c:pt>
                <c:pt idx="15">
                  <c:v>-0.75201010274033386</c:v>
                </c:pt>
                <c:pt idx="16">
                  <c:v>0.42621946205600419</c:v>
                </c:pt>
                <c:pt idx="17">
                  <c:v>1.7099565678412316</c:v>
                </c:pt>
                <c:pt idx="18">
                  <c:v>-0.81490787154408917</c:v>
                </c:pt>
                <c:pt idx="19">
                  <c:v>0.7077152455418767</c:v>
                </c:pt>
                <c:pt idx="20">
                  <c:v>-0.59449873125816688</c:v>
                </c:pt>
                <c:pt idx="21">
                  <c:v>-0.54152315549644858</c:v>
                </c:pt>
                <c:pt idx="22">
                  <c:v>-7.9395445496269285E-2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BE-A84C-8D8B-C48AE1A605E5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100.26741463414632</c:v>
              </c:pt>
            </c:numLit>
          </c:xVal>
          <c:yVal>
            <c:numLit>
              <c:formatCode>General</c:formatCode>
              <c:ptCount val="1"/>
              <c:pt idx="0">
                <c:v>1.0055564233340171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CFBE-A84C-8D8B-C48AE1A60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01167"/>
        <c:axId val="1113102815"/>
      </c:scatterChart>
      <c:valAx>
        <c:axId val="1113101167"/>
        <c:scaling>
          <c:orientation val="minMax"/>
          <c:max val="4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response_time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113102815"/>
        <c:crosses val="autoZero"/>
        <c:crossBetween val="midCat"/>
      </c:valAx>
      <c:valAx>
        <c:axId val="1113102815"/>
        <c:scaling>
          <c:orientation val="minMax"/>
          <c:max val="2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11310116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sonarqube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linéaire'!$E$93:$E$115</c:f>
              <c:numCache>
                <c:formatCode>0.000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xVal>
          <c:yVal>
            <c:numRef>
              <c:f>'Régression linéaire'!$H$93:$H$115</c:f>
              <c:numCache>
                <c:formatCode>0.000</c:formatCode>
                <c:ptCount val="23"/>
                <c:pt idx="0">
                  <c:v>-0.85921116331628178</c:v>
                </c:pt>
                <c:pt idx="1">
                  <c:v>1.0055564233340171</c:v>
                </c:pt>
                <c:pt idx="2">
                  <c:v>0.53750618073568102</c:v>
                </c:pt>
                <c:pt idx="3">
                  <c:v>1.3820058085025306</c:v>
                </c:pt>
                <c:pt idx="4">
                  <c:v>-0.61099860117235805</c:v>
                </c:pt>
                <c:pt idx="5">
                  <c:v>-0.89549864037136395</c:v>
                </c:pt>
                <c:pt idx="6">
                  <c:v>0.33614658439998152</c:v>
                </c:pt>
                <c:pt idx="7">
                  <c:v>-1.3942725969100049</c:v>
                </c:pt>
                <c:pt idx="8">
                  <c:v>0.3452710991857697</c:v>
                </c:pt>
                <c:pt idx="9">
                  <c:v>2.4273582252843906</c:v>
                </c:pt>
                <c:pt idx="10">
                  <c:v>-0.82228272259919399</c:v>
                </c:pt>
                <c:pt idx="11">
                  <c:v>0.42682521680881125</c:v>
                </c:pt>
                <c:pt idx="12">
                  <c:v>-0.99798664382575142</c:v>
                </c:pt>
                <c:pt idx="13">
                  <c:v>-0.57403622004927213</c:v>
                </c:pt>
                <c:pt idx="14">
                  <c:v>-0.36793891891076302</c:v>
                </c:pt>
                <c:pt idx="15">
                  <c:v>-0.75201010274033386</c:v>
                </c:pt>
                <c:pt idx="16">
                  <c:v>0.42621946205600419</c:v>
                </c:pt>
                <c:pt idx="17">
                  <c:v>1.7099565678412316</c:v>
                </c:pt>
                <c:pt idx="18">
                  <c:v>-0.81490787154408917</c:v>
                </c:pt>
                <c:pt idx="19">
                  <c:v>0.7077152455418767</c:v>
                </c:pt>
                <c:pt idx="20">
                  <c:v>-0.59449873125816688</c:v>
                </c:pt>
                <c:pt idx="21">
                  <c:v>-0.54152315549644858</c:v>
                </c:pt>
                <c:pt idx="22">
                  <c:v>-7.9395445496269285E-2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D1-0347-A503-164D5795B7ED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5</c:v>
              </c:pt>
            </c:numLit>
          </c:xVal>
          <c:yVal>
            <c:numLit>
              <c:formatCode>General</c:formatCode>
              <c:ptCount val="1"/>
              <c:pt idx="0">
                <c:v>1.0055564233340171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DD1-0347-A503-164D5795B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839823"/>
        <c:axId val="1110299935"/>
      </c:scatterChart>
      <c:valAx>
        <c:axId val="1907839823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sonarqube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110299935"/>
        <c:crosses val="autoZero"/>
        <c:crossBetween val="midCat"/>
      </c:valAx>
      <c:valAx>
        <c:axId val="1110299935"/>
        <c:scaling>
          <c:orientation val="minMax"/>
          <c:max val="2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90783982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Préd(sonarqube)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linéaire'!$F$93:$F$115</c:f>
              <c:numCache>
                <c:formatCode>0.000</c:formatCode>
                <c:ptCount val="23"/>
                <c:pt idx="0">
                  <c:v>2.472784641806407</c:v>
                </c:pt>
                <c:pt idx="1">
                  <c:v>3.2763631107397901</c:v>
                </c:pt>
                <c:pt idx="2">
                  <c:v>4.0786539076051032</c:v>
                </c:pt>
                <c:pt idx="3">
                  <c:v>4.6310864935765164</c:v>
                </c:pt>
                <c:pt idx="4">
                  <c:v>6.0473203729088407</c:v>
                </c:pt>
                <c:pt idx="5">
                  <c:v>2.5349854617891827</c:v>
                </c:pt>
                <c:pt idx="6">
                  <c:v>2.4238069196061707</c:v>
                </c:pt>
                <c:pt idx="7">
                  <c:v>3.3899401624332666</c:v>
                </c:pt>
                <c:pt idx="8">
                  <c:v>2.4081664742602604</c:v>
                </c:pt>
                <c:pt idx="9">
                  <c:v>1.83923479233785</c:v>
                </c:pt>
                <c:pt idx="10">
                  <c:v>2.4094851379637587</c:v>
                </c:pt>
                <c:pt idx="11">
                  <c:v>2.2683735373904739</c:v>
                </c:pt>
                <c:pt idx="12">
                  <c:v>1.7106614351720622</c:v>
                </c:pt>
                <c:pt idx="13">
                  <c:v>1.9839626913901742</c:v>
                </c:pt>
                <c:pt idx="14">
                  <c:v>9.6306887201082017</c:v>
                </c:pt>
                <c:pt idx="15">
                  <c:v>1.2890299580424855</c:v>
                </c:pt>
                <c:pt idx="16">
                  <c:v>3.2694118692170671</c:v>
                </c:pt>
                <c:pt idx="17">
                  <c:v>4.0689419798128004</c:v>
                </c:pt>
                <c:pt idx="18">
                  <c:v>4.3968438131843577</c:v>
                </c:pt>
                <c:pt idx="19">
                  <c:v>2.786896412770834</c:v>
                </c:pt>
                <c:pt idx="20">
                  <c:v>3.0190377387451606</c:v>
                </c:pt>
                <c:pt idx="21">
                  <c:v>2.9282316392625005</c:v>
                </c:pt>
                <c:pt idx="22">
                  <c:v>2.1360927298767409</c:v>
                </c:pt>
              </c:numCache>
            </c:numRef>
          </c:xVal>
          <c:yVal>
            <c:numRef>
              <c:f>'Régression linéaire'!$H$93:$H$115</c:f>
              <c:numCache>
                <c:formatCode>0.000</c:formatCode>
                <c:ptCount val="23"/>
                <c:pt idx="0">
                  <c:v>-0.85921116331628178</c:v>
                </c:pt>
                <c:pt idx="1">
                  <c:v>1.0055564233340171</c:v>
                </c:pt>
                <c:pt idx="2">
                  <c:v>0.53750618073568102</c:v>
                </c:pt>
                <c:pt idx="3">
                  <c:v>1.3820058085025306</c:v>
                </c:pt>
                <c:pt idx="4">
                  <c:v>-0.61099860117235805</c:v>
                </c:pt>
                <c:pt idx="5">
                  <c:v>-0.89549864037136395</c:v>
                </c:pt>
                <c:pt idx="6">
                  <c:v>0.33614658439998152</c:v>
                </c:pt>
                <c:pt idx="7">
                  <c:v>-1.3942725969100049</c:v>
                </c:pt>
                <c:pt idx="8">
                  <c:v>0.3452710991857697</c:v>
                </c:pt>
                <c:pt idx="9">
                  <c:v>2.4273582252843906</c:v>
                </c:pt>
                <c:pt idx="10">
                  <c:v>-0.82228272259919399</c:v>
                </c:pt>
                <c:pt idx="11">
                  <c:v>0.42682521680881125</c:v>
                </c:pt>
                <c:pt idx="12">
                  <c:v>-0.99798664382575142</c:v>
                </c:pt>
                <c:pt idx="13">
                  <c:v>-0.57403622004927213</c:v>
                </c:pt>
                <c:pt idx="14">
                  <c:v>-0.36793891891076302</c:v>
                </c:pt>
                <c:pt idx="15">
                  <c:v>-0.75201010274033386</c:v>
                </c:pt>
                <c:pt idx="16">
                  <c:v>0.42621946205600419</c:v>
                </c:pt>
                <c:pt idx="17">
                  <c:v>1.7099565678412316</c:v>
                </c:pt>
                <c:pt idx="18">
                  <c:v>-0.81490787154408917</c:v>
                </c:pt>
                <c:pt idx="19">
                  <c:v>0.7077152455418767</c:v>
                </c:pt>
                <c:pt idx="20">
                  <c:v>-0.59449873125816688</c:v>
                </c:pt>
                <c:pt idx="21">
                  <c:v>-0.54152315549644858</c:v>
                </c:pt>
                <c:pt idx="22">
                  <c:v>-7.9395445496269285E-2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5E-BF4D-8A42-1DCC88134658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3.2763631107397901</c:v>
              </c:pt>
            </c:numLit>
          </c:xVal>
          <c:yVal>
            <c:numLit>
              <c:formatCode>General</c:formatCode>
              <c:ptCount val="1"/>
              <c:pt idx="0">
                <c:v>1.0055564233340171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E5E-BF4D-8A42-1DCC88134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5693695"/>
        <c:axId val="1106592175"/>
      </c:scatterChart>
      <c:valAx>
        <c:axId val="1375693695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Préd(sonarqube)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106592175"/>
        <c:crosses val="autoZero"/>
        <c:crossBetween val="midCat"/>
      </c:valAx>
      <c:valAx>
        <c:axId val="1106592175"/>
        <c:scaling>
          <c:orientation val="minMax"/>
          <c:max val="2.5"/>
          <c:min val="-1.5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375693695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Préd(sonarqube) - sonarqube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linéaire'!$F$93:$F$115</c:f>
              <c:numCache>
                <c:formatCode>0.000</c:formatCode>
                <c:ptCount val="23"/>
                <c:pt idx="0">
                  <c:v>2.472784641806407</c:v>
                </c:pt>
                <c:pt idx="1">
                  <c:v>3.2763631107397901</c:v>
                </c:pt>
                <c:pt idx="2">
                  <c:v>4.0786539076051032</c:v>
                </c:pt>
                <c:pt idx="3">
                  <c:v>4.6310864935765164</c:v>
                </c:pt>
                <c:pt idx="4">
                  <c:v>6.0473203729088407</c:v>
                </c:pt>
                <c:pt idx="5">
                  <c:v>2.5349854617891827</c:v>
                </c:pt>
                <c:pt idx="6">
                  <c:v>2.4238069196061707</c:v>
                </c:pt>
                <c:pt idx="7">
                  <c:v>3.3899401624332666</c:v>
                </c:pt>
                <c:pt idx="8">
                  <c:v>2.4081664742602604</c:v>
                </c:pt>
                <c:pt idx="9">
                  <c:v>1.83923479233785</c:v>
                </c:pt>
                <c:pt idx="10">
                  <c:v>2.4094851379637587</c:v>
                </c:pt>
                <c:pt idx="11">
                  <c:v>2.2683735373904739</c:v>
                </c:pt>
                <c:pt idx="12">
                  <c:v>1.7106614351720622</c:v>
                </c:pt>
                <c:pt idx="13">
                  <c:v>1.9839626913901742</c:v>
                </c:pt>
                <c:pt idx="14">
                  <c:v>9.6306887201082017</c:v>
                </c:pt>
                <c:pt idx="15">
                  <c:v>1.2890299580424855</c:v>
                </c:pt>
                <c:pt idx="16">
                  <c:v>3.2694118692170671</c:v>
                </c:pt>
                <c:pt idx="17">
                  <c:v>4.0689419798128004</c:v>
                </c:pt>
                <c:pt idx="18">
                  <c:v>4.3968438131843577</c:v>
                </c:pt>
                <c:pt idx="19">
                  <c:v>2.786896412770834</c:v>
                </c:pt>
                <c:pt idx="20">
                  <c:v>3.0190377387451606</c:v>
                </c:pt>
                <c:pt idx="21">
                  <c:v>2.9282316392625005</c:v>
                </c:pt>
                <c:pt idx="22">
                  <c:v>2.1360927298767409</c:v>
                </c:pt>
              </c:numCache>
            </c:numRef>
          </c:xVal>
          <c:yVal>
            <c:numRef>
              <c:f>'Régression linéaire'!$E$93:$E$115</c:f>
              <c:numCache>
                <c:formatCode>0.000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CF-524A-A8E0-24A9F1DC1E93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3.2763631107397901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9CF-524A-A8E0-24A9F1DC1E93}"/>
            </c:ext>
          </c:extLst>
        </c:ser>
        <c:ser>
          <c:idx val="2"/>
          <c:order val="2"/>
          <c:tx>
            <c:v/>
          </c:tx>
          <c:spPr>
            <a:ln w="19050">
              <a:noFill/>
            </a:ln>
          </c:spPr>
          <c:marker>
            <c:symbol val="none"/>
          </c:marker>
          <c:xVal>
            <c:numRef>
              <c:f>[0]!xdata5</c:f>
            </c:numRef>
          </c:xVal>
          <c:yVal>
            <c:numRef>
              <c:f>[0]!ydata5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CF-524A-A8E0-24A9F1DC1E93}"/>
            </c:ext>
          </c:extLst>
        </c:ser>
        <c:ser>
          <c:idx val="3"/>
          <c:order val="3"/>
          <c:tx>
            <c:v/>
          </c:tx>
          <c:spPr>
            <a:ln w="19050">
              <a:noFill/>
            </a:ln>
          </c:spPr>
          <c:marker>
            <c:symbol val="none"/>
          </c:marker>
          <c:xVal>
            <c:numRef>
              <c:f>[0]!xdata6</c:f>
            </c:numRef>
          </c:xVal>
          <c:yVal>
            <c:numRef>
              <c:f>[0]!ydata6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CF-524A-A8E0-24A9F1DC1E93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-5</c:v>
              </c:pt>
              <c:pt idx="1">
                <c:v>20</c:v>
              </c:pt>
            </c:numLit>
          </c:xVal>
          <c:yVal>
            <c:numLit>
              <c:formatCode>General</c:formatCode>
              <c:ptCount val="2"/>
              <c:pt idx="0">
                <c:v>-5</c:v>
              </c:pt>
              <c:pt idx="1">
                <c:v>20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E9CF-524A-A8E0-24A9F1DC1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3926303"/>
        <c:axId val="1104071743"/>
      </c:scatterChart>
      <c:valAx>
        <c:axId val="1103926303"/>
        <c:scaling>
          <c:orientation val="minMax"/>
          <c:max val="20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Préd(sonarqube)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104071743"/>
        <c:crosses val="autoZero"/>
        <c:crossBetween val="midCat"/>
      </c:valAx>
      <c:valAx>
        <c:axId val="1104071743"/>
        <c:scaling>
          <c:orientation val="minMax"/>
          <c:max val="20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sonarqube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10392630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sonarqube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'Régression linéaire'!$B$93:$B$115</c:f>
              <c:strCache>
                <c:ptCount val="23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</c:strCache>
            </c:strRef>
          </c:cat>
          <c:val>
            <c:numRef>
              <c:f>'Régression linéaire'!$H$93:$H$115</c:f>
              <c:numCache>
                <c:formatCode>0.000</c:formatCode>
                <c:ptCount val="23"/>
                <c:pt idx="0">
                  <c:v>-0.85921116331628178</c:v>
                </c:pt>
                <c:pt idx="1">
                  <c:v>1.0055564233340171</c:v>
                </c:pt>
                <c:pt idx="2">
                  <c:v>0.53750618073568102</c:v>
                </c:pt>
                <c:pt idx="3">
                  <c:v>1.3820058085025306</c:v>
                </c:pt>
                <c:pt idx="4">
                  <c:v>-0.61099860117235805</c:v>
                </c:pt>
                <c:pt idx="5">
                  <c:v>-0.89549864037136395</c:v>
                </c:pt>
                <c:pt idx="6">
                  <c:v>0.33614658439998152</c:v>
                </c:pt>
                <c:pt idx="7">
                  <c:v>-1.3942725969100049</c:v>
                </c:pt>
                <c:pt idx="8">
                  <c:v>0.3452710991857697</c:v>
                </c:pt>
                <c:pt idx="9">
                  <c:v>2.4273582252843906</c:v>
                </c:pt>
                <c:pt idx="10">
                  <c:v>-0.82228272259919399</c:v>
                </c:pt>
                <c:pt idx="11">
                  <c:v>0.42682521680881125</c:v>
                </c:pt>
                <c:pt idx="12">
                  <c:v>-0.99798664382575142</c:v>
                </c:pt>
                <c:pt idx="13">
                  <c:v>-0.57403622004927213</c:v>
                </c:pt>
                <c:pt idx="14">
                  <c:v>-0.36793891891076302</c:v>
                </c:pt>
                <c:pt idx="15">
                  <c:v>-0.75201010274033386</c:v>
                </c:pt>
                <c:pt idx="16">
                  <c:v>0.42621946205600419</c:v>
                </c:pt>
                <c:pt idx="17">
                  <c:v>1.7099565678412316</c:v>
                </c:pt>
                <c:pt idx="18">
                  <c:v>-0.81490787154408917</c:v>
                </c:pt>
                <c:pt idx="19">
                  <c:v>0.7077152455418767</c:v>
                </c:pt>
                <c:pt idx="20">
                  <c:v>-0.59449873125816688</c:v>
                </c:pt>
                <c:pt idx="21">
                  <c:v>-0.54152315549644858</c:v>
                </c:pt>
                <c:pt idx="22">
                  <c:v>-7.9395445496269285E-2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A-7D4E-8349-82F7A7A2F0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113237007"/>
        <c:axId val="1113238655"/>
      </c:barChart>
      <c:catAx>
        <c:axId val="1113237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113238655"/>
        <c:crosses val="autoZero"/>
        <c:auto val="1"/>
        <c:lblAlgn val="ctr"/>
        <c:lblOffset val="100"/>
        <c:noMultiLvlLbl val="0"/>
      </c:catAx>
      <c:valAx>
        <c:axId val="1113238655"/>
        <c:scaling>
          <c:orientation val="minMax"/>
          <c:max val="2.5"/>
          <c:min val="-2.5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11323700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dynamic / Coefficients normalisés
(Int. de conf. 95%)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4729-AC48-9B56-6F8F840FD2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fr-F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0.26516655940541645</c:v>
                </c:pt>
              </c:numLit>
            </c:plus>
            <c:minus>
              <c:numLit>
                <c:formatCode>General</c:formatCode>
                <c:ptCount val="1"/>
                <c:pt idx="0">
                  <c:v>0.26516655940541645</c:v>
                </c:pt>
              </c:numLit>
            </c:minus>
          </c:errBars>
          <c:cat>
            <c:strRef>
              <c:f>'regr-dynamic'!$B$69</c:f>
              <c:strCache>
                <c:ptCount val="1"/>
                <c:pt idx="0">
                  <c:v>response_time</c:v>
                </c:pt>
              </c:strCache>
            </c:strRef>
          </c:cat>
          <c:val>
            <c:numRef>
              <c:f>'regr-dynamic'!$C$69</c:f>
              <c:numCache>
                <c:formatCode>0\.000</c:formatCode>
                <c:ptCount val="1"/>
                <c:pt idx="0">
                  <c:v>0.85525852151285497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9-AC48-9B56-6F8F840F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897087855"/>
        <c:axId val="1897089503"/>
      </c:barChart>
      <c:catAx>
        <c:axId val="1897087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897089503"/>
        <c:crosses val="autoZero"/>
        <c:auto val="1"/>
        <c:lblAlgn val="ctr"/>
        <c:lblOffset val="100"/>
        <c:noMultiLvlLbl val="0"/>
      </c:catAx>
      <c:valAx>
        <c:axId val="1897089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Coefficients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897087855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Régression de dynamic par response_time (R²=0,731)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'regr-dynamic'!$D$93:$D$111</c:f>
              <c:numCache>
                <c:formatCode>0.000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'regr-dynamic'!$E$93:$E$111</c:f>
              <c:numCache>
                <c:formatCode>0\.000</c:formatCode>
                <c:ptCount val="19"/>
                <c:pt idx="0">
                  <c:v>5.25</c:v>
                </c:pt>
                <c:pt idx="1">
                  <c:v>11.9375</c:v>
                </c:pt>
                <c:pt idx="2">
                  <c:v>15.5</c:v>
                </c:pt>
                <c:pt idx="3">
                  <c:v>19.75</c:v>
                </c:pt>
                <c:pt idx="4">
                  <c:v>5.625</c:v>
                </c:pt>
                <c:pt idx="5">
                  <c:v>10</c:v>
                </c:pt>
                <c:pt idx="6">
                  <c:v>7</c:v>
                </c:pt>
                <c:pt idx="7">
                  <c:v>5.98828125</c:v>
                </c:pt>
                <c:pt idx="8">
                  <c:v>9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7.75</c:v>
                </c:pt>
                <c:pt idx="13">
                  <c:v>2</c:v>
                </c:pt>
                <c:pt idx="14">
                  <c:v>6</c:v>
                </c:pt>
                <c:pt idx="15">
                  <c:v>12.78125</c:v>
                </c:pt>
                <c:pt idx="16">
                  <c:v>7.5</c:v>
                </c:pt>
                <c:pt idx="17">
                  <c:v>6.875</c:v>
                </c:pt>
                <c:pt idx="18">
                  <c:v>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5-504B-88AE-31924F36FC5C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100.26741463414632</c:v>
              </c:pt>
            </c:numLit>
          </c:xVal>
          <c:yVal>
            <c:numLit>
              <c:formatCode>General</c:formatCode>
              <c:ptCount val="1"/>
              <c:pt idx="0">
                <c:v>11.9375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135-504B-88AE-31924F36FC5C}"/>
            </c:ext>
          </c:extLst>
        </c:ser>
        <c:ser>
          <c:idx val="2"/>
          <c:order val="2"/>
          <c:tx>
            <c:v>Modèle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1.4041756097560985</c:v>
              </c:pt>
              <c:pt idx="1">
                <c:v>230.58275121951218</c:v>
              </c:pt>
            </c:numLit>
          </c:xVal>
          <c:yVal>
            <c:numLit>
              <c:formatCode>General</c:formatCode>
              <c:ptCount val="2"/>
              <c:pt idx="0">
                <c:v>1.867445148596512</c:v>
              </c:pt>
              <c:pt idx="1">
                <c:v>19.981847279196217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135-504B-88AE-31924F36FC5C}"/>
            </c:ext>
          </c:extLst>
        </c:ser>
        <c:ser>
          <c:idx val="3"/>
          <c:order val="3"/>
          <c:tx>
            <c:v>Int. de conf. (Moyenne 95%)</c:v>
          </c:tx>
          <c:spPr>
            <a:ln w="19050">
              <a:noFill/>
            </a:ln>
          </c:spPr>
          <c:marker>
            <c:symbol val="none"/>
          </c:marker>
          <c:xVal>
            <c:numRef>
              <c:f>[0]!xdata1</c:f>
            </c:numRef>
          </c:xVal>
          <c:yVal>
            <c:numRef>
              <c:f>[0]!ydata1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35-504B-88AE-31924F36FC5C}"/>
            </c:ext>
          </c:extLst>
        </c:ser>
        <c:ser>
          <c:idx val="4"/>
          <c:order val="4"/>
          <c:tx>
            <c:v/>
          </c:tx>
          <c:spPr>
            <a:ln w="19050">
              <a:noFill/>
            </a:ln>
          </c:spPr>
          <c:marker>
            <c:symbol val="none"/>
          </c:marker>
          <c:xVal>
            <c:numRef>
              <c:f>[0]!xdata2</c:f>
            </c:numRef>
          </c:xVal>
          <c:yVal>
            <c:numRef>
              <c:f>[0]!ydata2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35-504B-88AE-31924F36FC5C}"/>
            </c:ext>
          </c:extLst>
        </c:ser>
        <c:ser>
          <c:idx val="5"/>
          <c:order val="5"/>
          <c:tx>
            <c:v>Int. de conf. (Obs 95%)</c:v>
          </c:tx>
          <c:spPr>
            <a:ln w="19050">
              <a:noFill/>
            </a:ln>
          </c:spPr>
          <c:marker>
            <c:symbol val="none"/>
          </c:marker>
          <c:xVal>
            <c:numRef>
              <c:f>[0]!xdata3</c:f>
            </c:numRef>
          </c:xVal>
          <c:yVal>
            <c:numRef>
              <c:f>[0]!ydata3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35-504B-88AE-31924F36FC5C}"/>
            </c:ext>
          </c:extLst>
        </c:ser>
        <c:ser>
          <c:idx val="6"/>
          <c:order val="6"/>
          <c:tx>
            <c:v/>
          </c:tx>
          <c:spPr>
            <a:ln w="19050">
              <a:noFill/>
            </a:ln>
          </c:spPr>
          <c:marker>
            <c:symbol val="none"/>
          </c:marker>
          <c:xVal>
            <c:numRef>
              <c:f>[0]!xdata4</c:f>
            </c:numRef>
          </c:xVal>
          <c:yVal>
            <c:numRef>
              <c:f>[0]!ydata4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135-504B-88AE-31924F36F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965183"/>
        <c:axId val="1700440255"/>
      </c:scatterChart>
      <c:valAx>
        <c:axId val="1699965183"/>
        <c:scaling>
          <c:orientation val="minMax"/>
          <c:max val="2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response_time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700440255"/>
        <c:crosses val="autoZero"/>
        <c:crossBetween val="midCat"/>
      </c:valAx>
      <c:valAx>
        <c:axId val="1700440255"/>
        <c:scaling>
          <c:orientation val="minMax"/>
          <c:max val="30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dynamic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69996518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genese_cpx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data!$E$2:$E$24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data!$G$2:$G$24</c:f>
              <c:numCache>
                <c:formatCode>General</c:formatCode>
                <c:ptCount val="23"/>
                <c:pt idx="0">
                  <c:v>6.8</c:v>
                </c:pt>
                <c:pt idx="1">
                  <c:v>18.100000000000001</c:v>
                </c:pt>
                <c:pt idx="2">
                  <c:v>12.8</c:v>
                </c:pt>
                <c:pt idx="3">
                  <c:v>15.4</c:v>
                </c:pt>
                <c:pt idx="4">
                  <c:v>14.3</c:v>
                </c:pt>
                <c:pt idx="5">
                  <c:v>7.1</c:v>
                </c:pt>
                <c:pt idx="6">
                  <c:v>9.5</c:v>
                </c:pt>
                <c:pt idx="7">
                  <c:v>7.4</c:v>
                </c:pt>
                <c:pt idx="8">
                  <c:v>8.9</c:v>
                </c:pt>
                <c:pt idx="9">
                  <c:v>16.7</c:v>
                </c:pt>
                <c:pt idx="10">
                  <c:v>7.4</c:v>
                </c:pt>
                <c:pt idx="11">
                  <c:v>14</c:v>
                </c:pt>
                <c:pt idx="12">
                  <c:v>6</c:v>
                </c:pt>
                <c:pt idx="13">
                  <c:v>9.5</c:v>
                </c:pt>
                <c:pt idx="14">
                  <c:v>29.7</c:v>
                </c:pt>
                <c:pt idx="15">
                  <c:v>5.6</c:v>
                </c:pt>
                <c:pt idx="16">
                  <c:v>16.2</c:v>
                </c:pt>
                <c:pt idx="17">
                  <c:v>16.7</c:v>
                </c:pt>
                <c:pt idx="18">
                  <c:v>21.3</c:v>
                </c:pt>
                <c:pt idx="19">
                  <c:v>9.8000000000000007</c:v>
                </c:pt>
                <c:pt idx="20">
                  <c:v>11.7</c:v>
                </c:pt>
                <c:pt idx="21">
                  <c:v>10.6</c:v>
                </c:pt>
                <c:pt idx="22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3-A44A-B310-4AE5C097A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3922671"/>
        <c:axId val="1783916735"/>
      </c:scatterChart>
      <c:valAx>
        <c:axId val="178392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16735"/>
        <c:crosses val="autoZero"/>
        <c:crossBetween val="midCat"/>
      </c:valAx>
      <c:valAx>
        <c:axId val="178391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8392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response_time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'regr-dynamic'!$D$93:$D$111</c:f>
              <c:numCache>
                <c:formatCode>0.000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'regr-dynamic'!$H$93:$H$111</c:f>
              <c:numCache>
                <c:formatCode>0\.000</c:formatCode>
                <c:ptCount val="19"/>
                <c:pt idx="0">
                  <c:v>-0.83052396588471022</c:v>
                </c:pt>
                <c:pt idx="1">
                  <c:v>0.99531518544990261</c:v>
                </c:pt>
                <c:pt idx="2">
                  <c:v>0.67090602922104969</c:v>
                </c:pt>
                <c:pt idx="3">
                  <c:v>0.56373465834947434</c:v>
                </c:pt>
                <c:pt idx="4">
                  <c:v>-0.75213221034858646</c:v>
                </c:pt>
                <c:pt idx="5">
                  <c:v>1.3338037836294632</c:v>
                </c:pt>
                <c:pt idx="6">
                  <c:v>-1.3421616410199055</c:v>
                </c:pt>
                <c:pt idx="7">
                  <c:v>-0.4143354304038579</c:v>
                </c:pt>
                <c:pt idx="8">
                  <c:v>1.7108280232031228</c:v>
                </c:pt>
                <c:pt idx="9">
                  <c:v>-0.41101070403488832</c:v>
                </c:pt>
                <c:pt idx="10">
                  <c:v>1.1101523253933823</c:v>
                </c:pt>
                <c:pt idx="11">
                  <c:v>-0.75649633243536896</c:v>
                </c:pt>
                <c:pt idx="12">
                  <c:v>0.9567298736208415</c:v>
                </c:pt>
                <c:pt idx="13">
                  <c:v>-0.60754399233948964</c:v>
                </c:pt>
                <c:pt idx="14">
                  <c:v>-1.6146705816753679</c:v>
                </c:pt>
                <c:pt idx="15">
                  <c:v>-0.20077290383143218</c:v>
                </c:pt>
                <c:pt idx="16">
                  <c:v>-0.27745934805114342</c:v>
                </c:pt>
                <c:pt idx="17">
                  <c:v>-0.87815261297580804</c:v>
                </c:pt>
                <c:pt idx="18">
                  <c:v>0.74378984413332583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D7-AA4C-9F8B-CC577A0FE08B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100.26741463414632</c:v>
              </c:pt>
            </c:numLit>
          </c:xVal>
          <c:yVal>
            <c:numLit>
              <c:formatCode>General</c:formatCode>
              <c:ptCount val="1"/>
              <c:pt idx="0">
                <c:v>0.99531518544990261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8AD7-AA4C-9F8B-CC577A0F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439343"/>
        <c:axId val="1908440991"/>
      </c:scatterChart>
      <c:valAx>
        <c:axId val="1908439343"/>
        <c:scaling>
          <c:orientation val="minMax"/>
          <c:max val="2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response_time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908440991"/>
        <c:crosses val="autoZero"/>
        <c:crossBetween val="midCat"/>
      </c:valAx>
      <c:valAx>
        <c:axId val="1908440991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90843934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dynamic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'regr-dynamic'!$E$93:$E$111</c:f>
              <c:numCache>
                <c:formatCode>0.000</c:formatCode>
                <c:ptCount val="19"/>
                <c:pt idx="0">
                  <c:v>5.25</c:v>
                </c:pt>
                <c:pt idx="1">
                  <c:v>11.9375</c:v>
                </c:pt>
                <c:pt idx="2">
                  <c:v>15.5</c:v>
                </c:pt>
                <c:pt idx="3">
                  <c:v>19.75</c:v>
                </c:pt>
                <c:pt idx="4">
                  <c:v>5.625</c:v>
                </c:pt>
                <c:pt idx="5">
                  <c:v>10</c:v>
                </c:pt>
                <c:pt idx="6">
                  <c:v>7</c:v>
                </c:pt>
                <c:pt idx="7">
                  <c:v>5.98828125</c:v>
                </c:pt>
                <c:pt idx="8">
                  <c:v>9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7.75</c:v>
                </c:pt>
                <c:pt idx="13">
                  <c:v>2</c:v>
                </c:pt>
                <c:pt idx="14">
                  <c:v>6</c:v>
                </c:pt>
                <c:pt idx="15">
                  <c:v>12.78125</c:v>
                </c:pt>
                <c:pt idx="16">
                  <c:v>7.5</c:v>
                </c:pt>
                <c:pt idx="17">
                  <c:v>6.875</c:v>
                </c:pt>
                <c:pt idx="18">
                  <c:v>7.75</c:v>
                </c:pt>
              </c:numCache>
            </c:numRef>
          </c:xVal>
          <c:yVal>
            <c:numRef>
              <c:f>'regr-dynamic'!$H$93:$H$111</c:f>
              <c:numCache>
                <c:formatCode>0\.000</c:formatCode>
                <c:ptCount val="19"/>
                <c:pt idx="0">
                  <c:v>-0.83052396588471022</c:v>
                </c:pt>
                <c:pt idx="1">
                  <c:v>0.99531518544990261</c:v>
                </c:pt>
                <c:pt idx="2">
                  <c:v>0.67090602922104969</c:v>
                </c:pt>
                <c:pt idx="3">
                  <c:v>0.56373465834947434</c:v>
                </c:pt>
                <c:pt idx="4">
                  <c:v>-0.75213221034858646</c:v>
                </c:pt>
                <c:pt idx="5">
                  <c:v>1.3338037836294632</c:v>
                </c:pt>
                <c:pt idx="6">
                  <c:v>-1.3421616410199055</c:v>
                </c:pt>
                <c:pt idx="7">
                  <c:v>-0.4143354304038579</c:v>
                </c:pt>
                <c:pt idx="8">
                  <c:v>1.7108280232031228</c:v>
                </c:pt>
                <c:pt idx="9">
                  <c:v>-0.41101070403488832</c:v>
                </c:pt>
                <c:pt idx="10">
                  <c:v>1.1101523253933823</c:v>
                </c:pt>
                <c:pt idx="11">
                  <c:v>-0.75649633243536896</c:v>
                </c:pt>
                <c:pt idx="12">
                  <c:v>0.9567298736208415</c:v>
                </c:pt>
                <c:pt idx="13">
                  <c:v>-0.60754399233948964</c:v>
                </c:pt>
                <c:pt idx="14">
                  <c:v>-1.6146705816753679</c:v>
                </c:pt>
                <c:pt idx="15">
                  <c:v>-0.20077290383143218</c:v>
                </c:pt>
                <c:pt idx="16">
                  <c:v>-0.27745934805114342</c:v>
                </c:pt>
                <c:pt idx="17">
                  <c:v>-0.87815261297580804</c:v>
                </c:pt>
                <c:pt idx="18">
                  <c:v>0.74378984413332583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A0-FD41-821B-1DB64DDB262D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11.9375</c:v>
              </c:pt>
            </c:numLit>
          </c:xVal>
          <c:yVal>
            <c:numLit>
              <c:formatCode>General</c:formatCode>
              <c:ptCount val="1"/>
              <c:pt idx="0">
                <c:v>0.99531518544990261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62A0-FD41-821B-1DB64DDB2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035855"/>
        <c:axId val="1714130959"/>
      </c:scatterChart>
      <c:valAx>
        <c:axId val="1714035855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dynamic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714130959"/>
        <c:crosses val="autoZero"/>
        <c:crossBetween val="midCat"/>
      </c:valAx>
      <c:valAx>
        <c:axId val="1714130959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714035855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Préd(dynamic) / Résidus normalisés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'regr-dynamic'!$F$93:$F$111</c:f>
              <c:numCache>
                <c:formatCode>0.000</c:formatCode>
                <c:ptCount val="19"/>
                <c:pt idx="0">
                  <c:v>7.1323555028600341</c:v>
                </c:pt>
                <c:pt idx="1">
                  <c:v>9.6816505683511416</c:v>
                </c:pt>
                <c:pt idx="2">
                  <c:v>13.979413348823789</c:v>
                </c:pt>
                <c:pt idx="3">
                  <c:v>18.472313768312908</c:v>
                </c:pt>
                <c:pt idx="4">
                  <c:v>7.329683143634262</c:v>
                </c:pt>
                <c:pt idx="5">
                  <c:v>6.9769771915299819</c:v>
                </c:pt>
                <c:pt idx="6">
                  <c:v>10.041965619872528</c:v>
                </c:pt>
                <c:pt idx="7">
                  <c:v>6.9273590002967911</c:v>
                </c:pt>
                <c:pt idx="8">
                  <c:v>5.1224640393211818</c:v>
                </c:pt>
                <c:pt idx="9">
                  <c:v>6.9315423663305173</c:v>
                </c:pt>
                <c:pt idx="10">
                  <c:v>6.4838759330791191</c:v>
                </c:pt>
                <c:pt idx="11">
                  <c:v>4.7145742841222518</c:v>
                </c:pt>
                <c:pt idx="12">
                  <c:v>5.5816029201609219</c:v>
                </c:pt>
                <c:pt idx="13">
                  <c:v>3.3769786594798208</c:v>
                </c:pt>
                <c:pt idx="14">
                  <c:v>9.6595982531162203</c:v>
                </c:pt>
                <c:pt idx="15">
                  <c:v>13.236295243576688</c:v>
                </c:pt>
                <c:pt idx="16">
                  <c:v>8.1288525702779388</c:v>
                </c:pt>
                <c:pt idx="17">
                  <c:v>8.8653042793293597</c:v>
                </c:pt>
                <c:pt idx="18">
                  <c:v>6.0642245575245379</c:v>
                </c:pt>
              </c:numCache>
            </c:numRef>
          </c:xVal>
          <c:yVal>
            <c:numRef>
              <c:f>'regr-dynamic'!$H$93:$H$111</c:f>
              <c:numCache>
                <c:formatCode>0\.000</c:formatCode>
                <c:ptCount val="19"/>
                <c:pt idx="0">
                  <c:v>-0.83052396588471022</c:v>
                </c:pt>
                <c:pt idx="1">
                  <c:v>0.99531518544990261</c:v>
                </c:pt>
                <c:pt idx="2">
                  <c:v>0.67090602922104969</c:v>
                </c:pt>
                <c:pt idx="3">
                  <c:v>0.56373465834947434</c:v>
                </c:pt>
                <c:pt idx="4">
                  <c:v>-0.75213221034858646</c:v>
                </c:pt>
                <c:pt idx="5">
                  <c:v>1.3338037836294632</c:v>
                </c:pt>
                <c:pt idx="6">
                  <c:v>-1.3421616410199055</c:v>
                </c:pt>
                <c:pt idx="7">
                  <c:v>-0.4143354304038579</c:v>
                </c:pt>
                <c:pt idx="8">
                  <c:v>1.7108280232031228</c:v>
                </c:pt>
                <c:pt idx="9">
                  <c:v>-0.41101070403488832</c:v>
                </c:pt>
                <c:pt idx="10">
                  <c:v>1.1101523253933823</c:v>
                </c:pt>
                <c:pt idx="11">
                  <c:v>-0.75649633243536896</c:v>
                </c:pt>
                <c:pt idx="12">
                  <c:v>0.9567298736208415</c:v>
                </c:pt>
                <c:pt idx="13">
                  <c:v>-0.60754399233948964</c:v>
                </c:pt>
                <c:pt idx="14">
                  <c:v>-1.6146705816753679</c:v>
                </c:pt>
                <c:pt idx="15">
                  <c:v>-0.20077290383143218</c:v>
                </c:pt>
                <c:pt idx="16">
                  <c:v>-0.27745934805114342</c:v>
                </c:pt>
                <c:pt idx="17">
                  <c:v>-0.87815261297580804</c:v>
                </c:pt>
                <c:pt idx="18">
                  <c:v>0.74378984413332583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8D-D64D-8386-78CD707E449A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9.6816505683511416</c:v>
              </c:pt>
            </c:numLit>
          </c:xVal>
          <c:yVal>
            <c:numLit>
              <c:formatCode>General</c:formatCode>
              <c:ptCount val="1"/>
              <c:pt idx="0">
                <c:v>0.99531518544990261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E8D-D64D-8386-78CD707E4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804255"/>
        <c:axId val="1713805903"/>
      </c:scatterChart>
      <c:valAx>
        <c:axId val="1713804255"/>
        <c:scaling>
          <c:orientation val="minMax"/>
          <c:max val="2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Préd(dynamic)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713805903"/>
        <c:crosses val="autoZero"/>
        <c:crossBetween val="midCat"/>
      </c:valAx>
      <c:valAx>
        <c:axId val="1713805903"/>
        <c:scaling>
          <c:orientation val="minMax"/>
          <c:max val="2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713804255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Préd(dynamic) - dynamic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'regr-dynamic'!$F$93:$F$111</c:f>
              <c:numCache>
                <c:formatCode>0.000</c:formatCode>
                <c:ptCount val="19"/>
                <c:pt idx="0">
                  <c:v>7.1323555028600341</c:v>
                </c:pt>
                <c:pt idx="1">
                  <c:v>9.6816505683511416</c:v>
                </c:pt>
                <c:pt idx="2">
                  <c:v>13.979413348823789</c:v>
                </c:pt>
                <c:pt idx="3">
                  <c:v>18.472313768312908</c:v>
                </c:pt>
                <c:pt idx="4">
                  <c:v>7.329683143634262</c:v>
                </c:pt>
                <c:pt idx="5">
                  <c:v>6.9769771915299819</c:v>
                </c:pt>
                <c:pt idx="6">
                  <c:v>10.041965619872528</c:v>
                </c:pt>
                <c:pt idx="7">
                  <c:v>6.9273590002967911</c:v>
                </c:pt>
                <c:pt idx="8">
                  <c:v>5.1224640393211818</c:v>
                </c:pt>
                <c:pt idx="9">
                  <c:v>6.9315423663305173</c:v>
                </c:pt>
                <c:pt idx="10">
                  <c:v>6.4838759330791191</c:v>
                </c:pt>
                <c:pt idx="11">
                  <c:v>4.7145742841222518</c:v>
                </c:pt>
                <c:pt idx="12">
                  <c:v>5.5816029201609219</c:v>
                </c:pt>
                <c:pt idx="13">
                  <c:v>3.3769786594798208</c:v>
                </c:pt>
                <c:pt idx="14">
                  <c:v>9.6595982531162203</c:v>
                </c:pt>
                <c:pt idx="15">
                  <c:v>13.236295243576688</c:v>
                </c:pt>
                <c:pt idx="16">
                  <c:v>8.1288525702779388</c:v>
                </c:pt>
                <c:pt idx="17">
                  <c:v>8.8653042793293597</c:v>
                </c:pt>
                <c:pt idx="18">
                  <c:v>6.0642245575245379</c:v>
                </c:pt>
              </c:numCache>
            </c:numRef>
          </c:xVal>
          <c:yVal>
            <c:numRef>
              <c:f>'regr-dynamic'!$E$93:$E$111</c:f>
              <c:numCache>
                <c:formatCode>0\.000</c:formatCode>
                <c:ptCount val="19"/>
                <c:pt idx="0">
                  <c:v>5.25</c:v>
                </c:pt>
                <c:pt idx="1">
                  <c:v>11.9375</c:v>
                </c:pt>
                <c:pt idx="2">
                  <c:v>15.5</c:v>
                </c:pt>
                <c:pt idx="3">
                  <c:v>19.75</c:v>
                </c:pt>
                <c:pt idx="4">
                  <c:v>5.625</c:v>
                </c:pt>
                <c:pt idx="5">
                  <c:v>10</c:v>
                </c:pt>
                <c:pt idx="6">
                  <c:v>7</c:v>
                </c:pt>
                <c:pt idx="7">
                  <c:v>5.98828125</c:v>
                </c:pt>
                <c:pt idx="8">
                  <c:v>9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7.75</c:v>
                </c:pt>
                <c:pt idx="13">
                  <c:v>2</c:v>
                </c:pt>
                <c:pt idx="14">
                  <c:v>6</c:v>
                </c:pt>
                <c:pt idx="15">
                  <c:v>12.78125</c:v>
                </c:pt>
                <c:pt idx="16">
                  <c:v>7.5</c:v>
                </c:pt>
                <c:pt idx="17">
                  <c:v>6.875</c:v>
                </c:pt>
                <c:pt idx="18">
                  <c:v>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D-1F4F-BCB5-85E3A51893EF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9.6816505683511416</c:v>
              </c:pt>
            </c:numLit>
          </c:xVal>
          <c:yVal>
            <c:numLit>
              <c:formatCode>General</c:formatCode>
              <c:ptCount val="1"/>
              <c:pt idx="0">
                <c:v>11.9375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9AD-1F4F-BCB5-85E3A51893EF}"/>
            </c:ext>
          </c:extLst>
        </c:ser>
        <c:ser>
          <c:idx val="2"/>
          <c:order val="2"/>
          <c:tx>
            <c:v/>
          </c:tx>
          <c:spPr>
            <a:ln w="19050">
              <a:noFill/>
            </a:ln>
          </c:spPr>
          <c:marker>
            <c:symbol val="none"/>
          </c:marker>
          <c:xVal>
            <c:numRef>
              <c:f>[0]!xdata5</c:f>
            </c:numRef>
          </c:xVal>
          <c:yVal>
            <c:numRef>
              <c:f>[0]!ydata5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AD-1F4F-BCB5-85E3A51893EF}"/>
            </c:ext>
          </c:extLst>
        </c:ser>
        <c:ser>
          <c:idx val="3"/>
          <c:order val="3"/>
          <c:tx>
            <c:v/>
          </c:tx>
          <c:spPr>
            <a:ln w="19050">
              <a:noFill/>
            </a:ln>
          </c:spPr>
          <c:marker>
            <c:symbol val="none"/>
          </c:marker>
          <c:xVal>
            <c:numRef>
              <c:f>[0]!xdata6</c:f>
            </c:numRef>
          </c:xVal>
          <c:yVal>
            <c:numRef>
              <c:f>[0]!ydata6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9AD-1F4F-BCB5-85E3A51893EF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-5</c:v>
              </c:pt>
              <c:pt idx="1">
                <c:v>30</c:v>
              </c:pt>
            </c:numLit>
          </c:xVal>
          <c:yVal>
            <c:numLit>
              <c:formatCode>General</c:formatCode>
              <c:ptCount val="2"/>
              <c:pt idx="0">
                <c:v>-5</c:v>
              </c:pt>
              <c:pt idx="1">
                <c:v>30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29AD-1F4F-BCB5-85E3A5189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350607"/>
        <c:axId val="1899352255"/>
      </c:scatterChart>
      <c:valAx>
        <c:axId val="1899350607"/>
        <c:scaling>
          <c:orientation val="minMax"/>
          <c:max val="30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Préd(dynamic)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899352255"/>
        <c:crosses val="autoZero"/>
        <c:crossBetween val="midCat"/>
      </c:valAx>
      <c:valAx>
        <c:axId val="1899352255"/>
        <c:scaling>
          <c:orientation val="minMax"/>
          <c:max val="30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dynamic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89935060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Résidus normalisés / dynamic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'regr-dynamic'!$B$93:$B$111</c:f>
              <c:strCache>
                <c:ptCount val="19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</c:strCache>
            </c:strRef>
          </c:cat>
          <c:val>
            <c:numRef>
              <c:f>'regr-dynamic'!$H$93:$H$111</c:f>
              <c:numCache>
                <c:formatCode>0\.000</c:formatCode>
                <c:ptCount val="19"/>
                <c:pt idx="0">
                  <c:v>-0.83052396588471022</c:v>
                </c:pt>
                <c:pt idx="1">
                  <c:v>0.99531518544990261</c:v>
                </c:pt>
                <c:pt idx="2">
                  <c:v>0.67090602922104969</c:v>
                </c:pt>
                <c:pt idx="3">
                  <c:v>0.56373465834947434</c:v>
                </c:pt>
                <c:pt idx="4">
                  <c:v>-0.75213221034858646</c:v>
                </c:pt>
                <c:pt idx="5">
                  <c:v>1.3338037836294632</c:v>
                </c:pt>
                <c:pt idx="6">
                  <c:v>-1.3421616410199055</c:v>
                </c:pt>
                <c:pt idx="7">
                  <c:v>-0.4143354304038579</c:v>
                </c:pt>
                <c:pt idx="8">
                  <c:v>1.7108280232031228</c:v>
                </c:pt>
                <c:pt idx="9">
                  <c:v>-0.41101070403488832</c:v>
                </c:pt>
                <c:pt idx="10">
                  <c:v>1.1101523253933823</c:v>
                </c:pt>
                <c:pt idx="11">
                  <c:v>-0.75649633243536896</c:v>
                </c:pt>
                <c:pt idx="12">
                  <c:v>0.9567298736208415</c:v>
                </c:pt>
                <c:pt idx="13">
                  <c:v>-0.60754399233948964</c:v>
                </c:pt>
                <c:pt idx="14">
                  <c:v>-1.6146705816753679</c:v>
                </c:pt>
                <c:pt idx="15">
                  <c:v>-0.20077290383143218</c:v>
                </c:pt>
                <c:pt idx="16">
                  <c:v>-0.27745934805114342</c:v>
                </c:pt>
                <c:pt idx="17">
                  <c:v>-0.87815261297580804</c:v>
                </c:pt>
                <c:pt idx="18">
                  <c:v>0.74378984413332583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3-6143-A8B7-98E41308A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713853215"/>
        <c:axId val="1713854863"/>
      </c:barChart>
      <c:catAx>
        <c:axId val="17138532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713854863"/>
        <c:crosses val="autoZero"/>
        <c:auto val="1"/>
        <c:lblAlgn val="ctr"/>
        <c:lblOffset val="100"/>
        <c:noMultiLvlLbl val="0"/>
      </c:catAx>
      <c:valAx>
        <c:axId val="1713854863"/>
        <c:scaling>
          <c:orientation val="minMax"/>
          <c:max val="2"/>
          <c:min val="-2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Résidus normalisés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713853215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trendline>
            <c:spPr>
              <a:ln w="6350">
                <a:solidFill>
                  <a:srgbClr val="FF4A46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1-9145-949C-5CEC1962F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383679"/>
        <c:axId val="1896957167"/>
      </c:scatterChart>
      <c:valAx>
        <c:axId val="1682383679"/>
        <c:scaling>
          <c:orientation val="minMax"/>
          <c:max val="4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response_time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896957167"/>
        <c:crosses val="autoZero"/>
        <c:crossBetween val="midCat"/>
      </c:valAx>
      <c:valAx>
        <c:axId val="1896957167"/>
        <c:scaling>
          <c:orientation val="minMax"/>
          <c:max val="4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response_time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68238367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trendline>
            <c:spPr>
              <a:ln w="6350">
                <a:solidFill>
                  <a:srgbClr val="FF4A46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A80-7C4C-960C-2B78CD113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139727"/>
        <c:axId val="1906988879"/>
      </c:scatterChart>
      <c:valAx>
        <c:axId val="1897139727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sonarqube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906988879"/>
        <c:crosses val="autoZero"/>
        <c:crossBetween val="midCat"/>
      </c:valAx>
      <c:valAx>
        <c:axId val="1906988879"/>
        <c:scaling>
          <c:orientation val="minMax"/>
          <c:max val="4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response_time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89713972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trendline>
            <c:spPr>
              <a:ln w="6350">
                <a:solidFill>
                  <a:srgbClr val="FF4A46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AA-164F-A70F-3DD08A763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902239"/>
        <c:axId val="1905904751"/>
      </c:scatterChart>
      <c:valAx>
        <c:axId val="1905902239"/>
        <c:scaling>
          <c:orientation val="minMax"/>
          <c:max val="4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response_time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905904751"/>
        <c:crosses val="autoZero"/>
        <c:crossBetween val="midCat"/>
      </c:valAx>
      <c:valAx>
        <c:axId val="1905904751"/>
        <c:scaling>
          <c:orientation val="minMax"/>
          <c:max val="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sonarqube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90590223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trendline>
            <c:spPr>
              <a:ln w="6350">
                <a:solidFill>
                  <a:srgbClr val="FF4A46"/>
                </a:solidFill>
                <a:prstDash val="solid"/>
              </a:ln>
            </c:spPr>
            <c:trendlineType val="linear"/>
            <c:dispRSqr val="0"/>
            <c:dispEq val="0"/>
          </c:trendline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22-534E-81D3-22EC446C4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434927"/>
        <c:axId val="1923430703"/>
      </c:scatterChart>
      <c:valAx>
        <c:axId val="1923434927"/>
        <c:scaling>
          <c:orientation val="minMax"/>
          <c:max val="1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sonarqube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923430703"/>
        <c:crosses val="autoZero"/>
        <c:crossBetween val="midCat"/>
      </c:valAx>
      <c:valAx>
        <c:axId val="1923430703"/>
        <c:scaling>
          <c:orientation val="minMax"/>
          <c:max val="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sonarqube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923434927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Régression de dynamic par response_time (R²=0,731)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'regr-dynamic'!$D$93:$D$111</c:f>
              <c:numCache>
                <c:formatCode>0.000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'regr-dynamic'!$E$93:$E$111</c:f>
              <c:numCache>
                <c:formatCode>0.000</c:formatCode>
                <c:ptCount val="19"/>
                <c:pt idx="0">
                  <c:v>5.25</c:v>
                </c:pt>
                <c:pt idx="1">
                  <c:v>11.9375</c:v>
                </c:pt>
                <c:pt idx="2">
                  <c:v>15.5</c:v>
                </c:pt>
                <c:pt idx="3">
                  <c:v>19.75</c:v>
                </c:pt>
                <c:pt idx="4">
                  <c:v>5.625</c:v>
                </c:pt>
                <c:pt idx="5">
                  <c:v>10</c:v>
                </c:pt>
                <c:pt idx="6">
                  <c:v>7</c:v>
                </c:pt>
                <c:pt idx="7">
                  <c:v>5.98828125</c:v>
                </c:pt>
                <c:pt idx="8">
                  <c:v>9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7.75</c:v>
                </c:pt>
                <c:pt idx="13">
                  <c:v>2</c:v>
                </c:pt>
                <c:pt idx="14">
                  <c:v>6</c:v>
                </c:pt>
                <c:pt idx="15">
                  <c:v>12.78125</c:v>
                </c:pt>
                <c:pt idx="16">
                  <c:v>7.5</c:v>
                </c:pt>
                <c:pt idx="17">
                  <c:v>6.875</c:v>
                </c:pt>
                <c:pt idx="18">
                  <c:v>7.75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3-8E4B-A063-A698349AFAD2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100.26741463414632</c:v>
              </c:pt>
            </c:numLit>
          </c:xVal>
          <c:yVal>
            <c:numLit>
              <c:formatCode>General</c:formatCode>
              <c:ptCount val="1"/>
              <c:pt idx="0">
                <c:v>11.9375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B23-8E4B-A063-A698349AFAD2}"/>
            </c:ext>
          </c:extLst>
        </c:ser>
        <c:ser>
          <c:idx val="2"/>
          <c:order val="2"/>
          <c:tx>
            <c:v>Modèle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1.4041756097560985</c:v>
              </c:pt>
              <c:pt idx="1">
                <c:v>230.58275121951218</c:v>
              </c:pt>
            </c:numLit>
          </c:xVal>
          <c:yVal>
            <c:numLit>
              <c:formatCode>General</c:formatCode>
              <c:ptCount val="2"/>
              <c:pt idx="0">
                <c:v>1.867445148596512</c:v>
              </c:pt>
              <c:pt idx="1">
                <c:v>19.981847279196217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B23-8E4B-A063-A698349AFAD2}"/>
            </c:ext>
          </c:extLst>
        </c:ser>
        <c:ser>
          <c:idx val="3"/>
          <c:order val="3"/>
          <c:tx>
            <c:v>Int. de conf. (Moyenne 95%)</c:v>
          </c:tx>
          <c:spPr>
            <a:ln w="19050">
              <a:noFill/>
            </a:ln>
          </c:spPr>
          <c:marker>
            <c:symbol val="none"/>
          </c:marker>
          <c:xVal>
            <c:numRef>
              <c:f>[0]!xdata1</c:f>
            </c:numRef>
          </c:xVal>
          <c:yVal>
            <c:numRef>
              <c:f>[0]!ydata1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B23-8E4B-A063-A698349AFAD2}"/>
            </c:ext>
          </c:extLst>
        </c:ser>
        <c:ser>
          <c:idx val="4"/>
          <c:order val="4"/>
          <c:tx>
            <c:v/>
          </c:tx>
          <c:spPr>
            <a:ln w="19050">
              <a:noFill/>
            </a:ln>
          </c:spPr>
          <c:marker>
            <c:symbol val="none"/>
          </c:marker>
          <c:xVal>
            <c:numRef>
              <c:f>[0]!xdata2</c:f>
            </c:numRef>
          </c:xVal>
          <c:yVal>
            <c:numRef>
              <c:f>[0]!ydata2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B23-8E4B-A063-A698349AFAD2}"/>
            </c:ext>
          </c:extLst>
        </c:ser>
        <c:ser>
          <c:idx val="5"/>
          <c:order val="5"/>
          <c:tx>
            <c:v>Int. de conf. (Obs 95%)</c:v>
          </c:tx>
          <c:spPr>
            <a:ln w="19050">
              <a:noFill/>
            </a:ln>
          </c:spPr>
          <c:marker>
            <c:symbol val="none"/>
          </c:marker>
          <c:xVal>
            <c:numRef>
              <c:f>[0]!xdata3</c:f>
            </c:numRef>
          </c:xVal>
          <c:yVal>
            <c:numRef>
              <c:f>[0]!ydata3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B23-8E4B-A063-A698349AFAD2}"/>
            </c:ext>
          </c:extLst>
        </c:ser>
        <c:ser>
          <c:idx val="6"/>
          <c:order val="6"/>
          <c:tx>
            <c:v/>
          </c:tx>
          <c:spPr>
            <a:ln w="19050">
              <a:noFill/>
            </a:ln>
          </c:spPr>
          <c:marker>
            <c:symbol val="none"/>
          </c:marker>
          <c:xVal>
            <c:numRef>
              <c:f>[0]!xdata4</c:f>
            </c:numRef>
          </c:xVal>
          <c:yVal>
            <c:numRef>
              <c:f>[0]!ydata4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B23-8E4B-A063-A698349AF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9965183"/>
        <c:axId val="1700440255"/>
      </c:scatterChart>
      <c:valAx>
        <c:axId val="1699965183"/>
        <c:scaling>
          <c:orientation val="minMax"/>
          <c:max val="2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response_time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700440255"/>
        <c:crosses val="autoZero"/>
        <c:crossBetween val="midCat"/>
      </c:valAx>
      <c:valAx>
        <c:axId val="1700440255"/>
        <c:scaling>
          <c:orientation val="minMax"/>
          <c:max val="30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dynamic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699965183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fr-FR"/>
              <a:t>Régression de sonarqube par response_time (R²=0,527)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'Régression linéaire'!$D$93:$D$115</c:f>
              <c:numCache>
                <c:formatCode>0.000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'Régression linéaire'!$E$93:$E$115</c:f>
              <c:numCache>
                <c:formatCode>0.000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6-9B4C-A9C4-6BF18AE22DA6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100.26741463414632</c:v>
              </c:pt>
            </c:numLit>
          </c:xVal>
          <c:yVal>
            <c:numLit>
              <c:formatCode>General</c:formatCode>
              <c:ptCount val="1"/>
              <c:pt idx="0">
                <c:v>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FB6-9B4C-A9C4-6BF18AE22DA6}"/>
            </c:ext>
          </c:extLst>
        </c:ser>
        <c:ser>
          <c:idx val="2"/>
          <c:order val="2"/>
          <c:tx>
            <c:v>Modèle</c:v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"/>
              <c:pt idx="0">
                <c:v>-12.978287804878043</c:v>
              </c:pt>
              <c:pt idx="1">
                <c:v>388.78984878048772</c:v>
              </c:pt>
            </c:numLit>
          </c:xVal>
          <c:yVal>
            <c:numLit>
              <c:formatCode>General</c:formatCode>
              <c:ptCount val="2"/>
              <c:pt idx="0">
                <c:v>0.45486408183591376</c:v>
              </c:pt>
              <c:pt idx="1">
                <c:v>10.464854596314774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FB6-9B4C-A9C4-6BF18AE22DA6}"/>
            </c:ext>
          </c:extLst>
        </c:ser>
        <c:ser>
          <c:idx val="3"/>
          <c:order val="3"/>
          <c:tx>
            <c:v>Int. de conf. (Moyenne 95%)</c:v>
          </c:tx>
          <c:spPr>
            <a:ln w="19050">
              <a:noFill/>
            </a:ln>
          </c:spPr>
          <c:marker>
            <c:symbol val="none"/>
          </c:marker>
          <c:xVal>
            <c:numRef>
              <c:f>[0]!xdata1</c:f>
            </c:numRef>
          </c:xVal>
          <c:yVal>
            <c:numRef>
              <c:f>[0]!ydata1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FB6-9B4C-A9C4-6BF18AE22DA6}"/>
            </c:ext>
          </c:extLst>
        </c:ser>
        <c:ser>
          <c:idx val="4"/>
          <c:order val="4"/>
          <c:tx>
            <c:v/>
          </c:tx>
          <c:spPr>
            <a:ln w="19050">
              <a:noFill/>
            </a:ln>
          </c:spPr>
          <c:marker>
            <c:symbol val="none"/>
          </c:marker>
          <c:xVal>
            <c:numRef>
              <c:f>[0]!xdata2</c:f>
            </c:numRef>
          </c:xVal>
          <c:yVal>
            <c:numRef>
              <c:f>[0]!ydata2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FB6-9B4C-A9C4-6BF18AE22DA6}"/>
            </c:ext>
          </c:extLst>
        </c:ser>
        <c:ser>
          <c:idx val="5"/>
          <c:order val="5"/>
          <c:tx>
            <c:v>Int. de conf. (Obs 95%)</c:v>
          </c:tx>
          <c:spPr>
            <a:ln w="19050">
              <a:noFill/>
            </a:ln>
          </c:spPr>
          <c:marker>
            <c:symbol val="none"/>
          </c:marker>
          <c:xVal>
            <c:numRef>
              <c:f>[0]!xdata3</c:f>
            </c:numRef>
          </c:xVal>
          <c:yVal>
            <c:numRef>
              <c:f>[0]!ydata3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B6-9B4C-A9C4-6BF18AE22DA6}"/>
            </c:ext>
          </c:extLst>
        </c:ser>
        <c:ser>
          <c:idx val="6"/>
          <c:order val="6"/>
          <c:tx>
            <c:v/>
          </c:tx>
          <c:spPr>
            <a:ln w="19050">
              <a:noFill/>
            </a:ln>
          </c:spPr>
          <c:marker>
            <c:symbol val="none"/>
          </c:marker>
          <c:xVal>
            <c:numRef>
              <c:f>[0]!xdata4</c:f>
            </c:numRef>
          </c:xVal>
          <c:yVal>
            <c:numRef>
              <c:f>[0]!ydata4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FB6-9B4C-A9C4-6BF18AE22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8021839"/>
        <c:axId val="1377933295"/>
      </c:scatterChart>
      <c:valAx>
        <c:axId val="1378021839"/>
        <c:scaling>
          <c:orientation val="minMax"/>
          <c:max val="400"/>
          <c:min val="-50"/>
        </c:scaling>
        <c:delete val="0"/>
        <c:axPos val="b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response_time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/>
            </a:pPr>
            <a:endParaRPr lang="fr-FR"/>
          </a:p>
        </c:txPr>
        <c:crossAx val="1377933295"/>
        <c:crosses val="autoZero"/>
        <c:crossBetween val="midCat"/>
      </c:valAx>
      <c:valAx>
        <c:axId val="1377933295"/>
        <c:scaling>
          <c:orientation val="minMax"/>
          <c:max val="20"/>
          <c:min val="-5"/>
        </c:scaling>
        <c:delete val="0"/>
        <c:axPos val="l"/>
        <c:title>
          <c:tx>
            <c:rich>
              <a:bodyPr/>
              <a:lstStyle/>
              <a:p>
                <a:pPr>
                  <a:defRPr sz="900" b="0">
                    <a:latin typeface="Arial"/>
                    <a:ea typeface="Arial"/>
                    <a:cs typeface="Arial"/>
                  </a:defRPr>
                </a:pPr>
                <a:r>
                  <a:rPr lang="fr-FR"/>
                  <a:t>sonarqube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spPr>
          <a:ln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800"/>
            </a:pPr>
            <a:endParaRPr lang="fr-FR"/>
          </a:p>
        </c:txPr>
        <c:crossAx val="1378021839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egendEntry>
        <c:idx val="6"/>
        <c:delete val="1"/>
      </c:legendEntry>
      <c:overlay val="0"/>
      <c:spPr>
        <a:ln w="6350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/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  <a:ln>
      <a:solidFill>
        <a:srgbClr val="000000"/>
      </a:solidFill>
      <a:prstDash val="soli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Feuil37!$C$7</c:f>
              <c:strCache>
                <c:ptCount val="1"/>
                <c:pt idx="0">
                  <c:v>siegmund-2012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Feuil37!$C$8:$C$30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C-5149-B76E-293117915287}"/>
            </c:ext>
          </c:extLst>
        </c:ser>
        <c:ser>
          <c:idx val="1"/>
          <c:order val="1"/>
          <c:tx>
            <c:strRef>
              <c:f>Feuil37!#REF!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C-5149-B76E-293117915287}"/>
            </c:ext>
          </c:extLst>
        </c:ser>
        <c:ser>
          <c:idx val="2"/>
          <c:order val="2"/>
          <c:tx>
            <c:strRef>
              <c:f>Feuil37!$D$7</c:f>
              <c:strCache>
                <c:ptCount val="1"/>
                <c:pt idx="0">
                  <c:v>peitek-wyrich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Feuil37!$B$8:$B$30</c:f>
              <c:strCache>
                <c:ptCount val="23"/>
                <c:pt idx="0">
                  <c:v>1-factorial</c:v>
                </c:pt>
                <c:pt idx="1">
                  <c:v>2-count-chars-at-same-pos-in-string</c:v>
                </c:pt>
                <c:pt idx="2">
                  <c:v>3-greatest-common-divisor</c:v>
                </c:pt>
                <c:pt idx="3">
                  <c:v>4-bubblesort</c:v>
                </c:pt>
                <c:pt idx="4">
                  <c:v>5-binary-search</c:v>
                </c:pt>
                <c:pt idx="5">
                  <c:v>6-sum-from-1-to-n</c:v>
                </c:pt>
                <c:pt idx="6">
                  <c:v>7-find-max-nb</c:v>
                </c:pt>
                <c:pt idx="7">
                  <c:v>8-cross-sum</c:v>
                </c:pt>
                <c:pt idx="8">
                  <c:v>9-prime-test</c:v>
                </c:pt>
                <c:pt idx="9">
                  <c:v>10-find-middle-nb</c:v>
                </c:pt>
                <c:pt idx="10">
                  <c:v>11-power</c:v>
                </c:pt>
                <c:pt idx="11">
                  <c:v>12-palindrom</c:v>
                </c:pt>
                <c:pt idx="12">
                  <c:v>13-swap</c:v>
                </c:pt>
                <c:pt idx="13">
                  <c:v>14-reverse-string</c:v>
                </c:pt>
                <c:pt idx="14">
                  <c:v>15-matrix-mult</c:v>
                </c:pt>
                <c:pt idx="15">
                  <c:v>16-arithmetic-mean</c:v>
                </c:pt>
                <c:pt idx="16">
                  <c:v>17-check-wether-substring-is-contained</c:v>
                </c:pt>
                <c:pt idx="17">
                  <c:v>18-last-common-multiple</c:v>
                </c:pt>
                <c:pt idx="18">
                  <c:v>19-capitalize-first-letter</c:v>
                </c:pt>
                <c:pt idx="19">
                  <c:v>20-decimal-to-binary</c:v>
                </c:pt>
                <c:pt idx="20">
                  <c:v>21-reverse-entries-array-3-ELEMENTS</c:v>
                </c:pt>
                <c:pt idx="21">
                  <c:v>22-median-sorted-data</c:v>
                </c:pt>
                <c:pt idx="22">
                  <c:v>23-double-entries-of-array</c:v>
                </c:pt>
              </c:strCache>
            </c:strRef>
          </c:cat>
          <c:val>
            <c:numRef>
              <c:f>Feuil37!$D$8:$D$30</c:f>
              <c:numCache>
                <c:formatCode>General</c:formatCode>
                <c:ptCount val="23"/>
                <c:pt idx="0">
                  <c:v>25.023400000000002</c:v>
                </c:pt>
                <c:pt idx="1">
                  <c:v>38.2515</c:v>
                </c:pt>
                <c:pt idx="5">
                  <c:v>21.008300000000002</c:v>
                </c:pt>
                <c:pt idx="6">
                  <c:v>22.907299999999999</c:v>
                </c:pt>
                <c:pt idx="7">
                  <c:v>29.233600000000003</c:v>
                </c:pt>
                <c:pt idx="10">
                  <c:v>22.51305</c:v>
                </c:pt>
                <c:pt idx="12">
                  <c:v>15.159050000000001</c:v>
                </c:pt>
                <c:pt idx="13">
                  <c:v>20.602500000000003</c:v>
                </c:pt>
                <c:pt idx="16">
                  <c:v>33.501850000000005</c:v>
                </c:pt>
                <c:pt idx="19">
                  <c:v>25.9283</c:v>
                </c:pt>
                <c:pt idx="20">
                  <c:v>54.675699999999999</c:v>
                </c:pt>
                <c:pt idx="21">
                  <c:v>43.558350000000004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7C-5149-B76E-293117915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8141263"/>
        <c:axId val="1923191887"/>
      </c:barChart>
      <c:catAx>
        <c:axId val="137814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23191887"/>
        <c:crosses val="autoZero"/>
        <c:auto val="1"/>
        <c:lblAlgn val="ctr"/>
        <c:lblOffset val="100"/>
        <c:noMultiLvlLbl val="0"/>
      </c:catAx>
      <c:valAx>
        <c:axId val="192319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7814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Estimated difficulty / Response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A410E40-AA3C-4749-918E-93E50F8E84A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B32-DD4B-9C4B-C783BE2590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AD15419-6C49-484C-86BE-3301FB29481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B32-DD4B-9C4B-C783BE2590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3FD263A-2029-984F-BAF3-24298B266BA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B32-DD4B-9C4B-C783BE2590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022C95E-58FA-0E4E-B88A-E6A70F3F31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B32-DD4B-9C4B-C783BE25907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EC042D2-2726-EA4D-842C-9D330A9F6AE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B32-DD4B-9C4B-C783BE2590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93CAE1A-B606-5946-9081-0CCF0E52991C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4B32-DD4B-9C4B-C783BE2590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34ED8CC-BAD5-A340-9873-0BC81CBE87C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B32-DD4B-9C4B-C783BE2590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256BD69-B2CE-D744-8AE5-87D90C230B3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4B32-DD4B-9C4B-C783BE2590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9CFAAAD-7E5E-D444-B201-AEFE99E15CD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B32-DD4B-9C4B-C783BE2590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1A3DFF2-6591-8347-9F60-2BD38EFA9FF9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4B32-DD4B-9C4B-C783BE2590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847B5F6-6AC8-864A-950F-0096D40EF85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B32-DD4B-9C4B-C783BE2590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3C8AFC65-5FE4-6C43-A706-D342DB5FA47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B32-DD4B-9C4B-C783BE25907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E76FD13B-9AD7-204B-AE7F-8F2117E74FC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B32-DD4B-9C4B-C783BE25907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26CD9C20-5307-2445-8D7E-47E066E1146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B32-DD4B-9C4B-C783BE25907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253D8DCE-4B26-5042-9495-1B48201518E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B32-DD4B-9C4B-C783BE25907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44BC3AE-07F5-D04F-9051-947DAD2ECB9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B32-DD4B-9C4B-C783BE25907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DB3FB43-8DDB-454C-BCC3-66D73E6321D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B32-DD4B-9C4B-C783BE25907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C4693B37-BD45-1F4E-AA5D-684202FA41A7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4B32-DD4B-9C4B-C783BE25907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FB4402D-2CD3-8747-B5CC-2CD22BF868F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4B32-DD4B-9C4B-C783BE25907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77765F2-1E10-C746-ACA7-457F43E2F5B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4B32-DD4B-9C4B-C783BE25907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D095490-4760-E848-9131-C8A2930E9AA3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4B32-DD4B-9C4B-C783BE25907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370764CA-47ED-284F-AE88-AEC99E57FF5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4B32-DD4B-9C4B-C783BE25907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6F4E3755-E9AC-1A42-AEC7-AF4AF873EF1B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4B32-DD4B-9C4B-C783BE2590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me!$F$4:$F$26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me!$G$4:$G$26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1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4</c:v>
                </c:pt>
                <c:pt idx="21">
                  <c:v>2</c:v>
                </c:pt>
                <c:pt idx="22">
                  <c:v>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me!$A$4:$A$26</c15:f>
                <c15:dlblRangeCache>
                  <c:ptCount val="23"/>
                  <c:pt idx="0">
                    <c:v>1-factorial</c:v>
                  </c:pt>
                  <c:pt idx="1">
                    <c:v>2-count-chars-at-same-pos-in-string</c:v>
                  </c:pt>
                  <c:pt idx="2">
                    <c:v>3-greatest-common-divisor</c:v>
                  </c:pt>
                  <c:pt idx="3">
                    <c:v>4-bubblesort</c:v>
                  </c:pt>
                  <c:pt idx="4">
                    <c:v>5-binary-search</c:v>
                  </c:pt>
                  <c:pt idx="5">
                    <c:v>6-sum-from-1-to-n</c:v>
                  </c:pt>
                  <c:pt idx="6">
                    <c:v>7-find-max-nb</c:v>
                  </c:pt>
                  <c:pt idx="7">
                    <c:v>8-cross-sum</c:v>
                  </c:pt>
                  <c:pt idx="8">
                    <c:v>9-prime-test</c:v>
                  </c:pt>
                  <c:pt idx="9">
                    <c:v>10-find-middle-nb</c:v>
                  </c:pt>
                  <c:pt idx="10">
                    <c:v>11-power</c:v>
                  </c:pt>
                  <c:pt idx="11">
                    <c:v>12-palindrom</c:v>
                  </c:pt>
                  <c:pt idx="12">
                    <c:v>13-swap</c:v>
                  </c:pt>
                  <c:pt idx="13">
                    <c:v>14-reverse-string</c:v>
                  </c:pt>
                  <c:pt idx="14">
                    <c:v>15-matrix-mult</c:v>
                  </c:pt>
                  <c:pt idx="15">
                    <c:v>16-arithmetic-mean</c:v>
                  </c:pt>
                  <c:pt idx="16">
                    <c:v>17-check-wether-substring-is-contained</c:v>
                  </c:pt>
                  <c:pt idx="17">
                    <c:v>18-last-common-multiple</c:v>
                  </c:pt>
                  <c:pt idx="18">
                    <c:v>19-capitalize-first-letter</c:v>
                  </c:pt>
                  <c:pt idx="19">
                    <c:v>20-decimal-to-binary</c:v>
                  </c:pt>
                  <c:pt idx="20">
                    <c:v>21-reverse-entries-array-3-ELEMENTS</c:v>
                  </c:pt>
                  <c:pt idx="21">
                    <c:v>22-median-sorted-data</c:v>
                  </c:pt>
                  <c:pt idx="22">
                    <c:v>23-double-entries-of-array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B32-DD4B-9C4B-C783BE2590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066951199"/>
        <c:axId val="2066912255"/>
      </c:scatterChart>
      <c:valAx>
        <c:axId val="206695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12255"/>
        <c:crosses val="autoZero"/>
        <c:crossBetween val="midCat"/>
      </c:valAx>
      <c:valAx>
        <c:axId val="20669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695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graph!$C$3</c:f>
              <c:strCache>
                <c:ptCount val="1"/>
                <c:pt idx="0">
                  <c:v>sonarqube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graph!$B$4:$B$26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graph!$C$4:$C$26</c:f>
              <c:numCache>
                <c:formatCode>General</c:formatCode>
                <c:ptCount val="23"/>
                <c:pt idx="0">
                  <c:v>1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6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9</c:v>
                </c:pt>
                <c:pt idx="15">
                  <c:v>0</c:v>
                </c:pt>
                <c:pt idx="16">
                  <c:v>4</c:v>
                </c:pt>
                <c:pt idx="17">
                  <c:v>7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BE-3447-BAD6-DA90664E9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8317839"/>
        <c:axId val="2069007231"/>
      </c:scatterChart>
      <c:valAx>
        <c:axId val="207831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69007231"/>
        <c:crosses val="autoZero"/>
        <c:crossBetween val="midCat"/>
      </c:valAx>
      <c:valAx>
        <c:axId val="206900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78317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graph!$D$3</c:f>
              <c:strCache>
                <c:ptCount val="1"/>
                <c:pt idx="0">
                  <c:v>genese_cpx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graph!$B$4:$B$26</c:f>
              <c:numCache>
                <c:formatCode>0.00</c:formatCode>
                <c:ptCount val="23"/>
                <c:pt idx="0">
                  <c:v>68.014414634146334</c:v>
                </c:pt>
                <c:pt idx="1">
                  <c:v>100.26741463414632</c:v>
                </c:pt>
                <c:pt idx="2">
                  <c:v>132.46873170731703</c:v>
                </c:pt>
                <c:pt idx="3">
                  <c:v>154.64156097560979</c:v>
                </c:pt>
                <c:pt idx="4">
                  <c:v>211.48453658536584</c:v>
                </c:pt>
                <c:pt idx="5">
                  <c:v>70.510951219512179</c:v>
                </c:pt>
                <c:pt idx="6">
                  <c:v>66.048609756097534</c:v>
                </c:pt>
                <c:pt idx="7">
                  <c:v>104.82602439024393</c:v>
                </c:pt>
                <c:pt idx="8">
                  <c:v>65.420853658536572</c:v>
                </c:pt>
                <c:pt idx="9">
                  <c:v>42.585804878048783</c:v>
                </c:pt>
                <c:pt idx="10">
                  <c:v>65.473780487804873</c:v>
                </c:pt>
                <c:pt idx="11">
                  <c:v>59.81002439024391</c:v>
                </c:pt>
                <c:pt idx="12">
                  <c:v>37.425292682926823</c:v>
                </c:pt>
                <c:pt idx="13">
                  <c:v>48.394707317073163</c:v>
                </c:pt>
                <c:pt idx="14">
                  <c:v>355.30917073170724</c:v>
                </c:pt>
                <c:pt idx="15">
                  <c:v>20.50239024390244</c:v>
                </c:pt>
                <c:pt idx="16">
                  <c:v>99.988414634146352</c:v>
                </c:pt>
                <c:pt idx="17">
                  <c:v>132.07892682926831</c:v>
                </c:pt>
                <c:pt idx="18">
                  <c:v>145.23982926829271</c:v>
                </c:pt>
                <c:pt idx="19">
                  <c:v>80.621829268292686</c:v>
                </c:pt>
                <c:pt idx="20">
                  <c:v>89.939219512195123</c:v>
                </c:pt>
                <c:pt idx="21">
                  <c:v>86.29456097560977</c:v>
                </c:pt>
                <c:pt idx="22">
                  <c:v>54.500707317073157</c:v>
                </c:pt>
              </c:numCache>
            </c:numRef>
          </c:xVal>
          <c:yVal>
            <c:numRef>
              <c:f>graph!$D$4:$D$26</c:f>
              <c:numCache>
                <c:formatCode>General</c:formatCode>
                <c:ptCount val="23"/>
                <c:pt idx="0">
                  <c:v>6.8</c:v>
                </c:pt>
                <c:pt idx="1">
                  <c:v>18.100000000000001</c:v>
                </c:pt>
                <c:pt idx="2">
                  <c:v>12.8</c:v>
                </c:pt>
                <c:pt idx="3">
                  <c:v>15.4</c:v>
                </c:pt>
                <c:pt idx="4">
                  <c:v>14.3</c:v>
                </c:pt>
                <c:pt idx="5">
                  <c:v>7.1</c:v>
                </c:pt>
                <c:pt idx="6">
                  <c:v>9.5</c:v>
                </c:pt>
                <c:pt idx="7">
                  <c:v>7.4</c:v>
                </c:pt>
                <c:pt idx="8">
                  <c:v>8.9</c:v>
                </c:pt>
                <c:pt idx="9">
                  <c:v>16.7</c:v>
                </c:pt>
                <c:pt idx="10">
                  <c:v>7.4</c:v>
                </c:pt>
                <c:pt idx="11">
                  <c:v>14</c:v>
                </c:pt>
                <c:pt idx="12">
                  <c:v>6</c:v>
                </c:pt>
                <c:pt idx="13">
                  <c:v>9.5</c:v>
                </c:pt>
                <c:pt idx="14">
                  <c:v>29.7</c:v>
                </c:pt>
                <c:pt idx="15">
                  <c:v>5.6</c:v>
                </c:pt>
                <c:pt idx="16">
                  <c:v>16.2</c:v>
                </c:pt>
                <c:pt idx="17">
                  <c:v>16.7</c:v>
                </c:pt>
                <c:pt idx="18">
                  <c:v>21.3</c:v>
                </c:pt>
                <c:pt idx="19">
                  <c:v>9.8000000000000007</c:v>
                </c:pt>
                <c:pt idx="20">
                  <c:v>11.7</c:v>
                </c:pt>
                <c:pt idx="21">
                  <c:v>10.6</c:v>
                </c:pt>
                <c:pt idx="22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03-3C43-8022-0ACE85E81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288704"/>
        <c:axId val="173127264"/>
      </c:scatterChart>
      <c:valAx>
        <c:axId val="17028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127264"/>
        <c:crosses val="autoZero"/>
        <c:crossBetween val="midCat"/>
      </c:valAx>
      <c:valAx>
        <c:axId val="17312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28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Updates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E1964B0-E99D-EA48-BD0C-D2695BFDB4D9}" type="CELLRANGE">
                      <a:rPr lang="en-US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172-F34C-BDBA-DEDA8047F3D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29AACF5-AD27-9F40-8D80-AF58F849C1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172-F34C-BDBA-DEDA8047F3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DA307F3-3716-DD43-B33B-DE31C8C3AD7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172-F34C-BDBA-DEDA8047F3D6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AA119E6-EDA3-4540-8504-B14FE0696EBE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172-F34C-BDBA-DEDA8047F3D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8113D5A-E188-7E43-A9ED-7A0C71A5E63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172-F34C-BDBA-DEDA8047F3D6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4828AEE-1421-AC4B-AE11-F01EF6317FE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172-F34C-BDBA-DEDA8047F3D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829F0E2-9A06-914A-BCFD-E824590909D0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172-F34C-BDBA-DEDA8047F3D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5E2DD2D-B154-DC47-A9C0-2A95BB60F94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172-F34C-BDBA-DEDA8047F3D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7320836-2C77-DF42-97CF-C99A5ABF0CB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172-F34C-BDBA-DEDA8047F3D6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C0FB7237-40CF-3A45-9FA9-32324A1EA4A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172-F34C-BDBA-DEDA8047F3D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C948901-916C-314E-A9BF-DED4F70DB592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172-F34C-BDBA-DEDA8047F3D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2A88AEB5-3CEE-634E-AB1D-9DEA6262B60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E172-F34C-BDBA-DEDA8047F3D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0A9A1EF0-B6E7-0E47-82AC-8164D74BE841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E172-F34C-BDBA-DEDA8047F3D6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3FA22B2-7513-3C4F-A9CD-BE668F6F0986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E172-F34C-BDBA-DEDA8047F3D6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1EFF0237-F7E8-E245-A72A-9EDBE9CC475F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E172-F34C-BDBA-DEDA8047F3D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F8A74CF-CA08-144C-8C05-849BA9B3923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E172-F34C-BDBA-DEDA8047F3D6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74BD113-5E79-C245-A29E-0A80D9FA2B05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E172-F34C-BDBA-DEDA8047F3D6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22BE61C-910A-224B-9D9B-8B48D1945E48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E172-F34C-BDBA-DEDA8047F3D6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07ACB1A2-E2C4-AB42-B842-759EA2F672BD}" type="CELLRANGE">
                      <a:rPr lang="fr-FR"/>
                      <a:pPr/>
                      <a:t>[PLAGECELL]</a:t>
                    </a:fld>
                    <a:endParaRPr lang="fr-FR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E172-F34C-BDBA-DEDA8047F3D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graph!$B$31:$B$49</c:f>
              <c:numCache>
                <c:formatCode>0.00</c:formatCode>
                <c:ptCount val="19"/>
                <c:pt idx="0">
                  <c:v>68.014414634146334</c:v>
                </c:pt>
                <c:pt idx="1">
                  <c:v>100.26741463414632</c:v>
                </c:pt>
                <c:pt idx="2">
                  <c:v>154.64156097560979</c:v>
                </c:pt>
                <c:pt idx="3">
                  <c:v>211.48453658536584</c:v>
                </c:pt>
                <c:pt idx="4">
                  <c:v>70.510951219512179</c:v>
                </c:pt>
                <c:pt idx="5">
                  <c:v>66.048609756097534</c:v>
                </c:pt>
                <c:pt idx="6">
                  <c:v>104.82602439024393</c:v>
                </c:pt>
                <c:pt idx="7">
                  <c:v>65.420853658536572</c:v>
                </c:pt>
                <c:pt idx="8">
                  <c:v>42.585804878048783</c:v>
                </c:pt>
                <c:pt idx="9">
                  <c:v>65.473780487804873</c:v>
                </c:pt>
                <c:pt idx="10">
                  <c:v>59.81002439024391</c:v>
                </c:pt>
                <c:pt idx="11">
                  <c:v>37.425292682926823</c:v>
                </c:pt>
                <c:pt idx="12">
                  <c:v>48.394707317073163</c:v>
                </c:pt>
                <c:pt idx="13">
                  <c:v>20.50239024390244</c:v>
                </c:pt>
                <c:pt idx="14">
                  <c:v>99.988414634146352</c:v>
                </c:pt>
                <c:pt idx="15">
                  <c:v>145.23982926829271</c:v>
                </c:pt>
                <c:pt idx="16">
                  <c:v>80.621829268292686</c:v>
                </c:pt>
                <c:pt idx="17">
                  <c:v>89.939219512195123</c:v>
                </c:pt>
                <c:pt idx="18">
                  <c:v>54.500707317073157</c:v>
                </c:pt>
              </c:numCache>
            </c:numRef>
          </c:xVal>
          <c:yVal>
            <c:numRef>
              <c:f>graph!$C$31:$C$49</c:f>
              <c:numCache>
                <c:formatCode>General</c:formatCode>
                <c:ptCount val="19"/>
                <c:pt idx="0">
                  <c:v>5.25</c:v>
                </c:pt>
                <c:pt idx="1">
                  <c:v>11.9375</c:v>
                </c:pt>
                <c:pt idx="2">
                  <c:v>15.5</c:v>
                </c:pt>
                <c:pt idx="3">
                  <c:v>19.75</c:v>
                </c:pt>
                <c:pt idx="4">
                  <c:v>5.625</c:v>
                </c:pt>
                <c:pt idx="5">
                  <c:v>10</c:v>
                </c:pt>
                <c:pt idx="6">
                  <c:v>7</c:v>
                </c:pt>
                <c:pt idx="7">
                  <c:v>5.98828125</c:v>
                </c:pt>
                <c:pt idx="8">
                  <c:v>9</c:v>
                </c:pt>
                <c:pt idx="9">
                  <c:v>6</c:v>
                </c:pt>
                <c:pt idx="10">
                  <c:v>9</c:v>
                </c:pt>
                <c:pt idx="11">
                  <c:v>3</c:v>
                </c:pt>
                <c:pt idx="12">
                  <c:v>7.75</c:v>
                </c:pt>
                <c:pt idx="13">
                  <c:v>2</c:v>
                </c:pt>
                <c:pt idx="14">
                  <c:v>6</c:v>
                </c:pt>
                <c:pt idx="15">
                  <c:v>12.78125</c:v>
                </c:pt>
                <c:pt idx="16">
                  <c:v>7.5</c:v>
                </c:pt>
                <c:pt idx="17">
                  <c:v>6.875</c:v>
                </c:pt>
                <c:pt idx="18">
                  <c:v>7.75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graph!$A$31:$A$49</c15:f>
                <c15:dlblRangeCache>
                  <c:ptCount val="19"/>
                  <c:pt idx="0">
                    <c:v>1</c:v>
                  </c:pt>
                  <c:pt idx="1">
                    <c:v>2</c:v>
                  </c:pt>
                  <c:pt idx="2">
                    <c:v>4</c:v>
                  </c:pt>
                  <c:pt idx="3">
                    <c:v>5</c:v>
                  </c:pt>
                  <c:pt idx="4">
                    <c:v>6</c:v>
                  </c:pt>
                  <c:pt idx="5">
                    <c:v>7</c:v>
                  </c:pt>
                  <c:pt idx="6">
                    <c:v>8</c:v>
                  </c:pt>
                  <c:pt idx="7">
                    <c:v>9</c:v>
                  </c:pt>
                  <c:pt idx="8">
                    <c:v>10</c:v>
                  </c:pt>
                  <c:pt idx="9">
                    <c:v>11</c:v>
                  </c:pt>
                  <c:pt idx="10">
                    <c:v>12</c:v>
                  </c:pt>
                  <c:pt idx="11">
                    <c:v>13</c:v>
                  </c:pt>
                  <c:pt idx="12">
                    <c:v>14</c:v>
                  </c:pt>
                  <c:pt idx="13">
                    <c:v>16</c:v>
                  </c:pt>
                  <c:pt idx="14">
                    <c:v>17</c:v>
                  </c:pt>
                  <c:pt idx="15">
                    <c:v>19</c:v>
                  </c:pt>
                  <c:pt idx="16">
                    <c:v>20</c:v>
                  </c:pt>
                  <c:pt idx="17">
                    <c:v>21</c:v>
                  </c:pt>
                  <c:pt idx="18">
                    <c:v>23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172-F34C-BDBA-DEDA8047F3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3818992"/>
        <c:axId val="173361008"/>
      </c:scatterChart>
      <c:valAx>
        <c:axId val="17381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361008"/>
        <c:crosses val="autoZero"/>
        <c:crossBetween val="midCat"/>
      </c:valAx>
      <c:valAx>
        <c:axId val="17336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381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15" sel="1" val="0">
  <itemLst>
    <item val="Statistiques descriptives"/>
    <item val="Matrice de corrélation"/>
    <item val="Régression de la variable sonarqube"/>
    <item val="Coefficients d'ajustement (sonarqube)"/>
    <item val="Analyse de la variance  (sonarqube)"/>
    <item val="Paramètres du modèle (sonarqube)"/>
    <item val="Equation du modèle (sonarqube)"/>
    <item val="Coefficients normalisés (sonarqube)"/>
    <item val="Prédictions et résidus (sonarqube)"/>
  </itemLst>
</formControlPr>
</file>

<file path=xl/ctrlProps/ctrlProp2.xml><?xml version="1.0" encoding="utf-8"?>
<formControlPr xmlns="http://schemas.microsoft.com/office/spreadsheetml/2009/9/main" objectType="Drop" dropStyle="combo" dx="15" sel="1" val="0">
  <itemLst>
    <item val="Statistiques descriptives"/>
    <item val="Matrice de corrélation"/>
    <item val="Régression de la variable dynamic"/>
    <item val="Coefficients d'ajustement (dynamic)"/>
    <item val="Analyse de la variance  (dynamic)"/>
    <item val="Paramètres du modèle (dynamic)"/>
    <item val="Equation du modèle (dynamic)"/>
    <item val="Coefficients normalisés (dynamic)"/>
    <item val="Prédictions et résidus (dynamic)"/>
  </itemLst>
</formControlPr>
</file>

<file path=xl/ctrlProps/ctrlProp3.xml><?xml version="1.0" encoding="utf-8"?>
<formControlPr xmlns="http://schemas.microsoft.com/office/spreadsheetml/2009/9/main" objectType="Drop" dropStyle="combo" dx="15" sel="1" val="0">
  <itemLst>
    <item val="Statistiques descriptives"/>
    <item val="Matrice de corrélation (Pearson)"/>
    <item val="p-values (Pearson)"/>
    <item val="Coefficients de détermination (Pearson)"/>
  </itemLst>
</formControlPr>
</file>

<file path=xl/ctrlProps/ctrlProp4.xml><?xml version="1.0" encoding="utf-8"?>
<formControlPr xmlns="http://schemas.microsoft.com/office/spreadsheetml/2009/9/main" objectType="Drop" dropStyle="combo" dx="15" sel="1" val="0">
  <itemLst>
    <item val="Statistiques descriptives"/>
    <item val="Matrice de corrélation (Pearson)"/>
    <item val="p-values (Pearson)"/>
    <item val="Coefficients de détermination (Pearson)"/>
    <item val="Nuages de points"/>
  </itemLst>
</formControlPr>
</file>

<file path=xl/ctrlProps/ctrlProp5.xml><?xml version="1.0" encoding="utf-8"?>
<formControlPr xmlns="http://schemas.microsoft.com/office/spreadsheetml/2009/9/main" objectType="Drop" dropStyle="combo" dx="15" sel="1" val="0">
  <itemLst>
    <item val="Statistiques descriptives"/>
    <item val="Matrice de corrélation (Kendall)"/>
    <item val="p-values (Kendall)"/>
    <item val="Coefficients de détermination (Kendall)"/>
  </itemLst>
</formControlPr>
</file>

<file path=xl/ctrlProps/ctrlProp6.xml><?xml version="1.0" encoding="utf-8"?>
<formControlPr xmlns="http://schemas.microsoft.com/office/spreadsheetml/2009/9/main" objectType="Drop" dropStyle="combo" dx="15" sel="1" val="0">
  <itemLst>
    <item val="Statistiques descriptives"/>
    <item val="Matrice de corrélation (Kendall)"/>
    <item val="p-values (Kendall)"/>
    <item val="Coefficients de détermination (Kendall)"/>
  </itemLst>
</formControlPr>
</file>

<file path=xl/ctrlProps/ctrlProp7.xml><?xml version="1.0" encoding="utf-8"?>
<formControlPr xmlns="http://schemas.microsoft.com/office/spreadsheetml/2009/9/main" objectType="Drop" dropStyle="combo" dx="15" sel="1" val="0">
  <itemLst>
    <item val="Statistiques descriptives"/>
    <item val="Matrice de corrélation (Pearson)"/>
    <item val="p-values (Pearson)"/>
    <item val="Coefficients de détermination (Pearson)"/>
  </itemLst>
</formControlPr>
</file>

<file path=xl/ctrlProps/ctrlProp8.xml><?xml version="1.0" encoding="utf-8"?>
<formControlPr xmlns="http://schemas.microsoft.com/office/spreadsheetml/2009/9/main" objectType="Drop" dropStyle="combo" dx="15" sel="3" val="0">
  <itemLst>
    <item val="Statistiques descriptives"/>
    <item val="Matrice de corrélation (Kendall)"/>
    <item val="p-values (Kendall)"/>
    <item val="Coefficients de détermination (Kendall)"/>
  </itemLst>
</formControlPr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image" Target="../media/image4.png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image" Target="../media/image6.png"/><Relationship Id="rId10" Type="http://schemas.openxmlformats.org/officeDocument/2006/relationships/chart" Target="../charts/chart15.xml"/><Relationship Id="rId4" Type="http://schemas.openxmlformats.org/officeDocument/2006/relationships/image" Target="../media/image5.png"/><Relationship Id="rId9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image" Target="../media/image4.png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image" Target="../media/image6.png"/><Relationship Id="rId10" Type="http://schemas.openxmlformats.org/officeDocument/2006/relationships/chart" Target="../charts/chart22.xml"/><Relationship Id="rId4" Type="http://schemas.openxmlformats.org/officeDocument/2006/relationships/image" Target="../media/image5.png"/><Relationship Id="rId9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image" Target="../media/image4.png"/><Relationship Id="rId7" Type="http://schemas.openxmlformats.org/officeDocument/2006/relationships/chart" Target="../charts/chart26.xml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chart" Target="../charts/chart25.xml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388698</xdr:colOff>
      <xdr:row>0</xdr:row>
      <xdr:rowOff>202045</xdr:rowOff>
    </xdr:from>
    <xdr:to>
      <xdr:col>15</xdr:col>
      <xdr:colOff>823577</xdr:colOff>
      <xdr:row>13</xdr:row>
      <xdr:rowOff>178569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E9C25D0-C5E1-0740-A8F5-0C4D3F227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422371</xdr:colOff>
      <xdr:row>14</xdr:row>
      <xdr:rowOff>52339</xdr:rowOff>
    </xdr:from>
    <xdr:to>
      <xdr:col>16</xdr:col>
      <xdr:colOff>29826</xdr:colOff>
      <xdr:row>27</xdr:row>
      <xdr:rowOff>168949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5C6D735-BDB8-D54D-924C-B0CDD7B88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538787</xdr:colOff>
      <xdr:row>24</xdr:row>
      <xdr:rowOff>76970</xdr:rowOff>
    </xdr:from>
    <xdr:to>
      <xdr:col>21</xdr:col>
      <xdr:colOff>529166</xdr:colOff>
      <xdr:row>40</xdr:row>
      <xdr:rowOff>95443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3209C78-E955-EF47-9302-A0545FC37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125074</xdr:colOff>
      <xdr:row>1</xdr:row>
      <xdr:rowOff>125074</xdr:rowOff>
    </xdr:from>
    <xdr:to>
      <xdr:col>22</xdr:col>
      <xdr:colOff>163560</xdr:colOff>
      <xdr:row>23</xdr:row>
      <xdr:rowOff>134696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CA29C20-9A1B-174A-9520-EAF388B52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148590</xdr:colOff>
      <xdr:row>0</xdr:row>
      <xdr:rowOff>40640</xdr:rowOff>
    </xdr:from>
    <xdr:to>
      <xdr:col>12</xdr:col>
      <xdr:colOff>808990</xdr:colOff>
      <xdr:row>1</xdr:row>
      <xdr:rowOff>162560</xdr:rowOff>
    </xdr:to>
    <xdr:sp macro="[0]!OrderXLSTAT" textlink="">
      <xdr:nvSpPr>
        <xdr:cNvPr id="2" name="BT673440">
          <a:extLst>
            <a:ext uri="{FF2B5EF4-FFF2-40B4-BE49-F238E27FC236}">
              <a16:creationId xmlns:a16="http://schemas.microsoft.com/office/drawing/2014/main" id="{43F1DB86-3929-9845-B1A9-C10E998DDB45}"/>
            </a:ext>
          </a:extLst>
        </xdr:cNvPr>
        <xdr:cNvSpPr txBox="1"/>
      </xdr:nvSpPr>
      <xdr:spPr>
        <a:xfrm>
          <a:off x="8848090" y="40640"/>
          <a:ext cx="1485900" cy="32512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3" name="TX810350" hidden="1">
          <a:extLst>
            <a:ext uri="{FF2B5EF4-FFF2-40B4-BE49-F238E27FC236}">
              <a16:creationId xmlns:a16="http://schemas.microsoft.com/office/drawing/2014/main" id="{A33CF01F-C82E-804A-A731-136E496A3473}"/>
            </a:ext>
          </a:extLst>
        </xdr:cNvPr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RunProcTCO
Form67.txt
CheckBox_Desc,CheckBox,True,True,200000000000_Sorties,True,Statistiques descriptives,False,,,
OptionButton_MVRemove,OptionButton,False,True,100000000100_Données manq.,True,Supprimer les observations,False,,,
OptionButton_MVRefuse,OptionButton,True,True,100000000000_Données manq.,True,Ne pas accepter les données manquantes,False,,,
OptionButton_MeanMode,OptionButton,True,True,100000000400_Données manq.,True,Moyenne ou mode,False,,,
OptionButton_NN,OptionButton,False,True,100000010400_Données manq.,True,Plus proche voisin,False,,,
OptionButton_MVEstimate,OptionButton,False,True,100000000300_Données manq.,True,Estimer les données manquantes,False,,,
CheckBox_Corr,CheckBox,True,True,200000000100_Sorties,True,Corrélations,False,,,
CheckBoxPval,CheckBox,True,True,200000000400_Sorties,True,p-values,False,,,
OptionButton_MVPair,OptionButton,False,True,100000000200_Données manq.,True,Suppression par paires,False,,,
CheckBoxCorrMap,CheckBox,False,True,300000000000_Graphiques,True,Cartes des corrélations,False,,,
CheckBoxBlueRed,CheckBox,False,True,300000000100_Graphiques,True,Echelle bleu-rouge,False,,,
CheckBoxBW,CheckBox,False,True,300000000200_Graphiques,True,Noir et blanc,False,,,
OptionButtonPN,OptionButton,True,True,300000000300_Graphiques,True,+ / -,False,,,
OptionButtonSig,OptionButton,False,True,300000000400_Graphiques,True,Significativité,False,,,
CheckBoxPat,CheckBox,False,True,300000000500_Graphiques,True,Motifs,False,,,
CheckBoxMatXY,CheckBox,False,True,300000000101_Graphiques,True,Matrice de graphiques,False,,,
CheckBoxScatter,CheckBox,False,True,300000000001_Graphiques,True,Nuages de points,False,,,
CheckBoxDeter,CheckBox,True,True,200000000500_Sorties,True,Coefficients de détermination,False,,,
OptionButtonHisto,OptionButton,True,True,300000000201_Graphiques,True,Histogrammes,False,,,
OptionButtonQQ,OptionButton,False,True,300000000301_Graphiques,True,Q-Q plots,False,,,
CheckBoxEllipse,CheckBox,False,True,300000000401_Graphiques,True,Ellipses de confiance,False,,,
CheckBoxRegLine,CheckBox,False,True,300000000601_Graphiques,True,Droites de régression,False,,,
CheckBoxColorCorrel,CheckBox,False,True,300000000701_Graphiques,True,Colorer par corrélation,False,,,
OptionButtonFisher,OptionButton,True,True,300000020501_Graphiques,True,Fisher,False,,,
OptionButtonChiSq,OptionButton,False,True,300000030501_Graphiques,True,Khi²,False,,,
TextBox_ConfPlot,TextBox,95,True,300000010501_Graphiques,True,Intervalle de confiance (%) :,False,,,
CheckBoxTrans,CheckBox,False,False,03,False,Trans,False,,,
TextBoxList,TextBox,,False,04,False,,False,,,
RefEditT,RefEdit0,'Feuil3'!$B$3:$C$26,True,000000000300_Général,True,,False,,24,2
CheckBox_G,CheckBox,False,True,000000000800_Général,True,Sous-échantillons,False,,,
RefEdit_G,RefEdit0,,True,000000000900_Général,True,Sous-échantillons :,False,,,
CheckBox_LevelOrder,CheckBox,False,False,000000001000_Général,False,Ordre des modalités,False,,,
RefEdit_LevelOrder,RefEdit,,False,000000001100_Général,False,Ordre des modalités :,False,,,
ComboBoxType,ComboBox,2,True,000000010500_Général,True,Sélectionnez le type de corrélation à tester,False,,,
RefEdit_W,RefEdit0,,True,000000000700_Général,True,Poids :,False,,,
CheckBox_W,CheckBox,False,True,000000000600_Général,True,Poids,False,,,
OptionButton_W,OptionButton,False,True,000000020001_Général,True,Classeur,False,,,
OptionButton_R,OptionButton,True,True,000000000001_Général,True,Plage,False,,,
OptionButton_S,OptionButton,False,True,000000010001_Général,True,Feuille,False,,,
RefEdit_R,RefEdit,,True,000000000101_Général,True,Plage :,False,,,
CheckBoxVarLabels,CheckBox,True,True,000000000201_Général,True,Libellés des variables,False,,,
TextBoxMaxIter,TextBox,200,True,000001010401_Général,True,Itérations :,False,,,
TextBoxConv,TextBox,0.0001,True,000001020401_Général,True,Convergence :,False,,,
TextBox_Conf,TextBox,5,True,000000010301_Général,True,Niveau de signification (%) :,False,,,
CheckBox_ShowImg,CheckBox,False,True,400000000000_Image,True,Image,False,,,
CheckBox_CorrImg,CheckBox,False,True,400000000100_Image,True,Corrélations,False,,,
CheckBox_DeterImg,CheckBox,False,True,400000000200_Image,True,Coefficients de détermination(R2),False,,,
CheckBox_LabelOptImg,CheckBox,False,True,400000000400_Image,True,Libellés des variables,False,,,
CheckBox_GridOptImg,CheckBox,False,True,400000000500_Image,True,Grille,False,,,
CheckBox_LegendOptImg,CheckBox,False,True,400000000600_Image,True,Légende,False,,,
CheckBoxCI,CheckBox,False,True,200000000200_Sorties,True,Intervalles de confiance,False,,,
CheckBoxFilter,CheckBox,False,True,200000000001_Sorties,True,Filtrer les variables avec R2,False,,,
CheckBoxSortCorrel,CheckBox,False,True,200000000301_Sorties,True,Trier les variables avec R2,False,,,
ComboBoxFilter,ComboBox,0,True,200000000101_Sorties,True,Filtrer les variables avec R2 :,False,,,
TextBoxFilter,TextBox,0,True,200000010201_Sorties,True,Filtrer les variables avec R2 :,False,,,
ComboBoxMethodSort,ComboBox,0,True,200000010401_Sorties,True,Méthode :,False,,,
ComboBoxCI,ComboBox,0,True,200000000300_Sorties,True,Format :,False,,,
FileSelect1,CommandButton,,False,000000000400_Général,False,,False,,,
ScrollBarSelect,ScrollBar,0,False,05,False,,,,,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179578</xdr:colOff>
      <xdr:row>6</xdr:row>
      <xdr:rowOff>0</xdr:rowOff>
    </xdr:to>
    <xdr:sp macro="" textlink="">
      <xdr:nvSpPr>
        <xdr:cNvPr id="4" name="BK810350">
          <a:extLst>
            <a:ext uri="{FF2B5EF4-FFF2-40B4-BE49-F238E27FC236}">
              <a16:creationId xmlns:a16="http://schemas.microsoft.com/office/drawing/2014/main" id="{AB56C744-B227-DF40-9926-9E3D923D953D}"/>
            </a:ext>
          </a:extLst>
        </xdr:cNvPr>
        <xdr:cNvSpPr/>
      </xdr:nvSpPr>
      <xdr:spPr>
        <a:xfrm>
          <a:off x="450850" y="1022350"/>
          <a:ext cx="1824228" cy="425450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72746</xdr:colOff>
      <xdr:row>5</xdr:row>
      <xdr:rowOff>43434</xdr:rowOff>
    </xdr:from>
    <xdr:to>
      <xdr:col>1</xdr:col>
      <xdr:colOff>415646</xdr:colOff>
      <xdr:row>5</xdr:row>
      <xdr:rowOff>386334</xdr:rowOff>
    </xdr:to>
    <xdr:pic macro="[0]!ReRunXLSTAT">
      <xdr:nvPicPr>
        <xdr:cNvPr id="5" name="BT810350">
          <a:extLst>
            <a:ext uri="{FF2B5EF4-FFF2-40B4-BE49-F238E27FC236}">
              <a16:creationId xmlns:a16="http://schemas.microsoft.com/office/drawing/2014/main" id="{7289B187-C68D-BC48-9708-C3A3043CD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46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6" name="RM810350">
          <a:extLst>
            <a:ext uri="{FF2B5EF4-FFF2-40B4-BE49-F238E27FC236}">
              <a16:creationId xmlns:a16="http://schemas.microsoft.com/office/drawing/2014/main" id="{30D96B74-521C-FD4D-B927-2FDDC2332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7" name="AD810350" hidden="1">
          <a:extLst>
            <a:ext uri="{FF2B5EF4-FFF2-40B4-BE49-F238E27FC236}">
              <a16:creationId xmlns:a16="http://schemas.microsoft.com/office/drawing/2014/main" id="{B6E7D951-70EA-004E-9695-556B628520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144577</xdr:colOff>
      <xdr:row>5</xdr:row>
      <xdr:rowOff>43434</xdr:rowOff>
    </xdr:from>
    <xdr:to>
      <xdr:col>2</xdr:col>
      <xdr:colOff>487477</xdr:colOff>
      <xdr:row>5</xdr:row>
      <xdr:rowOff>386334</xdr:rowOff>
    </xdr:to>
    <xdr:pic macro="[0]!SendToOfficeLocal">
      <xdr:nvPicPr>
        <xdr:cNvPr id="8" name="WD810350">
          <a:extLst>
            <a:ext uri="{FF2B5EF4-FFF2-40B4-BE49-F238E27FC236}">
              <a16:creationId xmlns:a16="http://schemas.microsoft.com/office/drawing/2014/main" id="{7883C060-AAE4-0D46-A587-143ADA7B09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4577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593242</xdr:colOff>
      <xdr:row>5</xdr:row>
      <xdr:rowOff>43434</xdr:rowOff>
    </xdr:from>
    <xdr:to>
      <xdr:col>3</xdr:col>
      <xdr:colOff>110642</xdr:colOff>
      <xdr:row>5</xdr:row>
      <xdr:rowOff>386334</xdr:rowOff>
    </xdr:to>
    <xdr:pic macro="[0]!SendToOfficeLocal">
      <xdr:nvPicPr>
        <xdr:cNvPr id="9" name="PT810350">
          <a:extLst>
            <a:ext uri="{FF2B5EF4-FFF2-40B4-BE49-F238E27FC236}">
              <a16:creationId xmlns:a16="http://schemas.microsoft.com/office/drawing/2014/main" id="{6E2C51E2-180F-7044-A319-BCCCBE5A15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63242" y="1059434"/>
          <a:ext cx="342900" cy="3429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52225" name="DD677025" hidden="1">
              <a:extLst>
                <a:ext uri="{63B3BB69-23CF-44E3-9099-C40C66FF867C}">
                  <a14:compatExt spid="_x0000_s52225"/>
                </a:ext>
                <a:ext uri="{FF2B5EF4-FFF2-40B4-BE49-F238E27FC236}">
                  <a16:creationId xmlns:a16="http://schemas.microsoft.com/office/drawing/2014/main" id="{E328D712-5C17-D145-A105-61E13160868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148590</xdr:colOff>
      <xdr:row>0</xdr:row>
      <xdr:rowOff>40640</xdr:rowOff>
    </xdr:from>
    <xdr:to>
      <xdr:col>12</xdr:col>
      <xdr:colOff>808990</xdr:colOff>
      <xdr:row>1</xdr:row>
      <xdr:rowOff>162560</xdr:rowOff>
    </xdr:to>
    <xdr:sp macro="[0]!OrderXLSTAT" textlink="">
      <xdr:nvSpPr>
        <xdr:cNvPr id="2" name="BT921436">
          <a:extLst>
            <a:ext uri="{FF2B5EF4-FFF2-40B4-BE49-F238E27FC236}">
              <a16:creationId xmlns:a16="http://schemas.microsoft.com/office/drawing/2014/main" id="{82591499-AF30-A744-AC3F-8B49D4C184C9}"/>
            </a:ext>
          </a:extLst>
        </xdr:cNvPr>
        <xdr:cNvSpPr txBox="1"/>
      </xdr:nvSpPr>
      <xdr:spPr>
        <a:xfrm>
          <a:off x="8848090" y="40640"/>
          <a:ext cx="1485900" cy="32512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3" name="TX271714" hidden="1">
          <a:extLst>
            <a:ext uri="{FF2B5EF4-FFF2-40B4-BE49-F238E27FC236}">
              <a16:creationId xmlns:a16="http://schemas.microsoft.com/office/drawing/2014/main" id="{1152FE7E-691C-A244-AAAA-8032D1D969B2}"/>
            </a:ext>
          </a:extLst>
        </xdr:cNvPr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RunProcTCO
Form67.txt
CheckBox_Desc,CheckBox,True,True,200000000000_Sorties,True,Statistiques descriptives,False,,,
OptionButton_MVRemove,OptionButton,False,True,100000000100_Données manq.,True,Supprimer les observations,False,,,
OptionButton_MVRefuse,OptionButton,True,True,100000000000_Données manq.,True,Ne pas accepter les données manquantes,False,,,
OptionButton_MeanMode,OptionButton,True,True,100000000400_Données manq.,True,Moyenne ou mode,False,,,
OptionButton_NN,OptionButton,False,True,100000010400_Données manq.,True,Plus proche voisin,False,,,
OptionButton_MVEstimate,OptionButton,False,True,100000000300_Données manq.,True,Estimer les données manquantes,False,,,
CheckBox_Corr,CheckBox,True,True,200000000100_Sorties,True,Corrélations,False,,,
CheckBoxPval,CheckBox,True,True,200000000400_Sorties,True,p-values,False,,,
OptionButton_MVPair,OptionButton,False,True,100000000200_Données manq.,True,Suppression par paires,False,,,
CheckBoxCorrMap,CheckBox,False,True,300000000000_Graphiques,True,Cartes des corrélations,False,,,
CheckBoxBlueRed,CheckBox,False,True,300000000100_Graphiques,True,Echelle bleu-rouge,False,,,
CheckBoxBW,CheckBox,False,True,300000000200_Graphiques,True,Noir et blanc,False,,,
OptionButtonPN,OptionButton,True,True,300000000300_Graphiques,True,+ / -,False,,,
OptionButtonSig,OptionButton,False,True,300000000400_Graphiques,True,Significativité,False,,,
CheckBoxPat,CheckBox,False,True,300000000500_Graphiques,True,Motifs,False,,,
CheckBoxMatXY,CheckBox,False,True,300000000101_Graphiques,True,Matrice de graphiques,False,,,
CheckBoxScatter,CheckBox,False,True,300000000001_Graphiques,True,Nuages de points,False,,,
CheckBoxDeter,CheckBox,True,True,200000000500_Sorties,True,Coefficients de détermination,False,,,
OptionButtonHisto,OptionButton,True,True,300000000201_Graphiques,True,Histogrammes,False,,,
OptionButtonQQ,OptionButton,False,True,300000000301_Graphiques,True,Q-Q plots,False,,,
CheckBoxEllipse,CheckBox,False,True,300000000401_Graphiques,True,Ellipses de confiance,False,,,
CheckBoxRegLine,CheckBox,False,True,300000000601_Graphiques,True,Droites de régression,False,,,
CheckBoxColorCorrel,CheckBox,False,True,300000000701_Graphiques,True,Colorer par corrélation,False,,,
OptionButtonFisher,OptionButton,True,True,300000020501_Graphiques,True,Fisher,False,,,
OptionButtonChiSq,OptionButton,False,True,300000030501_Graphiques,True,Khi²,False,,,
TextBox_ConfPlot,TextBox,95,True,300000010501_Graphiques,True,Intervalle de confiance (%) :,False,,,
CheckBoxTrans,CheckBox,False,False,03,False,Trans,False,,,
TextBoxList,TextBox,,False,04,False,,False,,,
RefEditT,RefEdit0,'Feuil3'!$B$30:$C$49,True,000000000300_Général,True,,False,,20,2
CheckBox_G,CheckBox,False,True,000000000800_Général,True,Sous-échantillons,False,,,
RefEdit_G,RefEdit0,,True,000000000900_Général,True,Sous-échantillons :,False,,,
CheckBox_LevelOrder,CheckBox,False,False,000000001000_Général,False,Ordre des modalités,False,,,
RefEdit_LevelOrder,RefEdit,,False,000000001100_Général,False,Ordre des modalités :,False,,,
ComboBoxType,ComboBox,0,True,000000010500_Général,True,Sélectionnez le type de corrélation à tester,False,,,
RefEdit_W,RefEdit0,,True,000000000700_Général,True,Poids :,False,,,
CheckBox_W,CheckBox,False,True,000000000600_Général,True,Poids,False,,,
OptionButton_W,OptionButton,False,True,000000020001_Général,True,Classeur,False,,,
OptionButton_R,OptionButton,True,True,000000000001_Général,True,Plage,False,,,
OptionButton_S,OptionButton,False,True,000000010001_Général,True,Feuille,False,,,
RefEdit_R,RefEdit,,True,000000000101_Général,True,Plage :,False,,,
CheckBoxVarLabels,CheckBox,True,True,000000000201_Général,True,Libellés des variables,False,,,
TextBoxMaxIter,TextBox,200,True,000001010401_Général,True,Itérations :,False,,,
TextBoxConv,TextBox,0.0001,True,000001020401_Général,True,Convergence :,False,,,
TextBox_Conf,TextBox,5,True,000000010301_Général,True,Niveau de signification (%) :,False,,,
CheckBox_ShowImg,CheckBox,False,True,400000000000_Image,True,Image,False,,,
CheckBox_CorrImg,CheckBox,False,True,400000000100_Image,True,Corrélations,False,,,
CheckBox_DeterImg,CheckBox,False,True,400000000200_Image,True,Coefficients de détermination(R2),False,,,
CheckBox_LabelOptImg,CheckBox,False,True,400000000400_Image,True,Libellés des variables,False,,,
CheckBox_GridOptImg,CheckBox,False,True,400000000500_Image,True,Grille,False,,,
CheckBox_LegendOptImg,CheckBox,False,True,400000000600_Image,True,Légende,False,,,
CheckBoxCI,CheckBox,False,True,200000000200_Sorties,True,Intervalles de confiance,False,,,
CheckBoxFilter,CheckBox,False,True,200000000001_Sorties,True,Filtrer les variables avec R2,False,,,
CheckBoxSortCorrel,CheckBox,False,True,200000000301_Sorties,True,Trier les variables avec R2,False,,,
ComboBoxFilter,ComboBox,0,True,200000000101_Sorties,True,Filtrer les variables avec R2 :,False,,,
TextBoxFilter,TextBox,0,True,200000010201_Sorties,True,Filtrer les variables avec R2 :,False,,,
ComboBoxMethodSort,ComboBox,0,True,200000010401_Sorties,True,Méthode :,False,,,
ComboBoxCI,ComboBox,0,True,200000000300_Sorties,True,Format :,False,,,
FileSelect1,CommandButton,,False,000000000400_Général,False,,False,,,
ScrollBarSelect,ScrollBar,0,False,05,False,,,,,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179578</xdr:colOff>
      <xdr:row>6</xdr:row>
      <xdr:rowOff>0</xdr:rowOff>
    </xdr:to>
    <xdr:sp macro="" textlink="">
      <xdr:nvSpPr>
        <xdr:cNvPr id="4" name="BK271714">
          <a:extLst>
            <a:ext uri="{FF2B5EF4-FFF2-40B4-BE49-F238E27FC236}">
              <a16:creationId xmlns:a16="http://schemas.microsoft.com/office/drawing/2014/main" id="{3A7AEE4F-B061-AC46-B306-BEE7907F9058}"/>
            </a:ext>
          </a:extLst>
        </xdr:cNvPr>
        <xdr:cNvSpPr/>
      </xdr:nvSpPr>
      <xdr:spPr>
        <a:xfrm>
          <a:off x="450850" y="1022350"/>
          <a:ext cx="1824228" cy="425450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72746</xdr:colOff>
      <xdr:row>5</xdr:row>
      <xdr:rowOff>43434</xdr:rowOff>
    </xdr:from>
    <xdr:to>
      <xdr:col>1</xdr:col>
      <xdr:colOff>415646</xdr:colOff>
      <xdr:row>5</xdr:row>
      <xdr:rowOff>386334</xdr:rowOff>
    </xdr:to>
    <xdr:pic macro="[0]!ReRunXLSTAT">
      <xdr:nvPicPr>
        <xdr:cNvPr id="5" name="BT271714">
          <a:extLst>
            <a:ext uri="{FF2B5EF4-FFF2-40B4-BE49-F238E27FC236}">
              <a16:creationId xmlns:a16="http://schemas.microsoft.com/office/drawing/2014/main" id="{C0497A57-B57E-B545-95C9-F9EA445FF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46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6" name="RM271714">
          <a:extLst>
            <a:ext uri="{FF2B5EF4-FFF2-40B4-BE49-F238E27FC236}">
              <a16:creationId xmlns:a16="http://schemas.microsoft.com/office/drawing/2014/main" id="{24EEC676-8342-1840-A472-36BEE1E7B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7" name="AD271714" hidden="1">
          <a:extLst>
            <a:ext uri="{FF2B5EF4-FFF2-40B4-BE49-F238E27FC236}">
              <a16:creationId xmlns:a16="http://schemas.microsoft.com/office/drawing/2014/main" id="{3A9E221E-9FE7-D94F-8605-C63CC2A887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144577</xdr:colOff>
      <xdr:row>5</xdr:row>
      <xdr:rowOff>43434</xdr:rowOff>
    </xdr:from>
    <xdr:to>
      <xdr:col>2</xdr:col>
      <xdr:colOff>487477</xdr:colOff>
      <xdr:row>5</xdr:row>
      <xdr:rowOff>386334</xdr:rowOff>
    </xdr:to>
    <xdr:pic macro="[0]!SendToOfficeLocal">
      <xdr:nvPicPr>
        <xdr:cNvPr id="8" name="WD271714">
          <a:extLst>
            <a:ext uri="{FF2B5EF4-FFF2-40B4-BE49-F238E27FC236}">
              <a16:creationId xmlns:a16="http://schemas.microsoft.com/office/drawing/2014/main" id="{858C0A84-574F-D34F-BA28-8D91AD1F94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4577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593242</xdr:colOff>
      <xdr:row>5</xdr:row>
      <xdr:rowOff>43434</xdr:rowOff>
    </xdr:from>
    <xdr:to>
      <xdr:col>3</xdr:col>
      <xdr:colOff>110642</xdr:colOff>
      <xdr:row>5</xdr:row>
      <xdr:rowOff>386334</xdr:rowOff>
    </xdr:to>
    <xdr:pic macro="[0]!SendToOfficeLocal">
      <xdr:nvPicPr>
        <xdr:cNvPr id="9" name="PT271714">
          <a:extLst>
            <a:ext uri="{FF2B5EF4-FFF2-40B4-BE49-F238E27FC236}">
              <a16:creationId xmlns:a16="http://schemas.microsoft.com/office/drawing/2014/main" id="{A0793346-0228-8343-B6A1-0809300DA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63242" y="1059434"/>
          <a:ext cx="342900" cy="3429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51201" name="DD805201" hidden="1">
              <a:extLst>
                <a:ext uri="{63B3BB69-23CF-44E3-9099-C40C66FF867C}">
                  <a14:compatExt spid="_x0000_s51201"/>
                </a:ext>
                <a:ext uri="{FF2B5EF4-FFF2-40B4-BE49-F238E27FC236}">
                  <a16:creationId xmlns:a16="http://schemas.microsoft.com/office/drawing/2014/main" id="{C068AC86-282E-1447-861B-8F7692A7AC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148590</xdr:colOff>
      <xdr:row>0</xdr:row>
      <xdr:rowOff>40640</xdr:rowOff>
    </xdr:from>
    <xdr:to>
      <xdr:col>12</xdr:col>
      <xdr:colOff>808990</xdr:colOff>
      <xdr:row>1</xdr:row>
      <xdr:rowOff>162560</xdr:rowOff>
    </xdr:to>
    <xdr:sp macro="[0]!OrderXLSTAT" textlink="">
      <xdr:nvSpPr>
        <xdr:cNvPr id="2" name="BT320623">
          <a:extLst>
            <a:ext uri="{FF2B5EF4-FFF2-40B4-BE49-F238E27FC236}">
              <a16:creationId xmlns:a16="http://schemas.microsoft.com/office/drawing/2014/main" id="{ECE1C026-8844-B54B-8AF1-B171CA6FB650}"/>
            </a:ext>
          </a:extLst>
        </xdr:cNvPr>
        <xdr:cNvSpPr txBox="1"/>
      </xdr:nvSpPr>
      <xdr:spPr>
        <a:xfrm>
          <a:off x="8848090" y="40640"/>
          <a:ext cx="1485900" cy="32512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3" name="TX942439" hidden="1">
          <a:extLst>
            <a:ext uri="{FF2B5EF4-FFF2-40B4-BE49-F238E27FC236}">
              <a16:creationId xmlns:a16="http://schemas.microsoft.com/office/drawing/2014/main" id="{B12B61ED-EDA6-9540-ACA9-14CF290FA6DD}"/>
            </a:ext>
          </a:extLst>
        </xdr:cNvPr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RunProcTCO
Form67.txt
CheckBox_Desc,CheckBox,True,True,200000000000_Sorties,True,Statistiques descriptives,False,,,
OptionButton_MVRemove,OptionButton,False,True,100000000100_Données manq.,True,Supprimer les observations,False,,,
OptionButton_MVRefuse,OptionButton,True,True,100000000000_Données manq.,True,Ne pas accepter les données manquantes,False,,,
OptionButton_MeanMode,OptionButton,True,True,100000000400_Données manq.,True,Moyenne ou mode,False,,,
OptionButton_NN,OptionButton,False,True,100000010400_Données manq.,True,Plus proche voisin,False,,,
OptionButton_MVEstimate,OptionButton,False,True,100000000300_Données manq.,True,Estimer les données manquantes,False,,,
CheckBox_Corr,CheckBox,True,True,200000000100_Sorties,True,Corrélations,False,,,
CheckBoxPval,CheckBox,True,True,200000000400_Sorties,True,p-values,False,,,
OptionButton_MVPair,OptionButton,False,True,100000000200_Données manq.,True,Suppression par paires,False,,,
CheckBoxCorrMap,CheckBox,False,True,300000000000_Graphiques,True,Cartes des corrélations,False,,,
CheckBoxBlueRed,CheckBox,False,True,300000000100_Graphiques,True,Echelle bleu-rouge,False,,,
CheckBoxBW,CheckBox,False,True,300000000200_Graphiques,True,Noir et blanc,False,,,
OptionButtonPN,OptionButton,True,True,300000000300_Graphiques,True,+ / -,False,,,
OptionButtonSig,OptionButton,False,True,300000000400_Graphiques,True,Significativité,False,,,
CheckBoxPat,CheckBox,False,True,300000000500_Graphiques,True,Motifs,False,,,
CheckBoxMatXY,CheckBox,False,True,300000000101_Graphiques,True,Matrice de graphiques,False,,,
CheckBoxScatter,CheckBox,False,True,300000000001_Graphiques,True,Nuages de points,False,,,
CheckBoxDeter,CheckBox,True,True,200000000500_Sorties,True,Coefficients de détermination,False,,,
OptionButtonHisto,OptionButton,True,True,300000000201_Graphiques,True,Histogrammes,False,,,
OptionButtonQQ,OptionButton,False,True,300000000301_Graphiques,True,Q-Q plots,False,,,
CheckBoxEllipse,CheckBox,False,True,300000000401_Graphiques,True,Ellipses de confiance,False,,,
CheckBoxRegLine,CheckBox,False,True,300000000601_Graphiques,True,Droites de régression,False,,,
CheckBoxColorCorrel,CheckBox,False,True,300000000701_Graphiques,True,Colorer par corrélation,False,,,
OptionButtonFisher,OptionButton,True,True,300000020501_Graphiques,True,Fisher,False,,,
OptionButtonChiSq,OptionButton,False,True,300000030501_Graphiques,True,Khi²,False,,,
TextBox_ConfPlot,TextBox,95,True,300000010501_Graphiques,True,Intervalle de confiance (%) :,False,,,
CheckBoxTrans,CheckBox,False,False,03,False,Trans,False,,,
TextBoxList,TextBox,,False,04,False,,False,,,
RefEditT,RefEdit0,'Feuil3'!$B$30:$C$49,True,000000000300_Général,True,,False,,20,2
CheckBox_G,CheckBox,False,True,000000000800_Général,True,Sous-échantillons,False,,,
RefEdit_G,RefEdit0,,True,000000000900_Général,True,Sous-échantillons :,False,,,
CheckBox_LevelOrder,CheckBox,False,False,000000001000_Général,False,Ordre des modalités,False,,,
RefEdit_LevelOrder,RefEdit,,False,000000001100_Général,False,Ordre des modalités :,False,,,
ComboBoxType,ComboBox,2,True,000000010500_Général,True,Sélectionnez le type de corrélation à tester,False,,,
RefEdit_W,RefEdit0,,True,000000000700_Général,True,Poids :,False,,,
CheckBox_W,CheckBox,False,True,000000000600_Général,True,Poids,False,,,
OptionButton_W,OptionButton,False,True,000000020001_Général,True,Classeur,False,,,
OptionButton_R,OptionButton,True,True,000000000001_Général,True,Plage,False,,,
OptionButton_S,OptionButton,False,True,000000010001_Général,True,Feuille,False,,,
RefEdit_R,RefEdit0,,True,000000000101_Général,True,Plage :,False,,,
CheckBoxVarLabels,CheckBox,True,True,000000000201_Général,True,Libellés des variables,False,,,
TextBoxMaxIter,TextBox,200,True,000001010401_Général,True,Itérations :,False,,,
TextBoxConv,TextBox,0.0001,True,000001020401_Général,True,Convergence :,False,,,
TextBox_Conf,TextBox,5,True,000000010301_Général,True,Niveau de signification (%) :,False,,,
CheckBox_ShowImg,CheckBox,False,True,400000000000_Image,True,Image,False,,,
CheckBox_CorrImg,CheckBox,False,True,400000000100_Image,True,Corrélations,False,,,
CheckBox_DeterImg,CheckBox,False,True,400000000200_Image,True,Coefficients de détermination(R2),False,,,
CheckBox_LabelOptImg,CheckBox,False,True,400000000400_Image,True,Libellés des variables,False,,,
CheckBox_GridOptImg,CheckBox,False,True,400000000500_Image,True,Grille,False,,,
CheckBox_LegendOptImg,CheckBox,False,True,400000000600_Image,True,Légende,False,,,
CheckBoxCI,CheckBox,False,True,200000000200_Sorties,True,Intervalles de confiance,False,,,
CheckBoxFilter,CheckBox,False,True,200000000001_Sorties,True,Filtrer les variables avec R2,False,,,
CheckBoxSortCorrel,CheckBox,False,True,200000000301_Sorties,True,Trier les variables avec R2,False,,,
ComboBoxFilter,ComboBox,0,True,200000000101_Sorties,True,Filtrer les variables avec R2 :,False,,,
TextBoxFilter,TextBox,0,True,200000010201_Sorties,True,Filtrer les variables avec R2 :,False,,,
ComboBoxMethodSort,ComboBox,0,True,200000010401_Sorties,True,Méthode :,False,,,
ComboBoxCI,ComboBox,0,True,200000000300_Sorties,True,Format :,False,,,
FileSelect1,CommandButton,,False,000000000400_Général,False,,False,,,
ScrollBarSelect,ScrollBar,0,False,05,False,,,,,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179578</xdr:colOff>
      <xdr:row>6</xdr:row>
      <xdr:rowOff>0</xdr:rowOff>
    </xdr:to>
    <xdr:sp macro="" textlink="">
      <xdr:nvSpPr>
        <xdr:cNvPr id="4" name="BK942439">
          <a:extLst>
            <a:ext uri="{FF2B5EF4-FFF2-40B4-BE49-F238E27FC236}">
              <a16:creationId xmlns:a16="http://schemas.microsoft.com/office/drawing/2014/main" id="{8E2ACAB3-F05D-FC42-866C-9282CEEB1415}"/>
            </a:ext>
          </a:extLst>
        </xdr:cNvPr>
        <xdr:cNvSpPr/>
      </xdr:nvSpPr>
      <xdr:spPr>
        <a:xfrm>
          <a:off x="450850" y="1022350"/>
          <a:ext cx="1824228" cy="425450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72746</xdr:colOff>
      <xdr:row>5</xdr:row>
      <xdr:rowOff>43434</xdr:rowOff>
    </xdr:from>
    <xdr:to>
      <xdr:col>1</xdr:col>
      <xdr:colOff>415646</xdr:colOff>
      <xdr:row>5</xdr:row>
      <xdr:rowOff>386334</xdr:rowOff>
    </xdr:to>
    <xdr:pic macro="[0]!ReRunXLSTAT">
      <xdr:nvPicPr>
        <xdr:cNvPr id="5" name="BT942439">
          <a:extLst>
            <a:ext uri="{FF2B5EF4-FFF2-40B4-BE49-F238E27FC236}">
              <a16:creationId xmlns:a16="http://schemas.microsoft.com/office/drawing/2014/main" id="{A4F4847A-E4BA-CA42-96BF-4E4BC55462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46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6" name="RM942439">
          <a:extLst>
            <a:ext uri="{FF2B5EF4-FFF2-40B4-BE49-F238E27FC236}">
              <a16:creationId xmlns:a16="http://schemas.microsoft.com/office/drawing/2014/main" id="{61C903FA-1B19-6F43-9465-98BA4F970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7" name="AD942439" hidden="1">
          <a:extLst>
            <a:ext uri="{FF2B5EF4-FFF2-40B4-BE49-F238E27FC236}">
              <a16:creationId xmlns:a16="http://schemas.microsoft.com/office/drawing/2014/main" id="{48ACBDF9-6A2E-1549-88C1-2F84A4D39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144577</xdr:colOff>
      <xdr:row>5</xdr:row>
      <xdr:rowOff>43434</xdr:rowOff>
    </xdr:from>
    <xdr:to>
      <xdr:col>2</xdr:col>
      <xdr:colOff>487477</xdr:colOff>
      <xdr:row>5</xdr:row>
      <xdr:rowOff>386334</xdr:rowOff>
    </xdr:to>
    <xdr:pic macro="[0]!SendToOfficeLocal">
      <xdr:nvPicPr>
        <xdr:cNvPr id="8" name="WD942439">
          <a:extLst>
            <a:ext uri="{FF2B5EF4-FFF2-40B4-BE49-F238E27FC236}">
              <a16:creationId xmlns:a16="http://schemas.microsoft.com/office/drawing/2014/main" id="{612BCA11-E164-9049-8AA6-244EC3AD0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4577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593242</xdr:colOff>
      <xdr:row>5</xdr:row>
      <xdr:rowOff>43434</xdr:rowOff>
    </xdr:from>
    <xdr:to>
      <xdr:col>3</xdr:col>
      <xdr:colOff>110642</xdr:colOff>
      <xdr:row>5</xdr:row>
      <xdr:rowOff>386334</xdr:rowOff>
    </xdr:to>
    <xdr:pic macro="[0]!SendToOfficeLocal">
      <xdr:nvPicPr>
        <xdr:cNvPr id="9" name="PT942439">
          <a:extLst>
            <a:ext uri="{FF2B5EF4-FFF2-40B4-BE49-F238E27FC236}">
              <a16:creationId xmlns:a16="http://schemas.microsoft.com/office/drawing/2014/main" id="{543EAC5C-F161-AC4B-8E0B-D9901B2CC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63242" y="1059434"/>
          <a:ext cx="342900" cy="3429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50177" name="DD928586" hidden="1">
              <a:extLst>
                <a:ext uri="{63B3BB69-23CF-44E3-9099-C40C66FF867C}">
                  <a14:compatExt spid="_x0000_s50177"/>
                </a:ext>
                <a:ext uri="{FF2B5EF4-FFF2-40B4-BE49-F238E27FC236}">
                  <a16:creationId xmlns:a16="http://schemas.microsoft.com/office/drawing/2014/main" id="{1BA82D43-4512-C745-9227-FF8B121470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14</xdr:row>
      <xdr:rowOff>177800</xdr:rowOff>
    </xdr:from>
    <xdr:to>
      <xdr:col>20</xdr:col>
      <xdr:colOff>698500</xdr:colOff>
      <xdr:row>42</xdr:row>
      <xdr:rowOff>196850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0A79AC5-FFF9-A545-AB7C-457D0C96F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27940</xdr:colOff>
      <xdr:row>2</xdr:row>
      <xdr:rowOff>431800</xdr:rowOff>
    </xdr:from>
    <xdr:to>
      <xdr:col>14</xdr:col>
      <xdr:colOff>629920</xdr:colOff>
      <xdr:row>10</xdr:row>
      <xdr:rowOff>20320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52DB796-00F4-624B-9EA4-DD9647278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1</xdr:row>
      <xdr:rowOff>184150</xdr:rowOff>
    </xdr:from>
    <xdr:to>
      <xdr:col>10</xdr:col>
      <xdr:colOff>736600</xdr:colOff>
      <xdr:row>26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6A87A4E-384D-A64A-A0FF-A96A3BD891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127000</xdr:colOff>
      <xdr:row>1</xdr:row>
      <xdr:rowOff>171450</xdr:rowOff>
    </xdr:from>
    <xdr:to>
      <xdr:col>16</xdr:col>
      <xdr:colOff>571500</xdr:colOff>
      <xdr:row>25</xdr:row>
      <xdr:rowOff>190500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ACBA78E-1294-7C43-AD60-862401D20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317500</xdr:colOff>
      <xdr:row>32</xdr:row>
      <xdr:rowOff>133350</xdr:rowOff>
    </xdr:from>
    <xdr:to>
      <xdr:col>27</xdr:col>
      <xdr:colOff>152400</xdr:colOff>
      <xdr:row>53</xdr:row>
      <xdr:rowOff>63500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924D6F9-543C-2041-A14D-4AAA7437A0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285750</xdr:colOff>
      <xdr:row>15</xdr:row>
      <xdr:rowOff>196850</xdr:rowOff>
    </xdr:from>
    <xdr:to>
      <xdr:col>24</xdr:col>
      <xdr:colOff>730250</xdr:colOff>
      <xdr:row>29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0894BCE-A399-114E-A619-979725C25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148590</xdr:colOff>
      <xdr:row>0</xdr:row>
      <xdr:rowOff>40640</xdr:rowOff>
    </xdr:from>
    <xdr:to>
      <xdr:col>12</xdr:col>
      <xdr:colOff>808990</xdr:colOff>
      <xdr:row>1</xdr:row>
      <xdr:rowOff>162560</xdr:rowOff>
    </xdr:to>
    <xdr:sp macro="[0]!OrderXLSTAT" textlink="">
      <xdr:nvSpPr>
        <xdr:cNvPr id="2" name="BT91973">
          <a:extLst>
            <a:ext uri="{FF2B5EF4-FFF2-40B4-BE49-F238E27FC236}">
              <a16:creationId xmlns:a16="http://schemas.microsoft.com/office/drawing/2014/main" id="{8527C75C-858E-0A4D-AA06-FEA36A08E253}"/>
            </a:ext>
          </a:extLst>
        </xdr:cNvPr>
        <xdr:cNvSpPr txBox="1"/>
      </xdr:nvSpPr>
      <xdr:spPr>
        <a:xfrm>
          <a:off x="8848090" y="40640"/>
          <a:ext cx="1485900" cy="32512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3" name="TX703738" hidden="1">
          <a:extLst>
            <a:ext uri="{FF2B5EF4-FFF2-40B4-BE49-F238E27FC236}">
              <a16:creationId xmlns:a16="http://schemas.microsoft.com/office/drawing/2014/main" id="{3B3561A2-D442-4B4E-A216-8C57185A47B7}"/>
            </a:ext>
          </a:extLst>
        </xdr:cNvPr>
        <xdr:cNvSpPr txBox="1"/>
      </xdr:nvSpPr>
      <xdr:spPr>
        <a:xfrm>
          <a:off x="1282700" y="1422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RunProcREG
Form53.txt
TextBoxList,TextBox,,False,03,False,,False,,,
CheckBoxTrans,CheckBox,False,False,04,False,Trans,False,,,
ComboBox_TestMethod,ComboBox,0,True,200000000200_Validation,True,Sélectionnez la méthode d'extraction des données de validation,False,,,
TextBoxTestNumber,TextBox,1,True,200000000400_Validation,True,,False,,,
RefEditGroup,RefEdit0,,True,200000000600_Validation,True,Variable de groupe :,False,,,
CheckBox_Validation,CheckBox,False,True,200000000000_Validation,True,Validation,False,,,
CheckBoxSort,CheckBox,False,True,510000000201_Sorties|Moyennes,True,Trier en ordre croissant,False,,,
CheckBoxApplyAll,CheckBox,False,True,510000000101_Sorties|Moyennes,True,Appliquer à tous les facteurs,False,,,
CheckBoxMCompare,CheckBox,False,True,510000000001_Sorties|Moyennes,True,Comparaisons multiples,False,,,
CheckBoxCIMeans,CheckBox,False,True,510000000301_Sorties|Moyennes,True,Intervalles de confiance,False,,,
CheckBoxSlopes,CheckBox,False,False,510000000401_Sorties|Moyennes,False,Comparaison des pentes,False,,,
CheckBoxPairwise,CheckBox,False,True,510000000002_Sorties|Moyennes,True,Comparaisons par paires,False,,,
CheckBoxControl,CheckBox,False,True,510000000202_Sorties|Moyennes,True,Comparaison à un témoin,False,,,
CheckBoxMeanSq,CheckBox,False,True,510000000402_Sorties|Moyennes,True,Choisir la MCE,False,,,
CheckBoxProtected,CheckBox,False,True,510000000502_Sorties|Moyennes,True,Protégé,False,,,
CheckBoxTB,CheckBox,False,True,510000000602_Sorties|Moyennes,True,Boîtes Top/bottom,False,,,
OptionButtonTB2,OptionButton,True,True,510000000702_Sorties|Moyennes,True,2,False,,,
OptionButtonTB3,OptionButton,False,True,510000000802_Sorties|Moyennes,True,3,False,,,
ListBoxControl,ListBox,,False,510000000302_Sorties|Moyennes,False,Comparaison à un témoin :,False,,,
ListBoxPairwise,ListBox,,False,510000000102_Sorties|Moyennes,False,Comparaisons par paires :,False,,,
CheckBoxMeanConfTab,CheckBox,True,True,510000000100_Sorties|Moyennes,True,Intervalle de confiance,False,,,
CheckBoxMeans,CheckBox,True,True,510000000000_Sorties|Moyennes,True,Moyennes,False,,,
CheckBoxMeanStdError,CheckBox,True,True,510000000200_Sorties|Moyennes,True,Erreurs standard,False,,,
CheckBoxLSM,CheckBox,True,True,510000000300_Sorties|Moyennes,True,Moyennes estimées,False,,,
CheckBox_Desc,CheckBox,True,True,500000000000_Sorties|Général,True,Statistiques descriptives,False,,,
CheckBox_Corr,CheckBox,True,True,500000000100_Sorties|Général,True,Corrélations,False,,,
CheckBox_AV,CheckBox,True,True,500000000300_Sorties|Général,True,Analyse de la variance,False,,,
CheckBoxPress,CheckBox,False,True,500000000500_Sorties|Général,True,Press,False,,,
CheckBox_TISS,CheckBox,False,True,500000000400_Sorties|Général,True,Type I/III SS,False,,,
CheckBoxMultiCo,CheckBox,False,True,500000000200_Sorties|Général,True,Statistiques de multicolinéarité,False,,,
CheckBoxInterpret,CheckBox,False,True,500000000600_Sorties|Général,True,Interprétation,False,,,
CheckBox_Resid,CheckBox,True,True,500000000101_Sorties|Général,True,Prédictions et résidus,False,,,
CheckBoxStdCoeff,CheckBox,True,True,500000000001_Sorties|Général,True,Coefficients normalisés,False,,,
CheckBoxDiag,CheckBox,False,True,500000000501_Sorties|Général,True,Diagnostics d'influence,False,,,
CheckBoxAdjPred,CheckBox,False,True,500000000401_Sorties|Général,True,Prédictions ajustées,False,,,
CheckBoxWelch,CheckBox,False,False,500000000601_Sorties|Général,False,Statistique de Welch,False,,,
CheckBoxDispX,CheckBox,False,True,500000000201_Sorties|Général,True,X,False,,,
CheckBoxPredConf,CheckBox,True,True,500000000301_Sorties|Général,True,Intervalles de confiance,False,,,
CheckBoxContrasts,CheckBox,False,True,520000000000_Sorties|Contrastes,True,Calculer les contrastes,False,,,
RefEditContrasts,RefEdit,,True,520000000200_Sorties|Contrastes,True,Définition :,False,,,
CheckBoxLevene,CheckBox,False,False,530000000000_Sorties|Tester les hypothèses,False,Test de Levene,False,,,
CheckBox_Intercept,CheckBox,False,True,100000000000_Options|Modèle,True,Constante fixée,False,,,
TextBox_Intercept,TextBox,0,True,100000010000_Options|Modèle,True,Constante fixée :,False,,,
TextBoxTol,TextBox,0.0001,True,100000020000_Options|Modèle,True,Tolérance :,False,,,
TextBox_Conf,TextBox,95,True,100000010100_Options|Modèle,True,Intervalle de confiance (%) :,False,,,
CheckBox_Interactions,CheckBox,False,True,100000000200_Options|Modèle,True,Interactions / Niveau,False,,,
TextBoxLevel,TextBox,2,True,100000010200_Options|Modèle,True,,False,,,
ComboBox_Selection,ComboBox,0,True,100000000101_Options|Modèle,True,Choisissez une méthode de sélection de modèle,False,,,
CheckBox_Selection,CheckBox,False,True,100000000001_Options|Modèle,True,Sélection de modèle,False,,,
ComboBox_Criterion,ComboBox,0,True,100000000301_Options|Modèle,True,Critère :,False,,,
TextBox_Threshold,TextBox,0.1,False,100000001101_Options|Modèle,False,Probabilité pour le retrait :,False,,,
TextBox_MinVar,TextBox,2,True,100000000501_Options|Modèle,True,Min variables :,False,,,
TextBox_MaxVar,TextBox,2,True,100000000701_Options|Modèle,True,Max variables :,False,,,
TextBoxEntrance,TextBox,0.05,False,100000000901_Options|Modèle,False,Probabilité pour l'entrée :,False,,,
ComboBox_Constraints,ComboBox,1,True,110000010000_Options|ANOVA / ANCOVA,True,Sélectionnez le type de contraintes à imposer aux variables qualitatives pour le modèle OLS,False,,,
CheckBoxNested,CheckBox,False,True,110000000100_Options|ANOVA / ANCOVA,True,Effets imbriqués,False,,,
CheckBoxHetero,CheckBox,False,True,120000000000_Options|Covariances,True,Hétéroscédasticité,False,,,
ComboBoxHACMethod,ComboBox,0,True,120000010100_Options|Covariances,True,Méthode :,False,,,
CheckBoxAutoCorr,CheckBox,False,True,120000000200_Options|Covariances,True,Autocorrélation,False,,,
TextBoxLag,TextBox,1,True,120000010300_Options|Covariances,True,Décalage : ,False,,,
CheckBox_Predict,CheckBox,False,True,300000000102_Prédiction,True,Prédiction,False,,,
RefEdit_QPred,RefEdit0,,True,300000000402_Prédiction,True,Qualitatives :,False,,,
RefEdit_XPred,RefEdit0,,True,300000000302_Prédiction,True,Quantitatives :,False,,,
CheckBox_ObsLabelsPred,CheckBox,False,True,300000000502_Prédiction,True,Libellés des observations,False,,,
RefEdit_PredLabels,RefEdit0,,True,300000000602_Prédiction,True,,False,,,
OptionButton_MVEstimate,OptionButton,False,True,400000000000_Données manq.,True,Estimer les données manquantes,False,,,
OptionButton_MeanMode,OptionButton,True,True,400000000100_Données manq.,True,Moyenne ou mode,False,,,
OptionButton_NN,OptionButton,False,True,400000010100_Données manq.,True,Plus proche voisin,False,,,
OptionButton_MVRemove,OptionButton,True,True,400000000200_Données manq.,True,Supprimer les observations,False,,,
OptionButtonEachY,OptionButton,False,True,400000000300_Données manq.,True,Vérifier pour chaque Y séparément,False,,,
OptionButtonAcrossAll,OptionButton,True,True,400000010300_Données manq.,True,Pour tous les Y,False,,,
OptionButtonMVRefuse,OptionButton,False,True,400000000400_Données manq.,True,Ne pas accepter les données manquantes,False,,,
OptionButton_MVIgnore,OptionButton,False,True,400000000500_Données manq.,True,Ignorer les données manquantes,False,,,
CheckBoxResidCharts,CheckBox,True,True,600000000200_Graphiques,True,Prédictions et résidus,False,,,
CheckBoxRegCharts,CheckBox,True,True,600000000000_Graphiques,True,Graphiques de régression,False,,,
CheckBoxChartsCoeff,CheckBox,True,True,600000000100_Graphiques,True,Coefficients normalisés,False,,,
CheckBox_Conf,CheckBox,True,True,600000000300_Graphiques,True,Intervalles de confiance,False,,,
OptionButtonCol,OptionButton,True,True,000000010000_Général,True,Colonne,False,,,
OptionButtonTab,OptionButton,False,True,000000020000_Général,True,Tableau,False,,,
RefEditDataTable,RefEdit0,,True,000000010100_Général,True,Tableau de données :,False,,,
TextBoxNbFactors,TextBox,1,True,000001030100_Général,True,Nombre de facteurs :,False,,,
OptionButton_W,OptionButton,False,True,000000000001_Général,True,Classeur,False,,,
OptionButton_R,OptionButton,False,True,000000010001_Général,True,Plage,False,,,
OptionButton_S,OptionButton,True,True,000000020001_Général,True,Feuille,False,,,
RefEdit_R,RefEdit,,True,000000000101_Général,True,Plage :,False,,,
CheckBoxVarLabels,CheckBox,True,True,000000000201_Général,True,Libellés des variables,False,,,
CheckBox_ObsLabels,CheckBox,False,True,000000010301_Général,True,Libellés des observations,False,,,
RefEdit_Wr,RefEdit0,,True,000000060301_Général,True,Poids dans la régression :,False,,,
CheckBox_Wr,CheckBox,False,True,000000050301_Général,True,Poids dans la régression,False,,,
RefEdit_ObsLabels,RefEdit0,,True,000000020301_Général,True,Libellés des observations :,False,,,
CheckBox_W,CheckBox,False,True,000000030301_Général,True,Poids des observations,False,,,
RefEdit_W,RefEdit0,,True,000000040301_Général,True,Poids des observations :,False,,,
FileSelect2,CommandButton,,False,300000000702_Prédiction,False,,False,,,
CheckBoxNorm,CheckBox,False,True,530000000100_Sorties|Tester les hypothèses,True,Test de normalité,False,,,
OptionButtonMean,OptionButton,True,True,530000000200_Sorties|Tester les hypothèses,True,Moyenne,False,,,
OptionButtonMedian,OptionButton,False,True,530000010200_Sorties|Tester les hypothèses,True,Médiane,False,,,
RefEdit_Y,RefEdit0,'Feuil1'!$F$1:$F$24,True,000000010200_Général,True,Y / Variables dépendantes :,False,,0,0
FileSelect1,CommandButton,,False,000000020200_Général,False,,False,,,
ScrollBarSelect,ScrollBar,0,False,05,False,,,,,
CheckBox_X,CheckBox,True,True,000000050200_Général,True,Quantitatives,False,,,
RefEdit_X,RefEdit0,'Feuil1'!$E$1:$E$24,True,000002050200_Général,True,X / Variables explicatives :,False,,0,0
CheckBox_Q,CheckBox,False,True,000003050200_Général,True,Qualitatives,False,,,
RefEdit_Q,RefEdit0,,True,000004050200_Général,True,Qualitatives :,False,,,
CheckBoxMeansCharts,CheckBox,True,True,600000000400_Graphiques,True,Graphiques des moyennes,False,,,
CheckBoxMeanConf,CheckBox,False,True,600000010400_Graphiques,True,Intervalles de confiance,False,,,
CheckBoxBar,CheckBox,False,True,600000030400_Graphiques,True,Diagramme en bâtons,False,,,
CheckBox_PredVarLabels,CheckBox,False,True,300000001002_Prédiction,True,Libellés des variables,False,,,
ScrollBarLevel,SpinButton,2,True,100000020200_Options|Modèle,False,,,,,
CheckBoxRand,CheckBox,False,True,110000000200_Options|ANOVA / ANCOVA,True,Effets aléatoires,False,,,
CheckBoxRestricted,CheckBox,False,True,110000010200_Options|ANOVA / ANCOVA,True,ANOVA restreinte,False,,,
CheckBoxProp,CheckBox,False,True,600000020400_Graphiques,True,Proportionnel,False,,,
CheckBoxSummary,CheckBox,True,True,510000000902_Sorties|Moyennes,True,Synthèse,False,,,
CheckBoxSumCharts,CheckBox,True,True,600000000101_Graphiques,True,Graphique de synthèse,False,,,
CheckBoxFilterY,CheckBox,False,True,600000000001_Graphiques,True,Filtrer les Y,False,,,
CheckBoxDemsar,CheckBox,False,False,600000040400_Graphiques,False,Graphiques de Demsar,False,,,
CheckBoxContBonf,CheckBox,True,True,520000000300_Sorties|Contrastes,True,Correction de Bonferroni,False,,,
SpinButtonNbFactors,SpinButton,5,True,000002030100_Général,False,,,,,
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3</xdr:col>
      <xdr:colOff>179578</xdr:colOff>
      <xdr:row>8</xdr:row>
      <xdr:rowOff>0</xdr:rowOff>
    </xdr:to>
    <xdr:sp macro="" textlink="">
      <xdr:nvSpPr>
        <xdr:cNvPr id="4" name="BK703738">
          <a:extLst>
            <a:ext uri="{FF2B5EF4-FFF2-40B4-BE49-F238E27FC236}">
              <a16:creationId xmlns:a16="http://schemas.microsoft.com/office/drawing/2014/main" id="{B6284ED7-DC3D-514A-9E22-F58BC764E6E4}"/>
            </a:ext>
          </a:extLst>
        </xdr:cNvPr>
        <xdr:cNvSpPr/>
      </xdr:nvSpPr>
      <xdr:spPr>
        <a:xfrm>
          <a:off x="450850" y="1428750"/>
          <a:ext cx="1824228" cy="425450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72746</xdr:colOff>
      <xdr:row>7</xdr:row>
      <xdr:rowOff>43434</xdr:rowOff>
    </xdr:from>
    <xdr:to>
      <xdr:col>1</xdr:col>
      <xdr:colOff>415646</xdr:colOff>
      <xdr:row>7</xdr:row>
      <xdr:rowOff>386334</xdr:rowOff>
    </xdr:to>
    <xdr:pic macro="[0]!ReRunXLSTAT">
      <xdr:nvPicPr>
        <xdr:cNvPr id="5" name="BT703738">
          <a:extLst>
            <a:ext uri="{FF2B5EF4-FFF2-40B4-BE49-F238E27FC236}">
              <a16:creationId xmlns:a16="http://schemas.microsoft.com/office/drawing/2014/main" id="{036DCD35-8FBD-7E46-A496-9D40A4C0C9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46" y="14658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7</xdr:row>
      <xdr:rowOff>43434</xdr:rowOff>
    </xdr:from>
    <xdr:to>
      <xdr:col>2</xdr:col>
      <xdr:colOff>38811</xdr:colOff>
      <xdr:row>7</xdr:row>
      <xdr:rowOff>386334</xdr:rowOff>
    </xdr:to>
    <xdr:pic macro="[0]!AddRemovGrid">
      <xdr:nvPicPr>
        <xdr:cNvPr id="6" name="RM703738">
          <a:extLst>
            <a:ext uri="{FF2B5EF4-FFF2-40B4-BE49-F238E27FC236}">
              <a16:creationId xmlns:a16="http://schemas.microsoft.com/office/drawing/2014/main" id="{21BA2ADA-2024-104B-AC4D-B9711C286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911" y="14658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7</xdr:row>
      <xdr:rowOff>43434</xdr:rowOff>
    </xdr:from>
    <xdr:to>
      <xdr:col>2</xdr:col>
      <xdr:colOff>38811</xdr:colOff>
      <xdr:row>7</xdr:row>
      <xdr:rowOff>386334</xdr:rowOff>
    </xdr:to>
    <xdr:pic macro="[0]!AddRemovGrid">
      <xdr:nvPicPr>
        <xdr:cNvPr id="7" name="AD703738" hidden="1">
          <a:extLst>
            <a:ext uri="{FF2B5EF4-FFF2-40B4-BE49-F238E27FC236}">
              <a16:creationId xmlns:a16="http://schemas.microsoft.com/office/drawing/2014/main" id="{FE41BE27-2275-5342-8CF6-7AE4FA498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911" y="14658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144577</xdr:colOff>
      <xdr:row>7</xdr:row>
      <xdr:rowOff>43434</xdr:rowOff>
    </xdr:from>
    <xdr:to>
      <xdr:col>2</xdr:col>
      <xdr:colOff>487477</xdr:colOff>
      <xdr:row>7</xdr:row>
      <xdr:rowOff>386334</xdr:rowOff>
    </xdr:to>
    <xdr:pic macro="[0]!SendToOfficeLocal">
      <xdr:nvPicPr>
        <xdr:cNvPr id="8" name="WD703738">
          <a:extLst>
            <a:ext uri="{FF2B5EF4-FFF2-40B4-BE49-F238E27FC236}">
              <a16:creationId xmlns:a16="http://schemas.microsoft.com/office/drawing/2014/main" id="{AF065D69-1239-0447-B3C0-FFFC293710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4577" y="14658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593242</xdr:colOff>
      <xdr:row>7</xdr:row>
      <xdr:rowOff>43434</xdr:rowOff>
    </xdr:from>
    <xdr:to>
      <xdr:col>3</xdr:col>
      <xdr:colOff>110642</xdr:colOff>
      <xdr:row>7</xdr:row>
      <xdr:rowOff>386334</xdr:rowOff>
    </xdr:to>
    <xdr:pic macro="[0]!SendToOfficeLocal">
      <xdr:nvPicPr>
        <xdr:cNvPr id="9" name="PT703738">
          <a:extLst>
            <a:ext uri="{FF2B5EF4-FFF2-40B4-BE49-F238E27FC236}">
              <a16:creationId xmlns:a16="http://schemas.microsoft.com/office/drawing/2014/main" id="{8B073ECB-C0E5-7749-A228-1DC0EB166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63242" y="1465834"/>
          <a:ext cx="342900" cy="3429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71</xdr:row>
      <xdr:rowOff>0</xdr:rowOff>
    </xdr:from>
    <xdr:to>
      <xdr:col>6</xdr:col>
      <xdr:colOff>0</xdr:colOff>
      <xdr:row>87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24BF2A7-EA7C-4547-9CE3-89DA37AEE0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12700</xdr:colOff>
      <xdr:row>117</xdr:row>
      <xdr:rowOff>0</xdr:rowOff>
    </xdr:from>
    <xdr:to>
      <xdr:col>6</xdr:col>
      <xdr:colOff>12700</xdr:colOff>
      <xdr:row>133</xdr:row>
      <xdr:rowOff>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FE14D7A-1382-3C46-953C-AC9BC1246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127000</xdr:colOff>
      <xdr:row>117</xdr:row>
      <xdr:rowOff>0</xdr:rowOff>
    </xdr:from>
    <xdr:to>
      <xdr:col>11</xdr:col>
      <xdr:colOff>127000</xdr:colOff>
      <xdr:row>133</xdr:row>
      <xdr:rowOff>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8DF2237-0DE4-8740-A110-27B9C918A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135</xdr:row>
      <xdr:rowOff>0</xdr:rowOff>
    </xdr:from>
    <xdr:to>
      <xdr:col>6</xdr:col>
      <xdr:colOff>0</xdr:colOff>
      <xdr:row>151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9D5C7ED7-ECB4-954C-BDC9-D5BA8B0430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135</xdr:row>
      <xdr:rowOff>0</xdr:rowOff>
    </xdr:from>
    <xdr:to>
      <xdr:col>11</xdr:col>
      <xdr:colOff>127000</xdr:colOff>
      <xdr:row>151</xdr:row>
      <xdr:rowOff>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EE131ECE-E2A6-5E40-8899-40B4C7A8D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254000</xdr:colOff>
      <xdr:row>135</xdr:row>
      <xdr:rowOff>0</xdr:rowOff>
    </xdr:from>
    <xdr:to>
      <xdr:col>16</xdr:col>
      <xdr:colOff>254000</xdr:colOff>
      <xdr:row>151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42BE4C4-A687-0E42-939C-CE8A38816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153</xdr:row>
      <xdr:rowOff>0</xdr:rowOff>
    </xdr:from>
    <xdr:to>
      <xdr:col>6</xdr:col>
      <xdr:colOff>0</xdr:colOff>
      <xdr:row>169</xdr:row>
      <xdr:rowOff>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AF8A8A41-41B2-2C48-A12D-55A24C436C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82945" name="DD850682" hidden="1">
              <a:extLst>
                <a:ext uri="{63B3BB69-23CF-44E3-9099-C40C66FF867C}">
                  <a14:compatExt spid="_x0000_s82945"/>
                </a:ext>
                <a:ext uri="{FF2B5EF4-FFF2-40B4-BE49-F238E27FC236}">
                  <a16:creationId xmlns:a16="http://schemas.microsoft.com/office/drawing/2014/main" id="{EB7C826F-7531-C24D-9EE2-1DE24EF6A6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148590</xdr:colOff>
      <xdr:row>0</xdr:row>
      <xdr:rowOff>40640</xdr:rowOff>
    </xdr:from>
    <xdr:to>
      <xdr:col>12</xdr:col>
      <xdr:colOff>808990</xdr:colOff>
      <xdr:row>1</xdr:row>
      <xdr:rowOff>162560</xdr:rowOff>
    </xdr:to>
    <xdr:sp macro="[0]!OrderXLSTAT" textlink="">
      <xdr:nvSpPr>
        <xdr:cNvPr id="2" name="BT78856">
          <a:extLst>
            <a:ext uri="{FF2B5EF4-FFF2-40B4-BE49-F238E27FC236}">
              <a16:creationId xmlns:a16="http://schemas.microsoft.com/office/drawing/2014/main" id="{CD5FCE35-B2F0-5C42-9C19-19C9C61F6252}"/>
            </a:ext>
          </a:extLst>
        </xdr:cNvPr>
        <xdr:cNvSpPr txBox="1"/>
      </xdr:nvSpPr>
      <xdr:spPr>
        <a:xfrm>
          <a:off x="8848090" y="40640"/>
          <a:ext cx="1485900" cy="32512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>
    <xdr:from>
      <xdr:col>2</xdr:col>
      <xdr:colOff>12700</xdr:colOff>
      <xdr:row>7</xdr:row>
      <xdr:rowOff>0</xdr:rowOff>
    </xdr:from>
    <xdr:to>
      <xdr:col>2</xdr:col>
      <xdr:colOff>38100</xdr:colOff>
      <xdr:row>7</xdr:row>
      <xdr:rowOff>25400</xdr:rowOff>
    </xdr:to>
    <xdr:sp macro="" textlink="">
      <xdr:nvSpPr>
        <xdr:cNvPr id="3" name="TX30443" hidden="1">
          <a:extLst>
            <a:ext uri="{FF2B5EF4-FFF2-40B4-BE49-F238E27FC236}">
              <a16:creationId xmlns:a16="http://schemas.microsoft.com/office/drawing/2014/main" id="{7D71628F-DF26-FA41-B3CE-A116196D755C}"/>
            </a:ext>
          </a:extLst>
        </xdr:cNvPr>
        <xdr:cNvSpPr txBox="1"/>
      </xdr:nvSpPr>
      <xdr:spPr>
        <a:xfrm>
          <a:off x="1282700" y="1422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RunProcREG
Form53.txt
TextBoxList,TextBox,,False,03,False,,False,,,
CheckBoxTrans,CheckBox,False,False,04,False,Trans,False,,,
ComboBox_TestMethod,ComboBox,0,True,200000000200_Validation,True,Sélectionnez la méthode d'extraction des données de validation,False,,,
TextBoxTestNumber,TextBox,1,True,200000000400_Validation,True,,False,,,
RefEditGroup,RefEdit0,,True,200000000600_Validation,True,Variable de groupe :,False,,,
CheckBox_Validation,CheckBox,False,True,200000000000_Validation,True,Validation,False,,,
CheckBoxSort,CheckBox,False,True,510000000201_Sorties|Moyennes,True,Trier en ordre croissant,False,,,
CheckBoxApplyAll,CheckBox,False,True,510000000101_Sorties|Moyennes,True,Appliquer à tous les facteurs,False,,,
CheckBoxMCompare,CheckBox,False,True,510000000001_Sorties|Moyennes,True,Comparaisons multiples,False,,,
CheckBoxCIMeans,CheckBox,False,True,510000000301_Sorties|Moyennes,True,Intervalles de confiance,False,,,
CheckBoxSlopes,CheckBox,False,False,510000000401_Sorties|Moyennes,False,Comparaison des pentes,False,,,
CheckBoxPairwise,CheckBox,False,True,510000000002_Sorties|Moyennes,True,Comparaisons par paires,False,,,
CheckBoxControl,CheckBox,False,True,510000000202_Sorties|Moyennes,True,Comparaison à un témoin,False,,,
CheckBoxMeanSq,CheckBox,False,True,510000000402_Sorties|Moyennes,True,Choisir la MCE,False,,,
CheckBoxProtected,CheckBox,False,True,510000000502_Sorties|Moyennes,True,Protégé,False,,,
CheckBoxTB,CheckBox,False,True,510000000602_Sorties|Moyennes,True,Boîtes Top/bottom,False,,,
OptionButtonTB2,OptionButton,True,True,510000000702_Sorties|Moyennes,True,2,False,,,
OptionButtonTB3,OptionButton,False,True,510000000802_Sorties|Moyennes,True,3,False,,,
ListBoxControl,ListBox,,True,510000000302_Sorties|Moyennes,True,Comparaison à un témoin :,False,,,
ListBoxPairwise,ListBox,,True,510000000102_Sorties|Moyennes,True,Comparaisons par paires :,False,,,
CheckBoxMeanConfTab,CheckBox,True,True,510000000100_Sorties|Moyennes,True,Intervalle de confiance,False,,,
CheckBoxMeans,CheckBox,True,True,510000000000_Sorties|Moyennes,True,Moyennes,False,,,
CheckBoxMeanStdError,CheckBox,True,True,510000000200_Sorties|Moyennes,True,Erreurs standard,False,,,
CheckBoxLSM,CheckBox,True,True,510000000300_Sorties|Moyennes,True,Moyennes estimées,False,,,
CheckBox_Desc,CheckBox,True,True,500000000000_Sorties|Général,True,Statistiques descriptives,False,,,
CheckBox_Corr,CheckBox,True,True,500000000100_Sorties|Général,True,Corrélations,False,,,
CheckBox_AV,CheckBox,True,True,500000000300_Sorties|Général,True,Analyse de la variance,False,,,
CheckBoxPress,CheckBox,False,True,500000000500_Sorties|Général,True,Press,False,,,
CheckBox_TISS,CheckBox,False,True,500000000400_Sorties|Général,True,Type I/III SS,False,,,
CheckBoxMultiCo,CheckBox,False,True,500000000200_Sorties|Général,True,Statistiques de multicolinéarité,False,,,
CheckBoxInterpret,CheckBox,False,True,500000000600_Sorties|Général,True,Interprétation,False,,,
CheckBox_Resid,CheckBox,True,True,500000000101_Sorties|Général,True,Prédictions et résidus,False,,,
CheckBoxStdCoeff,CheckBox,True,True,500000000001_Sorties|Général,True,Coefficients normalisés,False,,,
CheckBoxDiag,CheckBox,False,True,500000000501_Sorties|Général,True,Diagnostics d'influence,False,,,
CheckBoxAdjPred,CheckBox,False,True,500000000401_Sorties|Général,True,Prédictions ajustées,False,,,
CheckBoxWelch,CheckBox,False,False,500000000601_Sorties|Général,False,Statistique de Welch,False,,,
CheckBoxDispX,CheckBox,False,True,500000000201_Sorties|Général,True,X,False,,,
CheckBoxPredConf,CheckBox,True,True,500000000301_Sorties|Général,True,Intervalles de confiance,False,,,
CheckBoxContrasts,CheckBox,False,True,520000000000_Sorties|Contrastes,True,Calculer les contrastes,False,,,
RefEditContrasts,RefEdit,,True,520000000200_Sorties|Contrastes,True,Définition :,False,,,
CheckBoxLevene,CheckBox,False,False,530000000000_Sorties|Tester les hypothèses,False,Test de Levene,False,,,
CheckBox_Intercept,CheckBox,False,True,100000000000_Options|Modèle,True,Constante fixée,False,,,
TextBox_Intercept,TextBox,0,True,100000010000_Options|Modèle,True,Constante fixée :,False,,,
TextBoxTol,TextBox,0.0001,True,100000020000_Options|Modèle,True,Tolérance :,False,,,
TextBox_Conf,TextBox,95,True,100000010100_Options|Modèle,True,Intervalle de confiance (%) :,False,,,
CheckBox_Interactions,CheckBox,False,True,100000000200_Options|Modèle,True,Interactions / Niveau,False,,,
TextBoxLevel,TextBox,2,True,100000010200_Options|Modèle,True,,False,,,
ComboBox_Selection,ComboBox,0,True,100000000101_Options|Modèle,True,Choisissez une méthode de sélection de modèle,False,,,
CheckBox_Selection,CheckBox,False,True,100000000001_Options|Modèle,True,Sélection de modèle,False,,,
ComboBox_Criterion,ComboBox,0,True,100000000301_Options|Modèle,True,Critère :,False,,,
TextBox_Threshold,TextBox,0.1,False,100000001101_Options|Modèle,False,Probabilité pour le retrait :,False,,,
TextBox_MinVar,TextBox,2,True,100000000501_Options|Modèle,True,Min variables :,False,,,
TextBox_MaxVar,TextBox,2,True,100000000701_Options|Modèle,True,Max variables :,False,,,
TextBoxEntrance,TextBox,0.05,False,100000000901_Options|Modèle,False,Probabilité pour l'entrée :,False,,,
ComboBox_Constraints,ComboBox,1,True,110000010000_Options|ANOVA / ANCOVA,True,Sélectionnez le type de contraintes à imposer aux variables qualitatives pour le modèle OLS,False,,,
CheckBoxNested,CheckBox,False,True,110000000100_Options|ANOVA / ANCOVA,True,Effets imbriqués,False,,,
CheckBoxHetero,CheckBox,False,True,120000000000_Options|Covariances,True,Hétéroscédasticité,False,,,
ComboBoxHACMethod,ComboBox,0,True,120000010100_Options|Covariances,True,Méthode :,False,,,
CheckBoxAutoCorr,CheckBox,False,True,120000000200_Options|Covariances,True,Autocorrélation,False,,,
TextBoxLag,TextBox,1,True,120000010300_Options|Covariances,True,Décalage : ,False,,,
CheckBox_Predict,CheckBox,False,True,300000000102_Prédiction,True,Prédiction,False,,,
RefEdit_QPred,RefEdit0,,True,300000000402_Prédiction,True,Qualitatives :,False,,,
RefEdit_XPred,RefEdit0,,True,300000000302_Prédiction,True,Quantitatives :,False,,,
CheckBox_ObsLabelsPred,CheckBox,False,True,300000000502_Prédiction,True,Libellés des observations,False,,,
RefEdit_PredLabels,RefEdit0,,True,300000000602_Prédiction,True,,False,,,
OptionButton_MVEstimate,OptionButton,False,True,400000000000_Données manq.,True,Estimer les données manquantes,False,,,
OptionButton_MeanMode,OptionButton,True,True,400000000100_Données manq.,True,Moyenne ou mode,False,,,
OptionButton_NN,OptionButton,False,True,400000010100_Données manq.,True,Plus proche voisin,False,,,
OptionButton_MVRemove,OptionButton,True,True,400000000200_Données manq.,True,Supprimer les observations,False,,,
OptionButtonEachY,OptionButton,False,True,400000000300_Données manq.,True,Vérifier pour chaque Y séparément,False,,,
OptionButtonAcrossAll,OptionButton,True,True,400000010300_Données manq.,True,Pour tous les Y,False,,,
OptionButtonMVRefuse,OptionButton,False,True,400000000400_Données manq.,True,Ne pas accepter les données manquantes,False,,,
OptionButton_MVIgnore,OptionButton,False,True,400000000500_Données manq.,True,Ignorer les données manquantes,False,,,
CheckBoxResidCharts,CheckBox,True,True,600000000200_Graphiques,True,Prédictions et résidus,False,,,
CheckBoxRegCharts,CheckBox,True,True,600000000000_Graphiques,True,Graphiques de régression,False,,,
CheckBoxChartsCoeff,CheckBox,True,True,600000000100_Graphiques,True,Coefficients normalisés,False,,,
CheckBox_Conf,CheckBox,True,True,600000000300_Graphiques,True,Intervalles de confiance,False,,,
OptionButtonCol,OptionButton,True,True,000000010000_Général,True,Colonne,False,,,
OptionButtonTab,OptionButton,False,True,000000020000_Général,True,Tableau,False,,,
RefEditDataTable,RefEdit0,,True,000000010100_Général,True,Tableau de données :,False,,,
TextBoxNbFactors,TextBox,1,True,000001030100_Général,True,Nombre de facteurs :,False,,,
OptionButton_W,OptionButton,False,True,000000000001_Général,True,Classeur,False,,,
OptionButton_R,OptionButton,False,True,000000010001_Général,True,Plage,False,,,
OptionButton_S,OptionButton,True,True,000000020001_Général,True,Feuille,False,,,
RefEdit_R,RefEdit,,True,000000000101_Général,True,Plage :,False,,,
CheckBoxVarLabels,CheckBox,True,True,000000000201_Général,True,Libellés des variables,False,,,
CheckBox_ObsLabels,CheckBox,False,True,000000010301_Général,True,Libellés des observations,False,,,
RefEdit_Wr,RefEdit0,,True,000000060301_Général,True,Poids dans la régression :,False,,,
CheckBox_Wr,CheckBox,False,True,000000050301_Général,True,Poids dans la régression,False,,,
RefEdit_ObsLabels,RefEdit0,,True,000000020301_Général,True,Libellés des observations :,False,,,
CheckBox_W,CheckBox,False,True,000000030301_Général,True,Poids des observations,False,,,
RefEdit_W,RefEdit0,,True,000000040301_Général,True,Poids des observations :,False,,,
FileSelect2,CommandButton,,False,300000000702_Prédiction,False,,False,,,
CheckBoxNorm,CheckBox,False,True,530000000100_Sorties|Tester les hypothèses,True,Test de normalité,False,,,
OptionButtonMean,OptionButton,True,True,530000000200_Sorties|Tester les hypothèses,True,Moyenne,False,,,
OptionButtonMedian,OptionButton,False,True,530000010200_Sorties|Tester les hypothèses,True,Médiane,False,,,
RefEdit_Y,RefEdit0,'Feuil3'!$C$30:$C$49,True,000000010200_Général,True,Y / Variables dépendantes :,False,,20,1
FileSelect1,CommandButton,,False,000000020200_Général,False,,False,,,
ScrollBarSelect,ScrollBar,0,False,05,False,,,,,
CheckBox_X,CheckBox,True,True,000000050200_Général,True,Quantitatives,False,,,
RefEdit_X,RefEdit0,'Feuil3'!$B$30:$B$49,True,000002050200_Général,True,X / Variables explicatives :,False,,20,1
CheckBox_Q,CheckBox,False,True,000003050200_Général,True,Qualitatives,False,,,
RefEdit_Q,RefEdit0,,True,000004050200_Général,True,Qualitatives :,False,,,
CheckBoxMeansCharts,CheckBox,True,True,600000000400_Graphiques,True,Graphiques des moyennes,False,,,
CheckBoxMeanConf,CheckBox,False,True,600000010400_Graphiques,True,Intervalles de confiance,False,,,
CheckBoxBar,CheckBox,False,True,600000030400_Graphiques,True,Diagramme en bâtons,False,,,
CheckBox_PredVarLabels,CheckBox,False,True,300000001002_Prédiction,True,Libellés des variables,False,,,
ScrollBarLevel,SpinButton,2,True,100000020200_Options|Modèle,False,,,,,
CheckBoxRand,CheckBox,False,True,110000000200_Options|ANOVA / ANCOVA,True,Effets aléatoires,False,,,
CheckBoxRestricted,CheckBox,False,True,110000010200_Options|ANOVA / ANCOVA,True,ANOVA restreinte,False,,,
CheckBoxProp,CheckBox,False,True,600000020400_Graphiques,True,Proportionnel,False,,,
CheckBoxSummary,CheckBox,True,True,510000000902_Sorties|Moyennes,True,Synthèse,False,,,
CheckBoxSumCharts,CheckBox,True,True,600000000101_Graphiques,True,Graphique de synthèse,False,,,
CheckBoxFilterY,CheckBox,False,True,600000000001_Graphiques,True,Filtrer les Y,False,,,
CheckBoxDemsar,CheckBox,False,False,600000040400_Graphiques,False,Graphiques de Demsar,False,,,
CheckBoxContBonf,CheckBox,True,True,520000000300_Sorties|Contrastes,True,Correction de Bonferroni,False,,,
SpinButtonNbFactors,SpinButton,5,True,000002030100_Général,False,,,,,
</a:t>
          </a:r>
        </a:p>
      </xdr:txBody>
    </xdr:sp>
    <xdr:clientData/>
  </xdr:twoCellAnchor>
  <xdr:twoCellAnchor editAs="absolute">
    <xdr:from>
      <xdr:col>1</xdr:col>
      <xdr:colOff>6350</xdr:colOff>
      <xdr:row>7</xdr:row>
      <xdr:rowOff>6350</xdr:rowOff>
    </xdr:from>
    <xdr:to>
      <xdr:col>3</xdr:col>
      <xdr:colOff>179578</xdr:colOff>
      <xdr:row>8</xdr:row>
      <xdr:rowOff>0</xdr:rowOff>
    </xdr:to>
    <xdr:sp macro="" textlink="">
      <xdr:nvSpPr>
        <xdr:cNvPr id="4" name="BK30443">
          <a:extLst>
            <a:ext uri="{FF2B5EF4-FFF2-40B4-BE49-F238E27FC236}">
              <a16:creationId xmlns:a16="http://schemas.microsoft.com/office/drawing/2014/main" id="{FFAC1E7F-CBA7-0848-B979-CD4F4B2A7BBB}"/>
            </a:ext>
          </a:extLst>
        </xdr:cNvPr>
        <xdr:cNvSpPr/>
      </xdr:nvSpPr>
      <xdr:spPr>
        <a:xfrm>
          <a:off x="450850" y="1428750"/>
          <a:ext cx="1824228" cy="425450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72746</xdr:colOff>
      <xdr:row>7</xdr:row>
      <xdr:rowOff>43434</xdr:rowOff>
    </xdr:from>
    <xdr:to>
      <xdr:col>1</xdr:col>
      <xdr:colOff>415646</xdr:colOff>
      <xdr:row>7</xdr:row>
      <xdr:rowOff>386334</xdr:rowOff>
    </xdr:to>
    <xdr:pic macro="[0]!ReRunXLSTAT">
      <xdr:nvPicPr>
        <xdr:cNvPr id="5" name="BT30443">
          <a:extLst>
            <a:ext uri="{FF2B5EF4-FFF2-40B4-BE49-F238E27FC236}">
              <a16:creationId xmlns:a16="http://schemas.microsoft.com/office/drawing/2014/main" id="{4C8DF13F-0794-2348-A527-8E90204D0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46" y="14658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7</xdr:row>
      <xdr:rowOff>43434</xdr:rowOff>
    </xdr:from>
    <xdr:to>
      <xdr:col>2</xdr:col>
      <xdr:colOff>38811</xdr:colOff>
      <xdr:row>7</xdr:row>
      <xdr:rowOff>386334</xdr:rowOff>
    </xdr:to>
    <xdr:pic macro="[0]!AddRemovGrid">
      <xdr:nvPicPr>
        <xdr:cNvPr id="6" name="RM30443">
          <a:extLst>
            <a:ext uri="{FF2B5EF4-FFF2-40B4-BE49-F238E27FC236}">
              <a16:creationId xmlns:a16="http://schemas.microsoft.com/office/drawing/2014/main" id="{9190204A-2B3B-E44D-B9DB-96AB7614B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911" y="14658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7</xdr:row>
      <xdr:rowOff>43434</xdr:rowOff>
    </xdr:from>
    <xdr:to>
      <xdr:col>2</xdr:col>
      <xdr:colOff>38811</xdr:colOff>
      <xdr:row>7</xdr:row>
      <xdr:rowOff>386334</xdr:rowOff>
    </xdr:to>
    <xdr:pic macro="[0]!AddRemovGrid">
      <xdr:nvPicPr>
        <xdr:cNvPr id="7" name="AD30443" hidden="1">
          <a:extLst>
            <a:ext uri="{FF2B5EF4-FFF2-40B4-BE49-F238E27FC236}">
              <a16:creationId xmlns:a16="http://schemas.microsoft.com/office/drawing/2014/main" id="{28B3F244-8D6E-6B42-ADEB-465A7CE4E7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911" y="14658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144577</xdr:colOff>
      <xdr:row>7</xdr:row>
      <xdr:rowOff>43434</xdr:rowOff>
    </xdr:from>
    <xdr:to>
      <xdr:col>2</xdr:col>
      <xdr:colOff>487477</xdr:colOff>
      <xdr:row>7</xdr:row>
      <xdr:rowOff>386334</xdr:rowOff>
    </xdr:to>
    <xdr:pic macro="[0]!SendToOfficeLocal">
      <xdr:nvPicPr>
        <xdr:cNvPr id="8" name="WD30443">
          <a:extLst>
            <a:ext uri="{FF2B5EF4-FFF2-40B4-BE49-F238E27FC236}">
              <a16:creationId xmlns:a16="http://schemas.microsoft.com/office/drawing/2014/main" id="{7E59CC56-16DF-BD41-970E-A80956C79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4577" y="14658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593242</xdr:colOff>
      <xdr:row>7</xdr:row>
      <xdr:rowOff>43434</xdr:rowOff>
    </xdr:from>
    <xdr:to>
      <xdr:col>3</xdr:col>
      <xdr:colOff>110642</xdr:colOff>
      <xdr:row>7</xdr:row>
      <xdr:rowOff>386334</xdr:rowOff>
    </xdr:to>
    <xdr:pic macro="[0]!SendToOfficeLocal">
      <xdr:nvPicPr>
        <xdr:cNvPr id="9" name="PT30443">
          <a:extLst>
            <a:ext uri="{FF2B5EF4-FFF2-40B4-BE49-F238E27FC236}">
              <a16:creationId xmlns:a16="http://schemas.microsoft.com/office/drawing/2014/main" id="{E665E0E9-1526-214C-AA9D-C2B48C680F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63242" y="1465834"/>
          <a:ext cx="342900" cy="3429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71</xdr:row>
      <xdr:rowOff>0</xdr:rowOff>
    </xdr:from>
    <xdr:to>
      <xdr:col>6</xdr:col>
      <xdr:colOff>0</xdr:colOff>
      <xdr:row>87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3E302E7C-162A-3E4F-8934-351EC3CC0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6</xdr:col>
      <xdr:colOff>0</xdr:colOff>
      <xdr:row>129</xdr:row>
      <xdr:rowOff>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C118DCA9-D6D3-BE4E-8D32-DCA04128C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127000</xdr:colOff>
      <xdr:row>113</xdr:row>
      <xdr:rowOff>0</xdr:rowOff>
    </xdr:from>
    <xdr:to>
      <xdr:col>11</xdr:col>
      <xdr:colOff>127000</xdr:colOff>
      <xdr:row>129</xdr:row>
      <xdr:rowOff>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43CF62B7-5EE1-1046-ABA2-E3DED29B7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131</xdr:row>
      <xdr:rowOff>0</xdr:rowOff>
    </xdr:from>
    <xdr:to>
      <xdr:col>6</xdr:col>
      <xdr:colOff>0</xdr:colOff>
      <xdr:row>147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1E61CB92-5A4F-8742-A1CA-81CFF752F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127000</xdr:colOff>
      <xdr:row>131</xdr:row>
      <xdr:rowOff>0</xdr:rowOff>
    </xdr:from>
    <xdr:to>
      <xdr:col>11</xdr:col>
      <xdr:colOff>127000</xdr:colOff>
      <xdr:row>147</xdr:row>
      <xdr:rowOff>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59EDE096-0216-3E45-A50F-C248DF2166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254000</xdr:colOff>
      <xdr:row>131</xdr:row>
      <xdr:rowOff>0</xdr:rowOff>
    </xdr:from>
    <xdr:to>
      <xdr:col>16</xdr:col>
      <xdr:colOff>254000</xdr:colOff>
      <xdr:row>147</xdr:row>
      <xdr:rowOff>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2FF67BCE-2F26-7D40-A56C-E2E89ADDEC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6</xdr:col>
      <xdr:colOff>0</xdr:colOff>
      <xdr:row>165</xdr:row>
      <xdr:rowOff>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32379767-9A5E-714F-8CD8-B403ABB1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8</xdr:row>
          <xdr:rowOff>0</xdr:rowOff>
        </xdr:from>
        <xdr:to>
          <xdr:col>4</xdr:col>
          <xdr:colOff>0</xdr:colOff>
          <xdr:row>9</xdr:row>
          <xdr:rowOff>0</xdr:rowOff>
        </xdr:to>
        <xdr:sp macro="" textlink="">
          <xdr:nvSpPr>
            <xdr:cNvPr id="57345" name="DD349022" hidden="1">
              <a:extLst>
                <a:ext uri="{63B3BB69-23CF-44E3-9099-C40C66FF867C}">
                  <a14:compatExt spid="_x0000_s57345"/>
                </a:ext>
                <a:ext uri="{FF2B5EF4-FFF2-40B4-BE49-F238E27FC236}">
                  <a16:creationId xmlns:a16="http://schemas.microsoft.com/office/drawing/2014/main" id="{4F973A9A-D15D-9A4B-981C-03141FFB9A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148590</xdr:colOff>
      <xdr:row>0</xdr:row>
      <xdr:rowOff>40640</xdr:rowOff>
    </xdr:from>
    <xdr:to>
      <xdr:col>12</xdr:col>
      <xdr:colOff>808990</xdr:colOff>
      <xdr:row>1</xdr:row>
      <xdr:rowOff>162560</xdr:rowOff>
    </xdr:to>
    <xdr:sp macro="[0]!OrderXLSTAT" textlink="">
      <xdr:nvSpPr>
        <xdr:cNvPr id="2" name="BT931436">
          <a:extLst>
            <a:ext uri="{FF2B5EF4-FFF2-40B4-BE49-F238E27FC236}">
              <a16:creationId xmlns:a16="http://schemas.microsoft.com/office/drawing/2014/main" id="{923D45EF-0650-8C40-9429-7CD874B348BE}"/>
            </a:ext>
          </a:extLst>
        </xdr:cNvPr>
        <xdr:cNvSpPr txBox="1"/>
      </xdr:nvSpPr>
      <xdr:spPr>
        <a:xfrm>
          <a:off x="8848090" y="40640"/>
          <a:ext cx="1485900" cy="32512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3" name="TX97077" hidden="1">
          <a:extLst>
            <a:ext uri="{FF2B5EF4-FFF2-40B4-BE49-F238E27FC236}">
              <a16:creationId xmlns:a16="http://schemas.microsoft.com/office/drawing/2014/main" id="{BF0A8B0D-0077-0442-A2F9-470B8170D745}"/>
            </a:ext>
          </a:extLst>
        </xdr:cNvPr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RunProcTCO
Form67.txt
CheckBox_Desc,CheckBox,True,True,200000000000_Sorties,True,Statistiques descriptives,False,,,
OptionButton_MVRemove,OptionButton,False,True,100000000100_Données manq.,True,Supprimer les observations,False,,,
OptionButton_MVRefuse,OptionButton,True,True,100000000000_Données manq.,True,Ne pas accepter les données manquantes,False,,,
OptionButton_MeanMode,OptionButton,True,True,100000000400_Données manq.,True,Moyenne ou mode,False,,,
OptionButton_NN,OptionButton,False,True,100000010400_Données manq.,True,Plus proche voisin,False,,,
OptionButton_MVEstimate,OptionButton,False,True,100000000300_Données manq.,True,Estimer les données manquantes,False,,,
CheckBox_Corr,CheckBox,True,True,200000000100_Sorties,True,Corrélations,False,,,
CheckBoxPval,CheckBox,True,True,200000000400_Sorties,True,p-values,False,,,
OptionButton_MVPair,OptionButton,False,True,100000000200_Données manq.,True,Suppression par paires,False,,,
CheckBoxCorrMap,CheckBox,False,True,300000000000_Graphiques,True,Cartes des corrélations,False,,,
CheckBoxBlueRed,CheckBox,False,True,300000000100_Graphiques,True,Echelle bleu-rouge,False,,,
CheckBoxBW,CheckBox,False,True,300000000200_Graphiques,True,Noir et blanc,False,,,
OptionButtonPN,OptionButton,True,True,300000000300_Graphiques,True,+ / -,False,,,
OptionButtonSig,OptionButton,False,True,300000000400_Graphiques,True,Significativité,False,,,
CheckBoxPat,CheckBox,False,True,300000000500_Graphiques,True,Motifs,False,,,
CheckBoxMatXY,CheckBox,False,True,300000000101_Graphiques,True,Matrice de graphiques,False,,,
CheckBoxScatter,CheckBox,False,True,300000000001_Graphiques,True,Nuages de points,False,,,
CheckBoxDeter,CheckBox,True,True,200000000500_Sorties,True,Coefficients de détermination,False,,,
OptionButtonHisto,OptionButton,True,True,300000000201_Graphiques,True,Histogrammes,False,,,
OptionButtonQQ,OptionButton,False,True,300000000301_Graphiques,True,Q-Q plots,False,,,
CheckBoxEllipse,CheckBox,False,True,300000000401_Graphiques,True,Ellipses de confiance,False,,,
CheckBoxRegLine,CheckBox,False,True,300000000601_Graphiques,True,Droites de régression,False,,,
CheckBoxColorCorrel,CheckBox,False,True,300000000701_Graphiques,True,Colorer par corrélation,False,,,
OptionButtonFisher,OptionButton,True,True,300000020501_Graphiques,True,Fisher,False,,,
OptionButtonChiSq,OptionButton,False,True,300000030501_Graphiques,True,Khi²,False,,,
TextBox_ConfPlot,TextBox,95,True,300000010501_Graphiques,True,Intervalle de confiance (%) :,False,,,
CheckBoxTrans,CheckBox,False,False,03,False,Trans,False,,,
TextBoxList,TextBox,,False,04,False,,False,,,
RefEditT,RefEdit0,'Feuil3'!$B$3:$B$26;'Feuil3'!$D$3:$D$26,True,000000000300_Général,True,,False,,24,2
CheckBox_G,CheckBox,False,True,000000000800_Général,True,Sous-échantillons,False,,,
RefEdit_G,RefEdit0,,True,000000000900_Général,True,Sous-échantillons :,False,,,
CheckBox_LevelOrder,CheckBox,False,False,000000001000_Général,False,Ordre des modalités,False,,,
RefEdit_LevelOrder,RefEdit,,False,000000001100_Général,False,Ordre des modalités :,False,,,
ComboBoxType,ComboBox,0,True,000000010500_Général,True,Sélectionnez le type de corrélation à tester,False,,,
RefEdit_W,RefEdit0,,True,000000000700_Général,True,Poids :,False,,,
CheckBox_W,CheckBox,False,True,000000000600_Général,True,Poids,False,,,
OptionButton_W,OptionButton,False,True,000000020001_Général,True,Classeur,False,,,
OptionButton_R,OptionButton,True,True,000000000001_Général,True,Plage,False,,,
OptionButton_S,OptionButton,False,True,000000010001_Général,True,Feuille,False,,,
RefEdit_R,RefEdit,,True,000000000101_Général,True,Plage :,False,,,
CheckBoxVarLabels,CheckBox,True,True,000000000201_Général,True,Libellés des variables,False,,,
TextBoxMaxIter,TextBox,200,True,000001010401_Général,True,Itérations :,False,,,
TextBoxConv,TextBox,0.0001,True,000001020401_Général,True,Convergence :,False,,,
TextBox_Conf,TextBox,5,True,000000010301_Général,True,Niveau de signification (%) :,False,,,
CheckBox_ShowImg,CheckBox,False,True,400000000000_Image,True,Image,False,,,
CheckBox_CorrImg,CheckBox,False,True,400000000100_Image,True,Corrélations,False,,,
CheckBox_DeterImg,CheckBox,False,True,400000000200_Image,True,Coefficients de détermination(R2),False,,,
CheckBox_LabelOptImg,CheckBox,False,True,400000000400_Image,True,Libellés des variables,False,,,
CheckBox_GridOptImg,CheckBox,False,True,400000000500_Image,True,Grille,False,,,
CheckBox_LegendOptImg,CheckBox,False,True,400000000600_Image,True,Légende,False,,,
CheckBoxCI,CheckBox,False,True,200000000200_Sorties,True,Intervalles de confiance,False,,,
CheckBoxFilter,CheckBox,False,True,200000000001_Sorties,True,Filtrer les variables avec R2,False,,,
CheckBoxSortCorrel,CheckBox,False,True,200000000301_Sorties,True,Trier les variables avec R2,False,,,
ComboBoxFilter,ComboBox,0,True,200000000101_Sorties,True,Filtrer les variables avec R2 :,False,,,
TextBoxFilter,TextBox,0,True,200000010201_Sorties,True,Filtrer les variables avec R2 :,False,,,
ComboBoxMethodSort,ComboBox,0,True,200000010401_Sorties,True,Méthode :,False,,,
ComboBoxCI,ComboBox,0,True,200000000300_Sorties,True,Format :,False,,,
FileSelect1,CommandButton,,False,000000000400_Général,False,,False,,,
ScrollBarSelect,ScrollBar,0,False,05,False,,,,,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179578</xdr:colOff>
      <xdr:row>6</xdr:row>
      <xdr:rowOff>0</xdr:rowOff>
    </xdr:to>
    <xdr:sp macro="" textlink="">
      <xdr:nvSpPr>
        <xdr:cNvPr id="4" name="BK97077">
          <a:extLst>
            <a:ext uri="{FF2B5EF4-FFF2-40B4-BE49-F238E27FC236}">
              <a16:creationId xmlns:a16="http://schemas.microsoft.com/office/drawing/2014/main" id="{516ED48D-1158-4649-BE04-611241CE1AF9}"/>
            </a:ext>
          </a:extLst>
        </xdr:cNvPr>
        <xdr:cNvSpPr/>
      </xdr:nvSpPr>
      <xdr:spPr>
        <a:xfrm>
          <a:off x="450850" y="1022350"/>
          <a:ext cx="1824228" cy="425450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72746</xdr:colOff>
      <xdr:row>5</xdr:row>
      <xdr:rowOff>43434</xdr:rowOff>
    </xdr:from>
    <xdr:to>
      <xdr:col>1</xdr:col>
      <xdr:colOff>415646</xdr:colOff>
      <xdr:row>5</xdr:row>
      <xdr:rowOff>386334</xdr:rowOff>
    </xdr:to>
    <xdr:pic macro="[0]!ReRunXLSTAT">
      <xdr:nvPicPr>
        <xdr:cNvPr id="5" name="BT97077">
          <a:extLst>
            <a:ext uri="{FF2B5EF4-FFF2-40B4-BE49-F238E27FC236}">
              <a16:creationId xmlns:a16="http://schemas.microsoft.com/office/drawing/2014/main" id="{A6DA8D6F-49DB-F24A-BAC8-02BDD5786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46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6" name="RM97077">
          <a:extLst>
            <a:ext uri="{FF2B5EF4-FFF2-40B4-BE49-F238E27FC236}">
              <a16:creationId xmlns:a16="http://schemas.microsoft.com/office/drawing/2014/main" id="{78C9CBFB-F822-D746-B8F1-82E56BC449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7" name="AD97077" hidden="1">
          <a:extLst>
            <a:ext uri="{FF2B5EF4-FFF2-40B4-BE49-F238E27FC236}">
              <a16:creationId xmlns:a16="http://schemas.microsoft.com/office/drawing/2014/main" id="{4083FFBB-F7D9-A14E-9E08-F59CC44D2E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144577</xdr:colOff>
      <xdr:row>5</xdr:row>
      <xdr:rowOff>43434</xdr:rowOff>
    </xdr:from>
    <xdr:to>
      <xdr:col>2</xdr:col>
      <xdr:colOff>487477</xdr:colOff>
      <xdr:row>5</xdr:row>
      <xdr:rowOff>386334</xdr:rowOff>
    </xdr:to>
    <xdr:pic macro="[0]!SendToOfficeLocal">
      <xdr:nvPicPr>
        <xdr:cNvPr id="8" name="WD97077">
          <a:extLst>
            <a:ext uri="{FF2B5EF4-FFF2-40B4-BE49-F238E27FC236}">
              <a16:creationId xmlns:a16="http://schemas.microsoft.com/office/drawing/2014/main" id="{6477BA4A-3D1D-5947-BE2E-184973816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4577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593242</xdr:colOff>
      <xdr:row>5</xdr:row>
      <xdr:rowOff>43434</xdr:rowOff>
    </xdr:from>
    <xdr:to>
      <xdr:col>3</xdr:col>
      <xdr:colOff>110642</xdr:colOff>
      <xdr:row>5</xdr:row>
      <xdr:rowOff>386334</xdr:rowOff>
    </xdr:to>
    <xdr:pic macro="[0]!SendToOfficeLocal">
      <xdr:nvPicPr>
        <xdr:cNvPr id="9" name="PT97077">
          <a:extLst>
            <a:ext uri="{FF2B5EF4-FFF2-40B4-BE49-F238E27FC236}">
              <a16:creationId xmlns:a16="http://schemas.microsoft.com/office/drawing/2014/main" id="{8B0E1182-99EA-4746-8C95-AF9CE1C3E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63242" y="1059434"/>
          <a:ext cx="342900" cy="3429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54273" name="DD240305" hidden="1">
              <a:extLst>
                <a:ext uri="{63B3BB69-23CF-44E3-9099-C40C66FF867C}">
                  <a14:compatExt spid="_x0000_s54273"/>
                </a:ext>
                <a:ext uri="{FF2B5EF4-FFF2-40B4-BE49-F238E27FC236}">
                  <a16:creationId xmlns:a16="http://schemas.microsoft.com/office/drawing/2014/main" id="{21FF5A08-A095-2E41-8162-D09662247B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148590</xdr:colOff>
      <xdr:row>0</xdr:row>
      <xdr:rowOff>40640</xdr:rowOff>
    </xdr:from>
    <xdr:to>
      <xdr:col>12</xdr:col>
      <xdr:colOff>808990</xdr:colOff>
      <xdr:row>1</xdr:row>
      <xdr:rowOff>162560</xdr:rowOff>
    </xdr:to>
    <xdr:sp macro="[0]!OrderXLSTAT" textlink="">
      <xdr:nvSpPr>
        <xdr:cNvPr id="2" name="BT698794">
          <a:extLst>
            <a:ext uri="{FF2B5EF4-FFF2-40B4-BE49-F238E27FC236}">
              <a16:creationId xmlns:a16="http://schemas.microsoft.com/office/drawing/2014/main" id="{F8176E4C-0695-7647-BBB8-9F454C2F0705}"/>
            </a:ext>
          </a:extLst>
        </xdr:cNvPr>
        <xdr:cNvSpPr txBox="1"/>
      </xdr:nvSpPr>
      <xdr:spPr>
        <a:xfrm>
          <a:off x="8848090" y="40640"/>
          <a:ext cx="1485900" cy="32512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3" name="TX621662" hidden="1">
          <a:extLst>
            <a:ext uri="{FF2B5EF4-FFF2-40B4-BE49-F238E27FC236}">
              <a16:creationId xmlns:a16="http://schemas.microsoft.com/office/drawing/2014/main" id="{CA512FCE-1A66-014E-95E2-E5FD4873DA7C}"/>
            </a:ext>
          </a:extLst>
        </xdr:cNvPr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RunProcTCO
Form67.txt
CheckBox_Desc,CheckBox,True,True,200000000000_Sorties,True,Statistiques descriptives,False,,,
OptionButton_MVRemove,OptionButton,False,True,100000000100_Données manq.,True,Supprimer les observations,False,,,
OptionButton_MVRefuse,OptionButton,True,True,100000000000_Données manq.,True,Ne pas accepter les données manquantes,False,,,
OptionButton_MeanMode,OptionButton,True,True,100000000400_Données manq.,True,Moyenne ou mode,False,,,
OptionButton_NN,OptionButton,False,True,100000010400_Données manq.,True,Plus proche voisin,False,,,
OptionButton_MVEstimate,OptionButton,False,True,100000000300_Données manq.,True,Estimer les données manquantes,False,,,
CheckBox_Corr,CheckBox,True,True,200000000100_Sorties,True,Corrélations,False,,,
CheckBoxPval,CheckBox,True,True,200000000400_Sorties,True,p-values,False,,,
OptionButton_MVPair,OptionButton,False,True,100000000200_Données manq.,True,Suppression par paires,False,,,
CheckBoxCorrMap,CheckBox,True,True,300000000000_Graphiques,True,Cartes des corrélations,False,,,
CheckBoxBlueRed,CheckBox,False,True,300000000100_Graphiques,True,Echelle bleu-rouge,False,,,
CheckBoxBW,CheckBox,False,True,300000000200_Graphiques,True,Noir et blanc,False,,,
OptionButtonPN,OptionButton,True,True,300000000300_Graphiques,True,+ / -,False,,,
OptionButtonSig,OptionButton,False,True,300000000400_Graphiques,True,Significativité,False,,,
CheckBoxPat,CheckBox,False,True,300000000500_Graphiques,True,Motifs,False,,,
CheckBoxMatXY,CheckBox,False,True,300000000101_Graphiques,True,Matrice de graphiques,False,,,
CheckBoxScatter,CheckBox,True,True,300000000001_Graphiques,True,Nuages de points,False,,,
CheckBoxDeter,CheckBox,True,True,200000000500_Sorties,True,Coefficients de détermination,False,,,
OptionButtonHisto,OptionButton,True,True,300000000201_Graphiques,True,Histogrammes,False,,,
OptionButtonQQ,OptionButton,False,True,300000000301_Graphiques,True,Q-Q plots,False,,,
CheckBoxEllipse,CheckBox,False,True,300000000401_Graphiques,True,Ellipses de confiance,False,,,
CheckBoxRegLine,CheckBox,True,True,300000000601_Graphiques,True,Droites de régression,False,,,
CheckBoxColorCorrel,CheckBox,True,True,300000000701_Graphiques,True,Colorer par corrélation,False,,,
OptionButtonFisher,OptionButton,True,True,300000020501_Graphiques,True,Fisher,False,,,
OptionButtonChiSq,OptionButton,False,True,300000030501_Graphiques,True,Khi²,False,,,
TextBox_ConfPlot,TextBox,95,True,300000010501_Graphiques,True,Intervalle de confiance (%) :,False,,,
CheckBoxTrans,CheckBox,False,False,03,False,Trans,False,,,
TextBoxList,TextBox,,False,04,False,,False,,,
RefEditT,RefEdit0,'Feuil3'!$B$3:$C$25,True,000000000300_Général,True,,False,,23,2
CheckBox_G,CheckBox,False,True,000000000800_Général,True,Sous-échantillons,False,,,
RefEdit_G,RefEdit0,,True,000000000900_Général,True,Sous-échantillons :,False,,,
CheckBox_LevelOrder,CheckBox,False,False,000000001000_Général,False,Ordre des modalités,False,,,
RefEdit_LevelOrder,RefEdit,,False,000000001100_Général,False,Ordre des modalités :,False,,,
ComboBoxType,ComboBox,0,True,000000010500_Général,True,Sélectionnez le type de corrélation à tester,False,,,
RefEdit_W,RefEdit0,,True,000000000700_Général,True,Poids :,False,,,
CheckBox_W,CheckBox,False,True,000000000600_Général,True,Poids,False,,,
OptionButton_W,OptionButton,False,True,000000020001_Général,True,Classeur,False,,,
OptionButton_R,OptionButton,True,True,000000000001_Général,True,Plage,False,,,
OptionButton_S,OptionButton,False,True,000000010001_Général,True,Feuille,False,,,
RefEdit_R,RefEdit,,True,000000000101_Général,True,Plage :,False,,,
CheckBoxVarLabels,CheckBox,True,True,000000000201_Général,True,Libellés des variables,False,,,
TextBoxMaxIter,TextBox,200,True,000001010401_Général,True,Itérations :,False,,,
TextBoxConv,TextBox,0.0001,True,000001020401_Général,True,Convergence :,False,,,
TextBox_Conf,TextBox,5,True,000000010301_Général,True,Niveau de signification (%) :,False,,,
CheckBox_ShowImg,CheckBox,False,True,400000000000_Image,True,Image,False,,,
CheckBox_CorrImg,CheckBox,False,True,400000000100_Image,True,Corrélations,False,,,
CheckBox_DeterImg,CheckBox,False,True,400000000200_Image,True,Coefficients de détermination(R2),False,,,
CheckBox_LabelOptImg,CheckBox,False,True,400000000400_Image,True,Libellés des variables,False,,,
CheckBox_GridOptImg,CheckBox,False,True,400000000500_Image,True,Grille,False,,,
CheckBox_LegendOptImg,CheckBox,False,True,400000000600_Image,True,Légende,False,,,
CheckBoxCI,CheckBox,False,True,200000000200_Sorties,True,Intervalles de confiance,False,,,
CheckBoxFilter,CheckBox,False,True,200000000001_Sorties,True,Filtrer les variables avec R2,False,,,
CheckBoxSortCorrel,CheckBox,False,True,200000000301_Sorties,True,Trier les variables avec R2,False,,,
ComboBoxFilter,ComboBox,0,True,200000000101_Sorties,True,Filtrer les variables avec R2 :,False,,,
TextBoxFilter,TextBox,0,True,200000010201_Sorties,True,Filtrer les variables avec R2 :,False,,,
ComboBoxMethodSort,ComboBox,0,True,200000010401_Sorties,True,Méthode :,False,,,
ComboBoxCI,ComboBox,0,True,200000000300_Sorties,True,Format :,False,,,
FileSelect1,CommandButton,,False,000000000400_Général,False,,False,,,
ScrollBarSelect,ScrollBar,0,False,05,False,,,,,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179578</xdr:colOff>
      <xdr:row>6</xdr:row>
      <xdr:rowOff>0</xdr:rowOff>
    </xdr:to>
    <xdr:sp macro="" textlink="">
      <xdr:nvSpPr>
        <xdr:cNvPr id="4" name="BK621662">
          <a:extLst>
            <a:ext uri="{FF2B5EF4-FFF2-40B4-BE49-F238E27FC236}">
              <a16:creationId xmlns:a16="http://schemas.microsoft.com/office/drawing/2014/main" id="{9391ECE4-4E12-AE4E-B1EF-5F6316B8E323}"/>
            </a:ext>
          </a:extLst>
        </xdr:cNvPr>
        <xdr:cNvSpPr/>
      </xdr:nvSpPr>
      <xdr:spPr>
        <a:xfrm>
          <a:off x="450850" y="1022350"/>
          <a:ext cx="1824228" cy="425450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72746</xdr:colOff>
      <xdr:row>5</xdr:row>
      <xdr:rowOff>43434</xdr:rowOff>
    </xdr:from>
    <xdr:to>
      <xdr:col>1</xdr:col>
      <xdr:colOff>415646</xdr:colOff>
      <xdr:row>5</xdr:row>
      <xdr:rowOff>386334</xdr:rowOff>
    </xdr:to>
    <xdr:pic macro="[0]!ReRunXLSTAT">
      <xdr:nvPicPr>
        <xdr:cNvPr id="5" name="BT621662">
          <a:extLst>
            <a:ext uri="{FF2B5EF4-FFF2-40B4-BE49-F238E27FC236}">
              <a16:creationId xmlns:a16="http://schemas.microsoft.com/office/drawing/2014/main" id="{90F7DEAE-36FE-8C46-B44A-EFDB1DD66C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46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6" name="RM621662">
          <a:extLst>
            <a:ext uri="{FF2B5EF4-FFF2-40B4-BE49-F238E27FC236}">
              <a16:creationId xmlns:a16="http://schemas.microsoft.com/office/drawing/2014/main" id="{26909C94-2B3A-9744-866A-28602CF73F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7" name="AD621662" hidden="1">
          <a:extLst>
            <a:ext uri="{FF2B5EF4-FFF2-40B4-BE49-F238E27FC236}">
              <a16:creationId xmlns:a16="http://schemas.microsoft.com/office/drawing/2014/main" id="{DF3EA014-8A48-AB41-B225-7A7E42F3B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144577</xdr:colOff>
      <xdr:row>5</xdr:row>
      <xdr:rowOff>43434</xdr:rowOff>
    </xdr:from>
    <xdr:to>
      <xdr:col>2</xdr:col>
      <xdr:colOff>487477</xdr:colOff>
      <xdr:row>5</xdr:row>
      <xdr:rowOff>386334</xdr:rowOff>
    </xdr:to>
    <xdr:pic macro="[0]!SendToOfficeLocal">
      <xdr:nvPicPr>
        <xdr:cNvPr id="8" name="WD621662">
          <a:extLst>
            <a:ext uri="{FF2B5EF4-FFF2-40B4-BE49-F238E27FC236}">
              <a16:creationId xmlns:a16="http://schemas.microsoft.com/office/drawing/2014/main" id="{66FC3542-34E9-1A47-BCE0-276F6DECCE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4577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593242</xdr:colOff>
      <xdr:row>5</xdr:row>
      <xdr:rowOff>43434</xdr:rowOff>
    </xdr:from>
    <xdr:to>
      <xdr:col>3</xdr:col>
      <xdr:colOff>110642</xdr:colOff>
      <xdr:row>5</xdr:row>
      <xdr:rowOff>386334</xdr:rowOff>
    </xdr:to>
    <xdr:pic macro="[0]!SendToOfficeLocal">
      <xdr:nvPicPr>
        <xdr:cNvPr id="9" name="PT621662">
          <a:extLst>
            <a:ext uri="{FF2B5EF4-FFF2-40B4-BE49-F238E27FC236}">
              <a16:creationId xmlns:a16="http://schemas.microsoft.com/office/drawing/2014/main" id="{5C37B43D-E03E-4C49-AC09-862075907A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63242" y="1059434"/>
          <a:ext cx="342900" cy="34290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40</xdr:row>
      <xdr:rowOff>0</xdr:rowOff>
    </xdr:from>
    <xdr:to>
      <xdr:col>6</xdr:col>
      <xdr:colOff>0</xdr:colOff>
      <xdr:row>56</xdr:row>
      <xdr:rowOff>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6F41647-1104-2142-BE4D-A6D8394E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127000</xdr:colOff>
      <xdr:row>40</xdr:row>
      <xdr:rowOff>0</xdr:rowOff>
    </xdr:from>
    <xdr:to>
      <xdr:col>11</xdr:col>
      <xdr:colOff>127000</xdr:colOff>
      <xdr:row>56</xdr:row>
      <xdr:rowOff>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095E3471-8128-1846-B4E9-077A5B941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6</xdr:col>
      <xdr:colOff>0</xdr:colOff>
      <xdr:row>73</xdr:row>
      <xdr:rowOff>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DE29C330-9073-2C4D-B940-02309006A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127000</xdr:colOff>
      <xdr:row>57</xdr:row>
      <xdr:rowOff>0</xdr:rowOff>
    </xdr:from>
    <xdr:to>
      <xdr:col>11</xdr:col>
      <xdr:colOff>127000</xdr:colOff>
      <xdr:row>73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B4E69859-98F3-7F47-98B5-AD203B5EE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78849" name="DD150499" hidden="1">
              <a:extLst>
                <a:ext uri="{63B3BB69-23CF-44E3-9099-C40C66FF867C}">
                  <a14:compatExt spid="_x0000_s78849"/>
                </a:ext>
                <a:ext uri="{FF2B5EF4-FFF2-40B4-BE49-F238E27FC236}">
                  <a16:creationId xmlns:a16="http://schemas.microsoft.com/office/drawing/2014/main" id="{C1660653-E54F-5A40-A516-BB36D03887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148590</xdr:colOff>
      <xdr:row>0</xdr:row>
      <xdr:rowOff>40640</xdr:rowOff>
    </xdr:from>
    <xdr:to>
      <xdr:col>12</xdr:col>
      <xdr:colOff>808990</xdr:colOff>
      <xdr:row>1</xdr:row>
      <xdr:rowOff>162560</xdr:rowOff>
    </xdr:to>
    <xdr:sp macro="[0]!OrderXLSTAT" textlink="">
      <xdr:nvSpPr>
        <xdr:cNvPr id="2" name="BT166104">
          <a:extLst>
            <a:ext uri="{FF2B5EF4-FFF2-40B4-BE49-F238E27FC236}">
              <a16:creationId xmlns:a16="http://schemas.microsoft.com/office/drawing/2014/main" id="{A831DCB0-ECDC-0045-9285-8A789B264390}"/>
            </a:ext>
          </a:extLst>
        </xdr:cNvPr>
        <xdr:cNvSpPr txBox="1"/>
      </xdr:nvSpPr>
      <xdr:spPr>
        <a:xfrm>
          <a:off x="8848090" y="40640"/>
          <a:ext cx="1485900" cy="32512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fr-FR" sz="1100"/>
            <a:t>Commander</a:t>
          </a:r>
        </a:p>
      </xdr:txBody>
    </xdr:sp>
    <xdr:clientData/>
  </xdr:twoCellAnchor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3" name="TX359290" hidden="1">
          <a:extLst>
            <a:ext uri="{FF2B5EF4-FFF2-40B4-BE49-F238E27FC236}">
              <a16:creationId xmlns:a16="http://schemas.microsoft.com/office/drawing/2014/main" id="{2FCDA4B0-569E-FF4F-8D19-D7C3CA2A6245}"/>
            </a:ext>
          </a:extLst>
        </xdr:cNvPr>
        <xdr:cNvSpPr txBox="1"/>
      </xdr:nvSpPr>
      <xdr:spPr>
        <a:xfrm>
          <a:off x="1282700" y="1016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fr-FR" sz="1100"/>
            <a:t>RunProcTCO
Form67.txt
CheckBox_Desc,CheckBox,True,True,200000000000_Sorties,True,Statistiques descriptives,False,,,
OptionButton_MVRemove,OptionButton,False,True,100000000100_Données manq.,True,Supprimer les observations,False,,,
OptionButton_MVRefuse,OptionButton,True,True,100000000000_Données manq.,True,Ne pas accepter les données manquantes,False,,,
OptionButton_MeanMode,OptionButton,True,True,100000000400_Données manq.,True,Moyenne ou mode,False,,,
OptionButton_NN,OptionButton,False,True,100000010400_Données manq.,True,Plus proche voisin,False,,,
OptionButton_MVEstimate,OptionButton,False,True,100000000300_Données manq.,True,Estimer les données manquantes,False,,,
CheckBox_Corr,CheckBox,True,True,200000000100_Sorties,True,Corrélations,False,,,
CheckBoxPval,CheckBox,True,True,200000000400_Sorties,True,p-values,False,,,
OptionButton_MVPair,OptionButton,False,True,100000000200_Données manq.,True,Suppression par paires,False,,,
CheckBoxCorrMap,CheckBox,False,True,300000000000_Graphiques,True,Cartes des corrélations,False,,,
CheckBoxBlueRed,CheckBox,False,True,300000000100_Graphiques,True,Echelle bleu-rouge,False,,,
CheckBoxBW,CheckBox,False,True,300000000200_Graphiques,True,Noir et blanc,False,,,
OptionButtonPN,OptionButton,True,True,300000000300_Graphiques,True,+ / -,False,,,
OptionButtonSig,OptionButton,False,True,300000000400_Graphiques,True,Significativité,False,,,
CheckBoxPat,CheckBox,False,True,300000000500_Graphiques,True,Motifs,False,,,
CheckBoxMatXY,CheckBox,False,True,300000000101_Graphiques,True,Matrice de graphiques,False,,,
CheckBoxScatter,CheckBox,False,True,300000000001_Graphiques,True,Nuages de points,False,,,
CheckBoxDeter,CheckBox,True,True,200000000500_Sorties,True,Coefficients de détermination,False,,,
OptionButtonHisto,OptionButton,True,True,300000000201_Graphiques,True,Histogrammes,False,,,
OptionButtonQQ,OptionButton,False,True,300000000301_Graphiques,True,Q-Q plots,False,,,
CheckBoxEllipse,CheckBox,False,True,300000000401_Graphiques,True,Ellipses de confiance,False,,,
CheckBoxRegLine,CheckBox,False,True,300000000601_Graphiques,True,Droites de régression,False,,,
CheckBoxColorCorrel,CheckBox,False,True,300000000701_Graphiques,True,Colorer par corrélation,False,,,
OptionButtonFisher,OptionButton,True,True,300000020501_Graphiques,True,Fisher,False,,,
OptionButtonChiSq,OptionButton,False,True,300000030501_Graphiques,True,Khi²,False,,,
TextBox_ConfPlot,TextBox,95,True,300000010501_Graphiques,True,Intervalle de confiance (%) :,False,,,
CheckBoxTrans,CheckBox,False,False,03,False,Trans,False,,,
TextBoxList,TextBox,,False,04,False,,False,,,
RefEditT,RefEdit0,'Feuil3'!$B$3:$B$26;'Feuil3'!$D$3:$D$26,True,000000000300_Général,True,,False,,24,2
CheckBox_G,CheckBox,False,True,000000000800_Général,True,Sous-échantillons,False,,,
RefEdit_G,RefEdit0,,True,000000000900_Général,True,Sous-échantillons :,False,,,
CheckBox_LevelOrder,CheckBox,False,False,000000001000_Général,False,Ordre des modalités,False,,,
RefEdit_LevelOrder,RefEdit,,False,000000001100_Général,False,Ordre des modalités :,False,,,
ComboBoxType,ComboBox,2,True,000000010500_Général,True,Sélectionnez le type de corrélation à tester,False,,,
RefEdit_W,RefEdit0,,True,000000000700_Général,True,Poids :,False,,,
CheckBox_W,CheckBox,False,True,000000000600_Général,True,Poids,False,,,
OptionButton_W,OptionButton,False,True,000000020001_Général,True,Classeur,False,,,
OptionButton_R,OptionButton,True,True,000000000001_Général,True,Plage,False,,,
OptionButton_S,OptionButton,False,True,000000010001_Général,True,Feuille,False,,,
RefEdit_R,RefEdit,,True,000000000101_Général,True,Plage :,False,,,
CheckBoxVarLabels,CheckBox,True,True,000000000201_Général,True,Libellés des variables,False,,,
TextBoxMaxIter,TextBox,200,True,000001010401_Général,True,Itérations :,False,,,
TextBoxConv,TextBox,0.0001,True,000001020401_Général,True,Convergence :,False,,,
TextBox_Conf,TextBox,5,True,000000010301_Général,True,Niveau de signification (%) :,False,,,
CheckBox_ShowImg,CheckBox,False,True,400000000000_Image,True,Image,False,,,
CheckBox_CorrImg,CheckBox,False,True,400000000100_Image,True,Corrélations,False,,,
CheckBox_DeterImg,CheckBox,False,True,400000000200_Image,True,Coefficients de détermination(R2),False,,,
CheckBox_LabelOptImg,CheckBox,False,True,400000000400_Image,True,Libellés des variables,False,,,
CheckBox_GridOptImg,CheckBox,False,True,400000000500_Image,True,Grille,False,,,
CheckBox_LegendOptImg,CheckBox,False,True,400000000600_Image,True,Légende,False,,,
CheckBoxCI,CheckBox,False,True,200000000200_Sorties,True,Intervalles de confiance,False,,,
CheckBoxFilter,CheckBox,False,True,200000000001_Sorties,True,Filtrer les variables avec R2,False,,,
CheckBoxSortCorrel,CheckBox,False,True,200000000301_Sorties,True,Trier les variables avec R2,False,,,
ComboBoxFilter,ComboBox,0,True,200000000101_Sorties,True,Filtrer les variables avec R2 :,False,,,
TextBoxFilter,TextBox,0,True,200000010201_Sorties,True,Filtrer les variables avec R2 :,False,,,
ComboBoxMethodSort,ComboBox,0,True,200000010401_Sorties,True,Méthode :,False,,,
ComboBoxCI,ComboBox,0,True,200000000300_Sorties,True,Format :,False,,,
FileSelect1,CommandButton,,False,000000000400_Général,False,,False,,,
ScrollBarSelect,ScrollBar,0,False,05,False,,,,,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179578</xdr:colOff>
      <xdr:row>6</xdr:row>
      <xdr:rowOff>0</xdr:rowOff>
    </xdr:to>
    <xdr:sp macro="" textlink="">
      <xdr:nvSpPr>
        <xdr:cNvPr id="4" name="BK359290">
          <a:extLst>
            <a:ext uri="{FF2B5EF4-FFF2-40B4-BE49-F238E27FC236}">
              <a16:creationId xmlns:a16="http://schemas.microsoft.com/office/drawing/2014/main" id="{10F3B5EB-0CB0-574F-B5A9-281C95FB61DC}"/>
            </a:ext>
          </a:extLst>
        </xdr:cNvPr>
        <xdr:cNvSpPr/>
      </xdr:nvSpPr>
      <xdr:spPr>
        <a:xfrm>
          <a:off x="450850" y="1022350"/>
          <a:ext cx="1824228" cy="425450"/>
        </a:xfrm>
        <a:prstGeom prst="rect">
          <a:avLst/>
        </a:prstGeom>
        <a:solidFill>
          <a:srgbClr val="F0F0F0"/>
        </a:solidFill>
        <a:ln w="6350">
          <a:solidFill>
            <a:srgbClr val="5A5A5A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absolute">
    <xdr:from>
      <xdr:col>1</xdr:col>
      <xdr:colOff>72746</xdr:colOff>
      <xdr:row>5</xdr:row>
      <xdr:rowOff>43434</xdr:rowOff>
    </xdr:from>
    <xdr:to>
      <xdr:col>1</xdr:col>
      <xdr:colOff>415646</xdr:colOff>
      <xdr:row>5</xdr:row>
      <xdr:rowOff>386334</xdr:rowOff>
    </xdr:to>
    <xdr:pic macro="[0]!ReRunXLSTAT">
      <xdr:nvPicPr>
        <xdr:cNvPr id="5" name="BT359290">
          <a:extLst>
            <a:ext uri="{FF2B5EF4-FFF2-40B4-BE49-F238E27FC236}">
              <a16:creationId xmlns:a16="http://schemas.microsoft.com/office/drawing/2014/main" id="{7C5F626A-D427-9044-8F61-1F25722CD0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46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6" name="RM359290">
          <a:extLst>
            <a:ext uri="{FF2B5EF4-FFF2-40B4-BE49-F238E27FC236}">
              <a16:creationId xmlns:a16="http://schemas.microsoft.com/office/drawing/2014/main" id="{595E8BBC-4E1C-7E4D-B31B-96250C3E49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1</xdr:col>
      <xdr:colOff>521411</xdr:colOff>
      <xdr:row>5</xdr:row>
      <xdr:rowOff>43434</xdr:rowOff>
    </xdr:from>
    <xdr:to>
      <xdr:col>2</xdr:col>
      <xdr:colOff>38811</xdr:colOff>
      <xdr:row>5</xdr:row>
      <xdr:rowOff>386334</xdr:rowOff>
    </xdr:to>
    <xdr:pic macro="[0]!AddRemovGrid">
      <xdr:nvPicPr>
        <xdr:cNvPr id="7" name="AD359290" hidden="1">
          <a:extLst>
            <a:ext uri="{FF2B5EF4-FFF2-40B4-BE49-F238E27FC236}">
              <a16:creationId xmlns:a16="http://schemas.microsoft.com/office/drawing/2014/main" id="{DAFE4FF7-A940-7144-AB1F-4C9C471080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5911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144577</xdr:colOff>
      <xdr:row>5</xdr:row>
      <xdr:rowOff>43434</xdr:rowOff>
    </xdr:from>
    <xdr:to>
      <xdr:col>2</xdr:col>
      <xdr:colOff>487477</xdr:colOff>
      <xdr:row>5</xdr:row>
      <xdr:rowOff>386334</xdr:rowOff>
    </xdr:to>
    <xdr:pic macro="[0]!SendToOfficeLocal">
      <xdr:nvPicPr>
        <xdr:cNvPr id="8" name="WD359290">
          <a:extLst>
            <a:ext uri="{FF2B5EF4-FFF2-40B4-BE49-F238E27FC236}">
              <a16:creationId xmlns:a16="http://schemas.microsoft.com/office/drawing/2014/main" id="{22EF3EBF-AC6D-5440-81EA-F577698706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14577" y="1059434"/>
          <a:ext cx="342900" cy="342900"/>
        </a:xfrm>
        <a:prstGeom prst="rect">
          <a:avLst/>
        </a:prstGeom>
      </xdr:spPr>
    </xdr:pic>
    <xdr:clientData/>
  </xdr:twoCellAnchor>
  <xdr:twoCellAnchor editAs="absolute">
    <xdr:from>
      <xdr:col>2</xdr:col>
      <xdr:colOff>593242</xdr:colOff>
      <xdr:row>5</xdr:row>
      <xdr:rowOff>43434</xdr:rowOff>
    </xdr:from>
    <xdr:to>
      <xdr:col>3</xdr:col>
      <xdr:colOff>110642</xdr:colOff>
      <xdr:row>5</xdr:row>
      <xdr:rowOff>386334</xdr:rowOff>
    </xdr:to>
    <xdr:pic macro="[0]!SendToOfficeLocal">
      <xdr:nvPicPr>
        <xdr:cNvPr id="9" name="PT359290">
          <a:extLst>
            <a:ext uri="{FF2B5EF4-FFF2-40B4-BE49-F238E27FC236}">
              <a16:creationId xmlns:a16="http://schemas.microsoft.com/office/drawing/2014/main" id="{0EEAC9E3-F70D-2E4D-9ED0-A78FDBACC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63242" y="1059434"/>
          <a:ext cx="342900" cy="3429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53249" name="DD917594" hidden="1">
              <a:extLst>
                <a:ext uri="{63B3BB69-23CF-44E3-9099-C40C66FF867C}">
                  <a14:compatExt spid="_x0000_s53249"/>
                </a:ext>
                <a:ext uri="{FF2B5EF4-FFF2-40B4-BE49-F238E27FC236}">
                  <a16:creationId xmlns:a16="http://schemas.microsoft.com/office/drawing/2014/main" id="{09F5FA7A-9D49-5A4D-BAB4-2DB735DA1B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 type="none" w="med" len="med"/>
            </a:ln>
            <a:effectLst/>
            <a:extLst>
              <a:ext uri="{909E8E84-426E-40DD-AFC4-6F175D3DCCD1}">
                <a14:hiddenFill>
                  <a:noFill/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ABRE Gilles" id="{A4C9A5BD-8491-454E-A1E9-D85386424885}" userId="S::gilles.fabre@altran.com::c7828250-d6f9-4b11-9675-ffbe9ef17f12" providerId="AD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6" dT="2021-07-11T11:22:41.13" personId="{A4C9A5BD-8491-454E-A1E9-D85386424885}" id="{6AC9C0CF-436C-2D4D-8C21-20009B6E65B2}">
    <text xml:space="preserve">Probably bugged: should have int counter2 = array.length
</text>
  </threadedComment>
  <threadedComment ref="A13" dT="2021-07-11T11:22:41.13" personId="{A4C9A5BD-8491-454E-A1E9-D85386424885}" id="{91258D48-6388-F54B-841F-43B2DE86FB15}">
    <text xml:space="preserve">Probably bugged: should have int counter2 = array.length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4" dT="2021-07-11T10:53:55.45" personId="{A4C9A5BD-8491-454E-A1E9-D85386424885}" id="{642C2FE1-167A-1C4C-AD26-AB58DBC32DE5}">
    <text>Probably {1, 6, 4} in the first study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10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A125F-EBF0-094C-B533-3D33FAF402A0}">
  <sheetPr codeName="Feuil1"/>
  <dimension ref="A1:AA52"/>
  <sheetViews>
    <sheetView topLeftCell="A17" zoomScale="132" workbookViewId="0">
      <selection activeCell="G37" sqref="G37"/>
    </sheetView>
  </sheetViews>
  <sheetFormatPr baseColWidth="10" defaultRowHeight="16"/>
  <cols>
    <col min="1" max="1" width="56" style="3" customWidth="1"/>
    <col min="2" max="2" width="36.6640625" style="5" customWidth="1"/>
    <col min="3" max="4" width="10.83203125" style="5"/>
    <col min="5" max="5" width="16.1640625" style="7" customWidth="1"/>
    <col min="6" max="7" width="10.83203125" style="5"/>
    <col min="8" max="16384" width="10.83203125" style="3"/>
  </cols>
  <sheetData>
    <row r="1" spans="1:27" ht="27" customHeight="1">
      <c r="A1" s="2" t="s">
        <v>47</v>
      </c>
      <c r="B1" s="4" t="s">
        <v>0</v>
      </c>
      <c r="C1" s="4" t="s">
        <v>7</v>
      </c>
      <c r="D1" s="4" t="s">
        <v>8</v>
      </c>
      <c r="E1" s="6" t="s">
        <v>1</v>
      </c>
      <c r="F1" s="4" t="s">
        <v>2</v>
      </c>
      <c r="G1" s="4" t="s">
        <v>3</v>
      </c>
      <c r="H1" s="4" t="s">
        <v>330</v>
      </c>
    </row>
    <row r="2" spans="1:27">
      <c r="A2" s="3" t="s">
        <v>6</v>
      </c>
      <c r="B2" s="5" t="s">
        <v>24</v>
      </c>
      <c r="C2" s="5">
        <v>31</v>
      </c>
      <c r="D2" s="5">
        <v>10</v>
      </c>
      <c r="E2" s="7">
        <v>68.014414634146334</v>
      </c>
      <c r="F2" s="5">
        <v>1</v>
      </c>
      <c r="G2" s="5">
        <v>6.8</v>
      </c>
      <c r="H2">
        <f>'1'!L$35</f>
        <v>5.25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>
      <c r="A3" s="3" t="s">
        <v>6</v>
      </c>
      <c r="B3" s="5" t="s">
        <v>34</v>
      </c>
      <c r="C3" s="5">
        <v>39</v>
      </c>
      <c r="D3" s="5">
        <v>2</v>
      </c>
      <c r="E3" s="7">
        <v>100.26741463414632</v>
      </c>
      <c r="F3" s="5">
        <v>5</v>
      </c>
      <c r="G3" s="5">
        <v>18.100000000000001</v>
      </c>
      <c r="H3">
        <f>'2'!L$35</f>
        <v>11.9375</v>
      </c>
    </row>
    <row r="4" spans="1:27">
      <c r="A4" s="3" t="s">
        <v>6</v>
      </c>
      <c r="B4" s="5" t="s">
        <v>38</v>
      </c>
      <c r="C4" s="5">
        <v>37</v>
      </c>
      <c r="D4" s="5">
        <v>4</v>
      </c>
      <c r="E4" s="7">
        <v>132.46873170731703</v>
      </c>
      <c r="F4" s="5">
        <v>5</v>
      </c>
      <c r="G4" s="5">
        <v>12.8</v>
      </c>
    </row>
    <row r="5" spans="1:27">
      <c r="A5" s="3" t="s">
        <v>6</v>
      </c>
      <c r="B5" s="5" t="s">
        <v>39</v>
      </c>
      <c r="C5" s="5">
        <v>29</v>
      </c>
      <c r="D5" s="5">
        <v>12</v>
      </c>
      <c r="E5" s="7">
        <v>154.64156097560979</v>
      </c>
      <c r="F5" s="5">
        <v>7</v>
      </c>
      <c r="G5" s="5">
        <v>15.4</v>
      </c>
      <c r="H5">
        <f>'4'!L$35</f>
        <v>15.5</v>
      </c>
    </row>
    <row r="6" spans="1:27">
      <c r="A6" s="3" t="s">
        <v>6</v>
      </c>
      <c r="B6" s="5" t="s">
        <v>40</v>
      </c>
      <c r="C6" s="5">
        <v>28</v>
      </c>
      <c r="D6" s="5">
        <v>13</v>
      </c>
      <c r="E6" s="7">
        <v>211.48453658536584</v>
      </c>
      <c r="F6" s="5">
        <v>5</v>
      </c>
      <c r="G6" s="5">
        <v>14.3</v>
      </c>
      <c r="H6">
        <f>'5'!L$35</f>
        <v>19.75</v>
      </c>
    </row>
    <row r="7" spans="1:27">
      <c r="A7" s="3" t="s">
        <v>6</v>
      </c>
      <c r="B7" s="5" t="s">
        <v>35</v>
      </c>
      <c r="C7" s="5">
        <v>33</v>
      </c>
      <c r="D7" s="5">
        <v>8</v>
      </c>
      <c r="E7" s="7">
        <v>70.510951219512179</v>
      </c>
      <c r="F7" s="5">
        <v>1</v>
      </c>
      <c r="G7" s="5">
        <v>7.1</v>
      </c>
      <c r="H7">
        <f>'6'!L$35</f>
        <v>5.625</v>
      </c>
    </row>
    <row r="8" spans="1:27">
      <c r="A8" s="3" t="s">
        <v>6</v>
      </c>
      <c r="B8" s="5" t="s">
        <v>25</v>
      </c>
      <c r="C8" s="5">
        <v>36</v>
      </c>
      <c r="D8" s="5">
        <v>5</v>
      </c>
      <c r="E8" s="7">
        <v>66.048609756097534</v>
      </c>
      <c r="F8" s="5">
        <v>3</v>
      </c>
      <c r="G8" s="5">
        <v>9.5</v>
      </c>
      <c r="H8">
        <f>'7'!L$35</f>
        <v>10</v>
      </c>
    </row>
    <row r="9" spans="1:27">
      <c r="A9" s="3" t="s">
        <v>6</v>
      </c>
      <c r="B9" s="5" t="s">
        <v>26</v>
      </c>
      <c r="C9" s="5">
        <v>31</v>
      </c>
      <c r="D9" s="5">
        <v>10</v>
      </c>
      <c r="E9" s="7">
        <v>104.82602439024393</v>
      </c>
      <c r="F9" s="5">
        <v>1</v>
      </c>
      <c r="G9" s="5">
        <v>7.4</v>
      </c>
      <c r="H9">
        <f>'8'!L$35</f>
        <v>7</v>
      </c>
    </row>
    <row r="10" spans="1:27">
      <c r="A10" s="3" t="s">
        <v>6</v>
      </c>
      <c r="B10" s="5" t="s">
        <v>27</v>
      </c>
      <c r="C10" s="5">
        <v>36</v>
      </c>
      <c r="D10" s="5">
        <v>5</v>
      </c>
      <c r="E10" s="7">
        <v>65.420853658536572</v>
      </c>
      <c r="F10" s="5">
        <v>3</v>
      </c>
      <c r="G10" s="5">
        <v>8.9</v>
      </c>
      <c r="H10">
        <f>'9'!L$35</f>
        <v>5.98828125</v>
      </c>
    </row>
    <row r="11" spans="1:27">
      <c r="A11" s="3" t="s">
        <v>6</v>
      </c>
      <c r="B11" s="5" t="s">
        <v>28</v>
      </c>
      <c r="C11" s="5">
        <v>41</v>
      </c>
      <c r="D11" s="5">
        <v>0</v>
      </c>
      <c r="E11" s="7">
        <v>42.585804878048783</v>
      </c>
      <c r="F11" s="5">
        <v>6</v>
      </c>
      <c r="G11" s="5">
        <v>16.7</v>
      </c>
      <c r="H11">
        <f>'10'!L$35</f>
        <v>9</v>
      </c>
    </row>
    <row r="12" spans="1:27">
      <c r="A12" s="3" t="s">
        <v>6</v>
      </c>
      <c r="B12" s="5" t="s">
        <v>29</v>
      </c>
      <c r="C12" s="5">
        <v>34</v>
      </c>
      <c r="D12" s="5">
        <v>7</v>
      </c>
      <c r="E12" s="7">
        <v>65.473780487804873</v>
      </c>
      <c r="F12" s="5">
        <v>1</v>
      </c>
      <c r="G12" s="5">
        <v>7.4</v>
      </c>
      <c r="H12">
        <f>'11'!L$35</f>
        <v>6</v>
      </c>
    </row>
    <row r="13" spans="1:27">
      <c r="A13" s="3" t="s">
        <v>6</v>
      </c>
      <c r="B13" s="5" t="s">
        <v>37</v>
      </c>
      <c r="C13" s="5">
        <v>41</v>
      </c>
      <c r="D13" s="5">
        <v>0</v>
      </c>
      <c r="E13" s="7">
        <v>59.81002439024391</v>
      </c>
      <c r="F13" s="5">
        <v>3</v>
      </c>
      <c r="G13" s="5">
        <v>14</v>
      </c>
      <c r="H13">
        <f>'12'!L$35</f>
        <v>9</v>
      </c>
    </row>
    <row r="14" spans="1:27">
      <c r="A14" s="3" t="s">
        <v>6</v>
      </c>
      <c r="B14" s="5" t="s">
        <v>36</v>
      </c>
      <c r="C14" s="5">
        <v>41</v>
      </c>
      <c r="D14" s="5">
        <v>0</v>
      </c>
      <c r="E14" s="7">
        <v>37.425292682926823</v>
      </c>
      <c r="F14" s="5">
        <v>0</v>
      </c>
      <c r="G14" s="5">
        <v>6</v>
      </c>
      <c r="H14">
        <f>'13'!L$35</f>
        <v>3</v>
      </c>
    </row>
    <row r="15" spans="1:27">
      <c r="A15" s="3" t="s">
        <v>6</v>
      </c>
      <c r="B15" s="5" t="s">
        <v>30</v>
      </c>
      <c r="C15" s="5">
        <v>39</v>
      </c>
      <c r="D15" s="5">
        <v>2</v>
      </c>
      <c r="E15" s="7">
        <v>48.394707317073163</v>
      </c>
      <c r="F15" s="5">
        <v>1</v>
      </c>
      <c r="G15" s="5">
        <v>9.5</v>
      </c>
      <c r="H15">
        <f>'14'!L$35</f>
        <v>7.75</v>
      </c>
    </row>
    <row r="16" spans="1:27">
      <c r="A16" s="3" t="s">
        <v>6</v>
      </c>
      <c r="B16" s="5" t="s">
        <v>41</v>
      </c>
      <c r="C16" s="5">
        <v>7</v>
      </c>
      <c r="D16" s="5">
        <v>34</v>
      </c>
      <c r="E16" s="7">
        <v>355.30917073170724</v>
      </c>
      <c r="F16" s="5">
        <v>9</v>
      </c>
      <c r="G16" s="5">
        <v>29.7</v>
      </c>
    </row>
    <row r="17" spans="1:8">
      <c r="A17" s="3" t="s">
        <v>6</v>
      </c>
      <c r="B17" s="5" t="s">
        <v>42</v>
      </c>
      <c r="C17" s="5">
        <v>41</v>
      </c>
      <c r="D17" s="5">
        <v>0</v>
      </c>
      <c r="E17" s="7">
        <v>20.50239024390244</v>
      </c>
      <c r="F17" s="5">
        <v>0</v>
      </c>
      <c r="G17" s="5">
        <v>5.6</v>
      </c>
      <c r="H17">
        <f>'16'!L$35</f>
        <v>2</v>
      </c>
    </row>
    <row r="18" spans="1:8">
      <c r="A18" s="3" t="s">
        <v>6</v>
      </c>
      <c r="B18" s="5" t="s">
        <v>31</v>
      </c>
      <c r="C18" s="5">
        <v>20</v>
      </c>
      <c r="D18" s="5">
        <v>21</v>
      </c>
      <c r="E18" s="7">
        <v>99.988414634146352</v>
      </c>
      <c r="F18" s="5">
        <v>4</v>
      </c>
      <c r="G18" s="5">
        <v>16.2</v>
      </c>
      <c r="H18">
        <f>'17'!L$35</f>
        <v>6</v>
      </c>
    </row>
    <row r="19" spans="1:8">
      <c r="A19" s="3" t="s">
        <v>6</v>
      </c>
      <c r="B19" s="5" t="s">
        <v>43</v>
      </c>
      <c r="C19" s="5">
        <v>31</v>
      </c>
      <c r="D19" s="5">
        <v>10</v>
      </c>
      <c r="E19" s="7">
        <v>132.07892682926831</v>
      </c>
      <c r="F19" s="5">
        <v>7</v>
      </c>
      <c r="G19" s="5">
        <v>16.7</v>
      </c>
    </row>
    <row r="20" spans="1:8">
      <c r="A20" s="3" t="s">
        <v>6</v>
      </c>
      <c r="B20" s="5" t="s">
        <v>44</v>
      </c>
      <c r="C20" s="5">
        <v>28</v>
      </c>
      <c r="D20" s="5">
        <v>13</v>
      </c>
      <c r="E20" s="7">
        <v>145.23982926829271</v>
      </c>
      <c r="F20" s="5">
        <v>3</v>
      </c>
      <c r="G20" s="5">
        <v>21.3</v>
      </c>
      <c r="H20">
        <f>'19'!L$35</f>
        <v>12.78125</v>
      </c>
    </row>
    <row r="21" spans="1:8">
      <c r="A21" s="3" t="s">
        <v>6</v>
      </c>
      <c r="B21" s="5" t="s">
        <v>32</v>
      </c>
      <c r="C21" s="5">
        <v>27</v>
      </c>
      <c r="D21" s="5">
        <v>14</v>
      </c>
      <c r="E21" s="7">
        <v>80.621829268292686</v>
      </c>
      <c r="F21" s="5">
        <v>4</v>
      </c>
      <c r="G21" s="5">
        <v>9.8000000000000007</v>
      </c>
      <c r="H21">
        <f>'20'!L$35</f>
        <v>7.5</v>
      </c>
    </row>
    <row r="22" spans="1:8">
      <c r="A22" s="3" t="s">
        <v>6</v>
      </c>
      <c r="B22" s="5" t="s">
        <v>70</v>
      </c>
      <c r="C22" s="5">
        <v>28</v>
      </c>
      <c r="D22" s="5">
        <v>13</v>
      </c>
      <c r="E22" s="7">
        <v>89.939219512195123</v>
      </c>
      <c r="F22" s="5">
        <v>2</v>
      </c>
      <c r="G22" s="5">
        <v>11.7</v>
      </c>
      <c r="H22">
        <f>'21'!L$35</f>
        <v>6.875</v>
      </c>
    </row>
    <row r="23" spans="1:8">
      <c r="A23" s="3" t="s">
        <v>6</v>
      </c>
      <c r="B23" s="5" t="s">
        <v>33</v>
      </c>
      <c r="C23" s="5">
        <v>22</v>
      </c>
      <c r="D23" s="5">
        <v>19</v>
      </c>
      <c r="E23" s="7">
        <v>86.29456097560977</v>
      </c>
      <c r="F23" s="5">
        <v>2</v>
      </c>
      <c r="G23" s="5">
        <v>10.6</v>
      </c>
    </row>
    <row r="24" spans="1:8">
      <c r="A24" s="3" t="s">
        <v>6</v>
      </c>
      <c r="B24" s="5" t="s">
        <v>45</v>
      </c>
      <c r="C24" s="5">
        <v>30</v>
      </c>
      <c r="D24" s="5">
        <v>11</v>
      </c>
      <c r="E24" s="7">
        <v>54.500707317073157</v>
      </c>
      <c r="F24" s="5">
        <v>2</v>
      </c>
      <c r="G24" s="5">
        <v>9.6</v>
      </c>
      <c r="H24">
        <f>'23'!L$35</f>
        <v>7.75</v>
      </c>
    </row>
    <row r="25" spans="1:8">
      <c r="A25" s="3" t="s">
        <v>4</v>
      </c>
      <c r="B25" s="5" t="s">
        <v>24</v>
      </c>
      <c r="C25" s="5">
        <v>14</v>
      </c>
      <c r="D25" s="5">
        <v>2</v>
      </c>
      <c r="E25" s="7">
        <v>274.95</v>
      </c>
      <c r="F25" s="5">
        <v>1</v>
      </c>
      <c r="G25" s="5">
        <v>6.8</v>
      </c>
    </row>
    <row r="26" spans="1:8">
      <c r="A26" s="3" t="s">
        <v>4</v>
      </c>
      <c r="B26" s="5" t="s">
        <v>34</v>
      </c>
      <c r="C26" s="5">
        <v>11</v>
      </c>
      <c r="D26" s="5">
        <v>5</v>
      </c>
      <c r="E26" s="7">
        <v>229.65</v>
      </c>
      <c r="F26" s="5">
        <v>5</v>
      </c>
      <c r="G26" s="5">
        <v>18.100000000000001</v>
      </c>
    </row>
    <row r="27" spans="1:8">
      <c r="A27" s="3" t="s">
        <v>4</v>
      </c>
      <c r="B27" s="5" t="s">
        <v>25</v>
      </c>
      <c r="C27" s="5">
        <v>13</v>
      </c>
      <c r="D27" s="5">
        <v>3</v>
      </c>
      <c r="E27" s="7">
        <v>151.47999999999999</v>
      </c>
      <c r="F27" s="5">
        <v>3</v>
      </c>
      <c r="G27" s="5">
        <v>9.5</v>
      </c>
    </row>
    <row r="28" spans="1:8">
      <c r="A28" s="3" t="s">
        <v>4</v>
      </c>
      <c r="B28" s="5" t="s">
        <v>26</v>
      </c>
      <c r="C28" s="5">
        <v>15</v>
      </c>
      <c r="D28" s="5">
        <v>1</v>
      </c>
      <c r="E28" s="7">
        <v>120.43</v>
      </c>
      <c r="F28" s="5">
        <v>1</v>
      </c>
      <c r="G28" s="5">
        <v>7.4</v>
      </c>
    </row>
    <row r="29" spans="1:8">
      <c r="A29" s="3" t="s">
        <v>4</v>
      </c>
      <c r="B29" s="5" t="s">
        <v>35</v>
      </c>
      <c r="C29" s="5">
        <v>16</v>
      </c>
      <c r="D29" s="5">
        <v>0</v>
      </c>
      <c r="E29" s="7">
        <v>72.540000000000006</v>
      </c>
      <c r="F29" s="5">
        <v>1</v>
      </c>
      <c r="G29" s="5">
        <v>7.1</v>
      </c>
    </row>
    <row r="30" spans="1:8">
      <c r="A30" s="3" t="s">
        <v>4</v>
      </c>
      <c r="B30" s="5" t="s">
        <v>29</v>
      </c>
      <c r="C30" s="5">
        <v>14</v>
      </c>
      <c r="D30" s="5">
        <v>2</v>
      </c>
      <c r="E30" s="7">
        <v>140.81</v>
      </c>
      <c r="F30" s="5">
        <v>1</v>
      </c>
      <c r="G30" s="5">
        <v>7.4</v>
      </c>
    </row>
    <row r="31" spans="1:8">
      <c r="A31" s="3" t="s">
        <v>4</v>
      </c>
      <c r="B31" s="5" t="s">
        <v>36</v>
      </c>
      <c r="C31" s="5">
        <v>7</v>
      </c>
      <c r="D31" s="5">
        <v>9</v>
      </c>
      <c r="E31" s="7">
        <v>381.56</v>
      </c>
      <c r="F31" s="5">
        <v>0</v>
      </c>
      <c r="G31" s="5">
        <v>6</v>
      </c>
    </row>
    <row r="32" spans="1:8">
      <c r="A32" s="3" t="s">
        <v>4</v>
      </c>
      <c r="B32" s="5" t="s">
        <v>30</v>
      </c>
      <c r="C32" s="5">
        <v>11</v>
      </c>
      <c r="D32" s="5">
        <v>5</v>
      </c>
      <c r="E32" s="7">
        <v>264</v>
      </c>
      <c r="F32" s="5">
        <v>1</v>
      </c>
      <c r="G32" s="5">
        <v>9.5</v>
      </c>
    </row>
    <row r="33" spans="1:7">
      <c r="A33" s="3" t="s">
        <v>4</v>
      </c>
      <c r="B33" s="5" t="s">
        <v>31</v>
      </c>
      <c r="C33" s="5">
        <v>11</v>
      </c>
      <c r="D33" s="5">
        <v>5</v>
      </c>
      <c r="E33" s="7">
        <v>159.03</v>
      </c>
      <c r="F33" s="5">
        <v>4</v>
      </c>
      <c r="G33" s="5">
        <v>16.2</v>
      </c>
    </row>
    <row r="34" spans="1:7">
      <c r="A34" s="3" t="s">
        <v>4</v>
      </c>
      <c r="B34" s="5" t="s">
        <v>32</v>
      </c>
      <c r="C34" s="5">
        <v>16</v>
      </c>
      <c r="D34" s="5">
        <v>0</v>
      </c>
      <c r="E34" s="7">
        <v>68.290000000000006</v>
      </c>
      <c r="F34" s="5">
        <v>4</v>
      </c>
      <c r="G34" s="5">
        <v>9.8000000000000007</v>
      </c>
    </row>
    <row r="35" spans="1:7">
      <c r="A35" s="3" t="s">
        <v>4</v>
      </c>
      <c r="B35" s="5" t="s">
        <v>69</v>
      </c>
      <c r="C35" s="5">
        <v>15</v>
      </c>
      <c r="D35" s="5">
        <v>1</v>
      </c>
      <c r="E35" s="7">
        <v>125.47</v>
      </c>
      <c r="F35" s="5">
        <v>2</v>
      </c>
      <c r="G35" s="5">
        <v>11.7</v>
      </c>
    </row>
    <row r="36" spans="1:7">
      <c r="A36" s="3" t="s">
        <v>4</v>
      </c>
      <c r="B36" s="5" t="s">
        <v>33</v>
      </c>
      <c r="C36" s="5">
        <v>8</v>
      </c>
      <c r="D36" s="5">
        <v>8</v>
      </c>
      <c r="E36" s="7">
        <v>259.10000000000002</v>
      </c>
      <c r="F36" s="5">
        <v>2</v>
      </c>
      <c r="G36" s="5">
        <v>10.6</v>
      </c>
    </row>
    <row r="37" spans="1:7">
      <c r="A37" s="3" t="s">
        <v>5</v>
      </c>
      <c r="B37" s="5" t="s">
        <v>9</v>
      </c>
      <c r="C37" s="5">
        <v>9</v>
      </c>
      <c r="D37" s="5">
        <v>10</v>
      </c>
      <c r="E37" s="7">
        <v>41.24</v>
      </c>
      <c r="F37" s="5">
        <v>1</v>
      </c>
      <c r="G37" s="5">
        <v>6.9</v>
      </c>
    </row>
    <row r="38" spans="1:7">
      <c r="A38" s="3" t="s">
        <v>5</v>
      </c>
      <c r="B38" s="5" t="s">
        <v>10</v>
      </c>
      <c r="C38" s="5">
        <v>6</v>
      </c>
      <c r="D38" s="5">
        <v>13</v>
      </c>
      <c r="E38" s="7">
        <v>33.33</v>
      </c>
      <c r="F38" s="5">
        <v>14</v>
      </c>
      <c r="G38" s="5">
        <v>24.9</v>
      </c>
    </row>
    <row r="39" spans="1:7">
      <c r="A39" s="3" t="s">
        <v>5</v>
      </c>
      <c r="B39" s="5" t="s">
        <v>11</v>
      </c>
      <c r="C39" s="5">
        <v>17</v>
      </c>
      <c r="D39" s="5">
        <v>2</v>
      </c>
      <c r="E39" s="7">
        <v>26.95</v>
      </c>
      <c r="F39" s="5">
        <v>6</v>
      </c>
      <c r="G39" s="5">
        <v>13.1</v>
      </c>
    </row>
    <row r="40" spans="1:7">
      <c r="A40" s="3" t="s">
        <v>5</v>
      </c>
      <c r="B40" s="5" t="s">
        <v>12</v>
      </c>
      <c r="C40" s="5">
        <v>15</v>
      </c>
      <c r="D40" s="5">
        <v>4</v>
      </c>
      <c r="E40" s="7">
        <v>37.869999999999997</v>
      </c>
      <c r="F40" s="5">
        <v>5</v>
      </c>
      <c r="G40" s="5">
        <v>20.3</v>
      </c>
    </row>
    <row r="41" spans="1:7">
      <c r="A41" s="3" t="s">
        <v>5</v>
      </c>
      <c r="B41" s="5" t="s">
        <v>13</v>
      </c>
      <c r="C41" s="5">
        <v>9</v>
      </c>
      <c r="D41" s="5">
        <v>10</v>
      </c>
      <c r="E41" s="7">
        <v>41.82</v>
      </c>
      <c r="F41" s="5">
        <v>5</v>
      </c>
      <c r="G41" s="5">
        <v>11.9</v>
      </c>
    </row>
    <row r="42" spans="1:7">
      <c r="A42" s="3" t="s">
        <v>5</v>
      </c>
      <c r="B42" s="5" t="s">
        <v>14</v>
      </c>
      <c r="C42" s="5">
        <v>10</v>
      </c>
      <c r="D42" s="5">
        <v>9</v>
      </c>
      <c r="E42" s="7">
        <v>40.78</v>
      </c>
      <c r="F42" s="5">
        <v>4</v>
      </c>
      <c r="G42" s="5">
        <v>11</v>
      </c>
    </row>
    <row r="43" spans="1:7">
      <c r="A43" s="3" t="s">
        <v>5</v>
      </c>
      <c r="B43" s="5" t="s">
        <v>15</v>
      </c>
      <c r="C43" s="5">
        <v>19</v>
      </c>
      <c r="D43" s="5">
        <v>0</v>
      </c>
      <c r="E43" s="7">
        <v>21.52</v>
      </c>
      <c r="F43" s="5">
        <v>6</v>
      </c>
      <c r="G43" s="5">
        <v>11.9</v>
      </c>
    </row>
    <row r="44" spans="1:7">
      <c r="A44" s="3" t="s">
        <v>5</v>
      </c>
      <c r="B44" s="5" t="s">
        <v>16</v>
      </c>
      <c r="C44" s="5">
        <v>15</v>
      </c>
      <c r="D44" s="5">
        <v>4</v>
      </c>
      <c r="E44" s="7">
        <v>34.869999999999997</v>
      </c>
      <c r="F44" s="5">
        <v>3</v>
      </c>
      <c r="G44" s="5">
        <v>12.3</v>
      </c>
    </row>
    <row r="45" spans="1:7">
      <c r="A45" s="3" t="s">
        <v>5</v>
      </c>
      <c r="B45" s="5" t="s">
        <v>17</v>
      </c>
      <c r="C45" s="5">
        <v>11</v>
      </c>
      <c r="D45" s="5">
        <v>8</v>
      </c>
      <c r="E45" s="7">
        <v>37.65</v>
      </c>
      <c r="F45" s="5">
        <v>10</v>
      </c>
      <c r="G45" s="5">
        <v>18.3</v>
      </c>
    </row>
    <row r="46" spans="1:7">
      <c r="A46" s="3" t="s">
        <v>5</v>
      </c>
      <c r="B46" s="5" t="s">
        <v>18</v>
      </c>
      <c r="C46" s="5">
        <v>12</v>
      </c>
      <c r="D46" s="5">
        <v>7</v>
      </c>
      <c r="E46" s="7">
        <v>36.979999999999997</v>
      </c>
      <c r="F46" s="5">
        <v>2</v>
      </c>
      <c r="G46" s="5">
        <v>11.9</v>
      </c>
    </row>
    <row r="47" spans="1:7">
      <c r="A47" s="3" t="s">
        <v>5</v>
      </c>
      <c r="B47" s="5" t="s">
        <v>19</v>
      </c>
      <c r="C47" s="5">
        <v>16</v>
      </c>
      <c r="D47" s="5">
        <v>3</v>
      </c>
      <c r="E47" s="7">
        <v>24.25</v>
      </c>
      <c r="F47" s="5">
        <v>1</v>
      </c>
      <c r="G47" s="5">
        <v>6.2</v>
      </c>
    </row>
    <row r="48" spans="1:7">
      <c r="A48" s="3" t="s">
        <v>5</v>
      </c>
      <c r="B48" s="5" t="s">
        <v>20</v>
      </c>
      <c r="C48" s="5">
        <v>18</v>
      </c>
      <c r="D48" s="5">
        <v>1</v>
      </c>
      <c r="E48" s="7">
        <v>21.25</v>
      </c>
      <c r="F48" s="5">
        <v>1</v>
      </c>
      <c r="G48" s="5">
        <v>5.9</v>
      </c>
    </row>
    <row r="49" spans="1:7">
      <c r="A49" s="3" t="s">
        <v>5</v>
      </c>
      <c r="B49" s="5" t="s">
        <v>21</v>
      </c>
      <c r="C49" s="5">
        <v>16</v>
      </c>
      <c r="D49" s="5">
        <v>3</v>
      </c>
      <c r="E49" s="7">
        <v>31.74</v>
      </c>
      <c r="F49" s="5">
        <v>1</v>
      </c>
      <c r="G49" s="5">
        <v>7.2</v>
      </c>
    </row>
    <row r="50" spans="1:7">
      <c r="A50" s="3" t="s">
        <v>5</v>
      </c>
      <c r="B50" s="5" t="s">
        <v>22</v>
      </c>
      <c r="C50" s="5">
        <v>15</v>
      </c>
      <c r="D50" s="5">
        <v>4</v>
      </c>
      <c r="E50" s="7">
        <v>28.54</v>
      </c>
      <c r="F50" s="5">
        <v>2</v>
      </c>
      <c r="G50" s="5">
        <v>9.1</v>
      </c>
    </row>
    <row r="51" spans="1:7">
      <c r="A51" s="3" t="s">
        <v>5</v>
      </c>
      <c r="B51" s="5" t="s">
        <v>23</v>
      </c>
      <c r="C51" s="5">
        <v>13</v>
      </c>
      <c r="D51" s="5">
        <v>6</v>
      </c>
      <c r="E51" s="7">
        <v>34.83</v>
      </c>
      <c r="F51" s="5">
        <v>6</v>
      </c>
      <c r="G51" s="5">
        <v>15.6</v>
      </c>
    </row>
    <row r="52" spans="1:7">
      <c r="A52" s="3" t="s">
        <v>5</v>
      </c>
      <c r="B52" s="5" t="s">
        <v>46</v>
      </c>
      <c r="C52" s="5">
        <v>18</v>
      </c>
      <c r="D52" s="5">
        <v>1</v>
      </c>
      <c r="E52" s="7">
        <v>24.05</v>
      </c>
      <c r="F52" s="5">
        <v>4</v>
      </c>
      <c r="G52" s="5">
        <v>14.5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1EA0E-5778-284D-8E49-DC10E1A087C1}">
  <sheetPr codeName="XLSTAT_20210713_181250_1">
    <tabColor rgb="FF007800"/>
  </sheetPr>
  <dimension ref="B1:M36"/>
  <sheetViews>
    <sheetView zoomScaleNormal="100" workbookViewId="0">
      <selection activeCell="J41" sqref="J41"/>
    </sheetView>
  </sheetViews>
  <sheetFormatPr baseColWidth="10" defaultRowHeight="16"/>
  <cols>
    <col min="1" max="1" width="5.83203125" customWidth="1"/>
  </cols>
  <sheetData>
    <row r="1" spans="2:13">
      <c r="B1" s="41" t="s">
        <v>333</v>
      </c>
      <c r="C1" s="40"/>
      <c r="D1" s="40"/>
      <c r="E1" s="40"/>
      <c r="F1" s="40"/>
      <c r="G1" s="40"/>
      <c r="H1" s="40"/>
      <c r="I1" s="40"/>
      <c r="J1" s="40"/>
      <c r="K1" s="40"/>
      <c r="L1" s="39"/>
      <c r="M1" s="39"/>
    </row>
    <row r="2" spans="2:13">
      <c r="B2" s="40"/>
      <c r="C2" s="40"/>
      <c r="D2" s="40"/>
      <c r="E2" s="40"/>
      <c r="F2" s="40"/>
      <c r="G2" s="40"/>
      <c r="H2" s="40"/>
      <c r="I2" s="40"/>
      <c r="J2" s="40"/>
      <c r="K2" s="40"/>
      <c r="L2" s="39"/>
      <c r="M2" s="39"/>
    </row>
    <row r="3" spans="2:13">
      <c r="B3" t="s">
        <v>360</v>
      </c>
    </row>
    <row r="4" spans="2:13">
      <c r="B4" t="s">
        <v>359</v>
      </c>
    </row>
    <row r="5" spans="2:13">
      <c r="B5" t="s">
        <v>345</v>
      </c>
    </row>
    <row r="6" spans="2:13" ht="34.25" customHeight="1"/>
    <row r="7" spans="2:13" ht="21" customHeight="1">
      <c r="B7" s="54"/>
    </row>
    <row r="10" spans="2:13">
      <c r="B10" s="13" t="s">
        <v>334</v>
      </c>
    </row>
    <row r="11" spans="2:13" ht="17" thickBot="1"/>
    <row r="12" spans="2:13" ht="32" customHeight="1">
      <c r="B12" s="44" t="s">
        <v>335</v>
      </c>
      <c r="C12" s="45" t="s">
        <v>336</v>
      </c>
      <c r="D12" s="45" t="s">
        <v>337</v>
      </c>
      <c r="E12" s="45" t="s">
        <v>338</v>
      </c>
      <c r="F12" s="45" t="s">
        <v>339</v>
      </c>
      <c r="G12" s="45" t="s">
        <v>340</v>
      </c>
      <c r="H12" s="45" t="s">
        <v>341</v>
      </c>
      <c r="I12" s="45" t="s">
        <v>342</v>
      </c>
    </row>
    <row r="13" spans="2:13">
      <c r="B13" s="46" t="s">
        <v>1</v>
      </c>
      <c r="C13" s="48">
        <v>23</v>
      </c>
      <c r="D13" s="48">
        <v>0</v>
      </c>
      <c r="E13" s="48">
        <v>23</v>
      </c>
      <c r="F13" s="50">
        <v>20.50239024390244</v>
      </c>
      <c r="G13" s="50">
        <v>355.30917073170724</v>
      </c>
      <c r="H13" s="50">
        <v>99.645554612937431</v>
      </c>
      <c r="I13" s="50">
        <v>70.943566881417112</v>
      </c>
    </row>
    <row r="14" spans="2:13" ht="17" thickBot="1">
      <c r="B14" s="47" t="s">
        <v>2</v>
      </c>
      <c r="C14" s="49">
        <v>23</v>
      </c>
      <c r="D14" s="49">
        <v>0</v>
      </c>
      <c r="E14" s="49">
        <v>23</v>
      </c>
      <c r="F14" s="51">
        <v>0</v>
      </c>
      <c r="G14" s="51">
        <v>9</v>
      </c>
      <c r="H14" s="51">
        <v>3.2608695652173916</v>
      </c>
      <c r="I14" s="51">
        <v>2.4349237677883702</v>
      </c>
    </row>
    <row r="17" spans="2:4">
      <c r="B17" s="13" t="s">
        <v>346</v>
      </c>
    </row>
    <row r="18" spans="2:4" ht="17" thickBot="1"/>
    <row r="19" spans="2:4" ht="34">
      <c r="B19" s="44" t="s">
        <v>347</v>
      </c>
      <c r="C19" s="45" t="s">
        <v>1</v>
      </c>
      <c r="D19" s="45" t="s">
        <v>2</v>
      </c>
    </row>
    <row r="20" spans="2:4">
      <c r="B20" s="46" t="s">
        <v>1</v>
      </c>
      <c r="C20" s="57">
        <v>1</v>
      </c>
      <c r="D20" s="55">
        <v>0.5079630785281255</v>
      </c>
    </row>
    <row r="21" spans="2:4" ht="17" thickBot="1">
      <c r="B21" s="47" t="s">
        <v>2</v>
      </c>
      <c r="C21" s="56">
        <v>0.5079630785281255</v>
      </c>
      <c r="D21" s="58">
        <v>1</v>
      </c>
    </row>
    <row r="22" spans="2:4">
      <c r="B22" s="59" t="s">
        <v>348</v>
      </c>
    </row>
    <row r="25" spans="2:4">
      <c r="B25" s="13" t="s">
        <v>349</v>
      </c>
    </row>
    <row r="26" spans="2:4" ht="17" thickBot="1"/>
    <row r="27" spans="2:4" ht="34">
      <c r="B27" s="44" t="s">
        <v>347</v>
      </c>
      <c r="C27" s="45" t="s">
        <v>1</v>
      </c>
      <c r="D27" s="45" t="s">
        <v>2</v>
      </c>
    </row>
    <row r="28" spans="2:4">
      <c r="B28" s="46" t="s">
        <v>1</v>
      </c>
      <c r="C28" s="57">
        <v>0</v>
      </c>
      <c r="D28" s="61">
        <v>1.2114376655192327E-3</v>
      </c>
    </row>
    <row r="29" spans="2:4" ht="17" thickBot="1">
      <c r="B29" s="47" t="s">
        <v>2</v>
      </c>
      <c r="C29" s="62">
        <v>1.2114376655192327E-3</v>
      </c>
      <c r="D29" s="58">
        <v>0</v>
      </c>
    </row>
    <row r="32" spans="2:4">
      <c r="B32" s="13" t="s">
        <v>350</v>
      </c>
    </row>
    <row r="33" spans="2:4" ht="17" thickBot="1"/>
    <row r="34" spans="2:4" ht="34">
      <c r="B34" s="44" t="s">
        <v>347</v>
      </c>
      <c r="C34" s="45" t="s">
        <v>1</v>
      </c>
      <c r="D34" s="45" t="s">
        <v>2</v>
      </c>
    </row>
    <row r="35" spans="2:4">
      <c r="B35" s="46" t="s">
        <v>1</v>
      </c>
      <c r="C35" s="57">
        <v>1</v>
      </c>
      <c r="D35" s="50">
        <v>0.2580264891477706</v>
      </c>
    </row>
    <row r="36" spans="2:4" ht="17" thickBot="1">
      <c r="B36" s="47" t="s">
        <v>2</v>
      </c>
      <c r="C36" s="51">
        <v>0.2580264891477706</v>
      </c>
      <c r="D36" s="58">
        <v>1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2225" r:id="rId3" name="DD677025">
              <controlPr defaultSize="0" autoFill="0" autoPict="0" macro="[0]!GoToResultsNew0713202118133677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02EF7-8894-C949-ADF3-4384100883EC}">
  <sheetPr codeName="XLSTAT_20210713_181144_1">
    <tabColor rgb="FF007800"/>
  </sheetPr>
  <dimension ref="A1:M36"/>
  <sheetViews>
    <sheetView zoomScaleNormal="100" workbookViewId="0">
      <selection activeCell="J41" sqref="J41"/>
    </sheetView>
  </sheetViews>
  <sheetFormatPr baseColWidth="10" defaultRowHeight="16"/>
  <cols>
    <col min="1" max="1" width="5.83203125" customWidth="1"/>
  </cols>
  <sheetData>
    <row r="1" spans="1:13">
      <c r="A1" t="s">
        <v>358</v>
      </c>
      <c r="B1" s="41" t="s">
        <v>333</v>
      </c>
      <c r="C1" s="40"/>
      <c r="D1" s="40"/>
      <c r="E1" s="40"/>
      <c r="F1" s="40"/>
      <c r="G1" s="40"/>
      <c r="H1" s="40"/>
      <c r="I1" s="40"/>
      <c r="J1" s="40"/>
      <c r="K1" s="40"/>
      <c r="L1" s="39"/>
      <c r="M1" s="39"/>
    </row>
    <row r="2" spans="1:13">
      <c r="B2" s="40"/>
      <c r="C2" s="40"/>
      <c r="D2" s="40"/>
      <c r="E2" s="40"/>
      <c r="F2" s="40"/>
      <c r="G2" s="40"/>
      <c r="H2" s="40"/>
      <c r="I2" s="40"/>
      <c r="J2" s="40"/>
      <c r="K2" s="40"/>
      <c r="L2" s="39"/>
      <c r="M2" s="39"/>
    </row>
    <row r="3" spans="1:13">
      <c r="B3" t="s">
        <v>357</v>
      </c>
    </row>
    <row r="4" spans="1:13">
      <c r="B4" t="s">
        <v>352</v>
      </c>
    </row>
    <row r="5" spans="1:13">
      <c r="B5" t="s">
        <v>353</v>
      </c>
    </row>
    <row r="6" spans="1:13" ht="34.25" customHeight="1"/>
    <row r="7" spans="1:13" ht="21" customHeight="1">
      <c r="B7" s="54"/>
    </row>
    <row r="10" spans="1:13">
      <c r="B10" s="13" t="s">
        <v>334</v>
      </c>
    </row>
    <row r="11" spans="1:13" ht="17" thickBot="1"/>
    <row r="12" spans="1:13" ht="32" customHeight="1">
      <c r="B12" s="44" t="s">
        <v>335</v>
      </c>
      <c r="C12" s="45" t="s">
        <v>336</v>
      </c>
      <c r="D12" s="45" t="s">
        <v>337</v>
      </c>
      <c r="E12" s="45" t="s">
        <v>338</v>
      </c>
      <c r="F12" s="45" t="s">
        <v>339</v>
      </c>
      <c r="G12" s="45" t="s">
        <v>340</v>
      </c>
      <c r="H12" s="45" t="s">
        <v>341</v>
      </c>
      <c r="I12" s="45" t="s">
        <v>342</v>
      </c>
    </row>
    <row r="13" spans="1:13">
      <c r="B13" s="46" t="s">
        <v>1</v>
      </c>
      <c r="C13" s="48">
        <v>19</v>
      </c>
      <c r="D13" s="48">
        <v>0</v>
      </c>
      <c r="E13" s="48">
        <v>19</v>
      </c>
      <c r="F13" s="50">
        <v>20.50239024390244</v>
      </c>
      <c r="G13" s="50">
        <v>211.48453658536584</v>
      </c>
      <c r="H13" s="50">
        <v>83.457703465982036</v>
      </c>
      <c r="I13" s="50">
        <v>45.992433438430837</v>
      </c>
    </row>
    <row r="14" spans="1:13" ht="17" thickBot="1">
      <c r="B14" s="47" t="s">
        <v>330</v>
      </c>
      <c r="C14" s="49">
        <v>19</v>
      </c>
      <c r="D14" s="49">
        <v>0</v>
      </c>
      <c r="E14" s="49">
        <v>19</v>
      </c>
      <c r="F14" s="51">
        <v>2</v>
      </c>
      <c r="G14" s="51">
        <v>19.75</v>
      </c>
      <c r="H14" s="51">
        <v>8.3530016447368425</v>
      </c>
      <c r="I14" s="51">
        <v>4.2504896912594425</v>
      </c>
    </row>
    <row r="17" spans="2:4">
      <c r="B17" s="13" t="s">
        <v>354</v>
      </c>
    </row>
    <row r="18" spans="2:4" ht="17" thickBot="1"/>
    <row r="19" spans="2:4" ht="34">
      <c r="B19" s="44" t="s">
        <v>347</v>
      </c>
      <c r="C19" s="45" t="s">
        <v>1</v>
      </c>
      <c r="D19" s="45" t="s">
        <v>330</v>
      </c>
    </row>
    <row r="20" spans="2:4">
      <c r="B20" s="46" t="s">
        <v>1</v>
      </c>
      <c r="C20" s="57">
        <v>1</v>
      </c>
      <c r="D20" s="55">
        <v>0.8552585215128552</v>
      </c>
    </row>
    <row r="21" spans="2:4" ht="17" thickBot="1">
      <c r="B21" s="47" t="s">
        <v>330</v>
      </c>
      <c r="C21" s="56">
        <v>0.8552585215128552</v>
      </c>
      <c r="D21" s="58">
        <v>1</v>
      </c>
    </row>
    <row r="22" spans="2:4">
      <c r="B22" s="59" t="s">
        <v>348</v>
      </c>
    </row>
    <row r="25" spans="2:4">
      <c r="B25" s="13" t="s">
        <v>355</v>
      </c>
    </row>
    <row r="26" spans="2:4" ht="17" thickBot="1"/>
    <row r="27" spans="2:4" ht="34">
      <c r="B27" s="44" t="s">
        <v>347</v>
      </c>
      <c r="C27" s="45" t="s">
        <v>1</v>
      </c>
      <c r="D27" s="45" t="s">
        <v>330</v>
      </c>
    </row>
    <row r="28" spans="2:4">
      <c r="B28" s="46" t="s">
        <v>1</v>
      </c>
      <c r="C28" s="57">
        <v>0</v>
      </c>
      <c r="D28" s="61">
        <v>3.0665915404792798E-6</v>
      </c>
    </row>
    <row r="29" spans="2:4" ht="17" thickBot="1">
      <c r="B29" s="47" t="s">
        <v>330</v>
      </c>
      <c r="C29" s="62">
        <v>3.0665915404792798E-6</v>
      </c>
      <c r="D29" s="58">
        <v>0</v>
      </c>
    </row>
    <row r="32" spans="2:4">
      <c r="B32" s="13" t="s">
        <v>356</v>
      </c>
    </row>
    <row r="33" spans="2:4" ht="17" thickBot="1"/>
    <row r="34" spans="2:4" ht="34">
      <c r="B34" s="44" t="s">
        <v>347</v>
      </c>
      <c r="C34" s="45" t="s">
        <v>1</v>
      </c>
      <c r="D34" s="45" t="s">
        <v>330</v>
      </c>
    </row>
    <row r="35" spans="2:4">
      <c r="B35" s="46" t="s">
        <v>1</v>
      </c>
      <c r="C35" s="57">
        <v>1</v>
      </c>
      <c r="D35" s="50">
        <v>0.73146713862035495</v>
      </c>
    </row>
    <row r="36" spans="2:4" ht="17" thickBot="1">
      <c r="B36" s="47" t="s">
        <v>330</v>
      </c>
      <c r="C36" s="51">
        <v>0.73146713862035495</v>
      </c>
      <c r="D36" s="58">
        <v>1</v>
      </c>
    </row>
  </sheetData>
  <mergeCells count="1">
    <mergeCell ref="B1:K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01" r:id="rId3" name="DD805201">
              <controlPr defaultSize="0" autoFill="0" autoPict="0" macro="[0]!GoToResultsNew0713202118120641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A03B1-7C89-5845-AA00-A8440F0CAF16}">
  <sheetPr codeName="XLSTAT_20210713_180838_1">
    <tabColor rgb="FF007800"/>
  </sheetPr>
  <dimension ref="B1:M36"/>
  <sheetViews>
    <sheetView topLeftCell="A8" zoomScaleNormal="100" workbookViewId="0">
      <selection activeCell="J41" sqref="J41"/>
    </sheetView>
  </sheetViews>
  <sheetFormatPr baseColWidth="10" defaultRowHeight="16"/>
  <cols>
    <col min="1" max="1" width="5.83203125" customWidth="1"/>
  </cols>
  <sheetData>
    <row r="1" spans="2:13">
      <c r="B1" s="41" t="s">
        <v>333</v>
      </c>
      <c r="C1" s="40"/>
      <c r="D1" s="40"/>
      <c r="E1" s="40"/>
      <c r="F1" s="40"/>
      <c r="G1" s="40"/>
      <c r="H1" s="40"/>
      <c r="I1" s="40"/>
      <c r="J1" s="40"/>
      <c r="K1" s="40"/>
      <c r="L1" s="39"/>
      <c r="M1" s="39"/>
    </row>
    <row r="2" spans="2:13">
      <c r="B2" s="40"/>
      <c r="C2" s="40"/>
      <c r="D2" s="40"/>
      <c r="E2" s="40"/>
      <c r="F2" s="40"/>
      <c r="G2" s="40"/>
      <c r="H2" s="40"/>
      <c r="I2" s="40"/>
      <c r="J2" s="40"/>
      <c r="K2" s="40"/>
      <c r="L2" s="39"/>
      <c r="M2" s="39"/>
    </row>
    <row r="3" spans="2:13">
      <c r="B3" t="s">
        <v>351</v>
      </c>
    </row>
    <row r="4" spans="2:13">
      <c r="B4" t="s">
        <v>344</v>
      </c>
    </row>
    <row r="5" spans="2:13">
      <c r="B5" t="s">
        <v>345</v>
      </c>
    </row>
    <row r="6" spans="2:13" ht="34.25" customHeight="1"/>
    <row r="7" spans="2:13" ht="21" customHeight="1">
      <c r="B7" s="54"/>
    </row>
    <row r="10" spans="2:13">
      <c r="B10" s="13" t="s">
        <v>334</v>
      </c>
    </row>
    <row r="11" spans="2:13" ht="17" thickBot="1"/>
    <row r="12" spans="2:13" ht="32" customHeight="1">
      <c r="B12" s="44" t="s">
        <v>335</v>
      </c>
      <c r="C12" s="45" t="s">
        <v>336</v>
      </c>
      <c r="D12" s="45" t="s">
        <v>337</v>
      </c>
      <c r="E12" s="45" t="s">
        <v>338</v>
      </c>
      <c r="F12" s="45" t="s">
        <v>339</v>
      </c>
      <c r="G12" s="45" t="s">
        <v>340</v>
      </c>
      <c r="H12" s="45" t="s">
        <v>341</v>
      </c>
      <c r="I12" s="45" t="s">
        <v>342</v>
      </c>
    </row>
    <row r="13" spans="2:13">
      <c r="B13" s="46" t="s">
        <v>1</v>
      </c>
      <c r="C13" s="48">
        <v>19</v>
      </c>
      <c r="D13" s="48">
        <v>0</v>
      </c>
      <c r="E13" s="48">
        <v>19</v>
      </c>
      <c r="F13" s="50">
        <v>20.50239024390244</v>
      </c>
      <c r="G13" s="50">
        <v>211.48453658536584</v>
      </c>
      <c r="H13" s="50">
        <v>83.457703465982036</v>
      </c>
      <c r="I13" s="50">
        <v>45.992433438430837</v>
      </c>
    </row>
    <row r="14" spans="2:13" ht="17" thickBot="1">
      <c r="B14" s="47" t="s">
        <v>330</v>
      </c>
      <c r="C14" s="49">
        <v>19</v>
      </c>
      <c r="D14" s="49">
        <v>0</v>
      </c>
      <c r="E14" s="49">
        <v>19</v>
      </c>
      <c r="F14" s="51">
        <v>2</v>
      </c>
      <c r="G14" s="51">
        <v>19.75</v>
      </c>
      <c r="H14" s="51">
        <v>8.3530016447368425</v>
      </c>
      <c r="I14" s="51">
        <v>4.2504896912594425</v>
      </c>
    </row>
    <row r="17" spans="2:4">
      <c r="B17" s="13" t="s">
        <v>346</v>
      </c>
    </row>
    <row r="18" spans="2:4" ht="17" thickBot="1"/>
    <row r="19" spans="2:4" ht="34">
      <c r="B19" s="44" t="s">
        <v>347</v>
      </c>
      <c r="C19" s="45" t="s">
        <v>1</v>
      </c>
      <c r="D19" s="45" t="s">
        <v>330</v>
      </c>
    </row>
    <row r="20" spans="2:4">
      <c r="B20" s="46" t="s">
        <v>1</v>
      </c>
      <c r="C20" s="57">
        <v>1</v>
      </c>
      <c r="D20" s="55">
        <v>0.41299552315279336</v>
      </c>
    </row>
    <row r="21" spans="2:4" ht="17" thickBot="1">
      <c r="B21" s="47" t="s">
        <v>330</v>
      </c>
      <c r="C21" s="56">
        <v>0.41299552315279336</v>
      </c>
      <c r="D21" s="58">
        <v>1</v>
      </c>
    </row>
    <row r="22" spans="2:4">
      <c r="B22" s="59" t="s">
        <v>348</v>
      </c>
    </row>
    <row r="25" spans="2:4">
      <c r="B25" s="13" t="s">
        <v>349</v>
      </c>
    </row>
    <row r="26" spans="2:4" ht="17" thickBot="1"/>
    <row r="27" spans="2:4" ht="34">
      <c r="B27" s="44" t="s">
        <v>347</v>
      </c>
      <c r="C27" s="45" t="s">
        <v>1</v>
      </c>
      <c r="D27" s="45" t="s">
        <v>330</v>
      </c>
    </row>
    <row r="28" spans="2:4">
      <c r="B28" s="46" t="s">
        <v>1</v>
      </c>
      <c r="C28" s="57">
        <v>0</v>
      </c>
      <c r="D28" s="61">
        <v>1.5586841140572183E-2</v>
      </c>
    </row>
    <row r="29" spans="2:4" ht="17" thickBot="1">
      <c r="B29" s="47" t="s">
        <v>330</v>
      </c>
      <c r="C29" s="62">
        <v>1.5586841140572183E-2</v>
      </c>
      <c r="D29" s="58">
        <v>0</v>
      </c>
    </row>
    <row r="32" spans="2:4">
      <c r="B32" s="13" t="s">
        <v>350</v>
      </c>
    </row>
    <row r="33" spans="2:4" ht="17" thickBot="1"/>
    <row r="34" spans="2:4" ht="34">
      <c r="B34" s="44" t="s">
        <v>347</v>
      </c>
      <c r="C34" s="45" t="s">
        <v>1</v>
      </c>
      <c r="D34" s="45" t="s">
        <v>330</v>
      </c>
    </row>
    <row r="35" spans="2:4">
      <c r="B35" s="46" t="s">
        <v>1</v>
      </c>
      <c r="C35" s="57">
        <v>1</v>
      </c>
      <c r="D35" s="50">
        <v>0.17056530214424948</v>
      </c>
    </row>
    <row r="36" spans="2:4" ht="17" thickBot="1">
      <c r="B36" s="47" t="s">
        <v>330</v>
      </c>
      <c r="C36" s="51">
        <v>0.17056530214424948</v>
      </c>
      <c r="D36" s="58">
        <v>1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0177" r:id="rId3" name="DD928586">
              <controlPr defaultSize="0" autoFill="0" autoPict="0" macro="[0]!GoToResultsNew0713202118102045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A49E-8CF6-CE45-9811-9A9706622755}">
  <dimension ref="A1:K21"/>
  <sheetViews>
    <sheetView workbookViewId="0">
      <selection activeCell="M17" sqref="M17"/>
    </sheetView>
  </sheetViews>
  <sheetFormatPr baseColWidth="10" defaultRowHeight="16"/>
  <cols>
    <col min="1" max="1" width="23.1640625" style="13" customWidth="1"/>
    <col min="2" max="16384" width="10.83203125" style="13"/>
  </cols>
  <sheetData>
    <row r="1" spans="1:11" ht="19">
      <c r="A1" s="88" t="s">
        <v>9</v>
      </c>
      <c r="B1" s="88"/>
      <c r="C1" s="88"/>
      <c r="D1" s="88"/>
      <c r="E1" s="88"/>
      <c r="F1" s="88"/>
    </row>
    <row r="3" spans="1:11">
      <c r="B3" s="80" t="s">
        <v>494</v>
      </c>
      <c r="C3" s="81">
        <f>SUM(F5:F21)</f>
        <v>11.5625</v>
      </c>
    </row>
    <row r="4" spans="1:11">
      <c r="B4" s="13" t="s">
        <v>466</v>
      </c>
      <c r="C4" s="13" t="s">
        <v>235</v>
      </c>
      <c r="D4" s="13" t="s">
        <v>236</v>
      </c>
      <c r="E4" s="13" t="s">
        <v>97</v>
      </c>
      <c r="F4" s="83" t="s">
        <v>494</v>
      </c>
      <c r="K4"/>
    </row>
    <row r="5" spans="1:11">
      <c r="A5" s="14" t="s">
        <v>458</v>
      </c>
      <c r="B5" s="13" t="s">
        <v>467</v>
      </c>
      <c r="F5" s="83"/>
      <c r="K5"/>
    </row>
    <row r="6" spans="1:11">
      <c r="A6" s="14" t="s">
        <v>459</v>
      </c>
      <c r="C6" s="13">
        <v>0</v>
      </c>
      <c r="D6" s="13">
        <v>0</v>
      </c>
      <c r="F6" s="83"/>
    </row>
    <row r="7" spans="1:11">
      <c r="A7" s="14" t="s">
        <v>460</v>
      </c>
      <c r="F7" s="83"/>
    </row>
    <row r="8" spans="1:11">
      <c r="A8" s="14" t="s">
        <v>461</v>
      </c>
      <c r="B8" s="13" t="s">
        <v>467</v>
      </c>
      <c r="C8" s="13">
        <v>0</v>
      </c>
      <c r="F8" s="83">
        <v>2</v>
      </c>
    </row>
    <row r="9" spans="1:11">
      <c r="A9" s="14" t="s">
        <v>462</v>
      </c>
      <c r="B9" s="13" t="s">
        <v>467</v>
      </c>
      <c r="C9" s="13">
        <v>0</v>
      </c>
      <c r="D9" s="13">
        <v>2</v>
      </c>
      <c r="F9" s="83">
        <v>3</v>
      </c>
    </row>
    <row r="10" spans="1:11">
      <c r="A10" s="14" t="s">
        <v>463</v>
      </c>
      <c r="C10" s="13">
        <v>1</v>
      </c>
      <c r="F10" s="83">
        <v>1</v>
      </c>
    </row>
    <row r="11" spans="1:11">
      <c r="A11" s="14" t="s">
        <v>461</v>
      </c>
      <c r="B11" s="13" t="s">
        <v>467</v>
      </c>
      <c r="C11" s="13">
        <v>1</v>
      </c>
      <c r="F11" s="83">
        <f>F8/2</f>
        <v>1</v>
      </c>
    </row>
    <row r="12" spans="1:11">
      <c r="A12" s="14" t="s">
        <v>462</v>
      </c>
      <c r="B12" s="13" t="s">
        <v>467</v>
      </c>
      <c r="C12" s="13">
        <v>1</v>
      </c>
      <c r="D12" s="13">
        <v>6</v>
      </c>
      <c r="F12" s="83">
        <f t="shared" ref="F12:F21" si="0">F9/2</f>
        <v>1.5</v>
      </c>
    </row>
    <row r="13" spans="1:11">
      <c r="A13" s="14" t="s">
        <v>463</v>
      </c>
      <c r="C13" s="13">
        <v>2</v>
      </c>
      <c r="F13" s="83">
        <f t="shared" si="0"/>
        <v>0.5</v>
      </c>
    </row>
    <row r="14" spans="1:11">
      <c r="A14" s="14" t="s">
        <v>461</v>
      </c>
      <c r="B14" s="13" t="s">
        <v>467</v>
      </c>
      <c r="C14" s="13">
        <v>2</v>
      </c>
      <c r="F14" s="83">
        <f t="shared" si="0"/>
        <v>0.5</v>
      </c>
    </row>
    <row r="15" spans="1:11">
      <c r="A15" s="14" t="s">
        <v>462</v>
      </c>
      <c r="B15" s="13" t="s">
        <v>467</v>
      </c>
      <c r="C15" s="13">
        <v>2</v>
      </c>
      <c r="D15" s="13">
        <v>7</v>
      </c>
      <c r="F15" s="83">
        <f t="shared" si="0"/>
        <v>0.75</v>
      </c>
    </row>
    <row r="16" spans="1:11">
      <c r="A16" s="14" t="s">
        <v>463</v>
      </c>
      <c r="C16" s="13">
        <v>3</v>
      </c>
      <c r="F16" s="83">
        <f t="shared" si="0"/>
        <v>0.25</v>
      </c>
    </row>
    <row r="17" spans="1:6">
      <c r="A17" s="13" t="s">
        <v>461</v>
      </c>
      <c r="B17" s="13" t="s">
        <v>467</v>
      </c>
      <c r="C17" s="13">
        <v>3</v>
      </c>
      <c r="F17" s="83">
        <f t="shared" si="0"/>
        <v>0.25</v>
      </c>
    </row>
    <row r="18" spans="1:6">
      <c r="A18" s="13" t="s">
        <v>462</v>
      </c>
      <c r="B18" s="13" t="s">
        <v>467</v>
      </c>
      <c r="C18" s="13">
        <v>3</v>
      </c>
      <c r="D18" s="13">
        <v>16</v>
      </c>
      <c r="F18" s="83">
        <f t="shared" si="0"/>
        <v>0.375</v>
      </c>
    </row>
    <row r="19" spans="1:6">
      <c r="A19" s="13" t="s">
        <v>463</v>
      </c>
      <c r="C19" s="13">
        <v>4</v>
      </c>
      <c r="F19" s="83">
        <f t="shared" si="0"/>
        <v>0.125</v>
      </c>
    </row>
    <row r="20" spans="1:6">
      <c r="A20" s="13" t="s">
        <v>464</v>
      </c>
      <c r="C20" s="13">
        <v>4</v>
      </c>
      <c r="D20" s="13">
        <v>16</v>
      </c>
      <c r="E20" s="13">
        <v>4</v>
      </c>
      <c r="F20" s="83">
        <f t="shared" si="0"/>
        <v>0.125</v>
      </c>
    </row>
    <row r="21" spans="1:6">
      <c r="A21" s="13" t="s">
        <v>465</v>
      </c>
      <c r="E21" s="13">
        <v>4</v>
      </c>
      <c r="F21" s="83">
        <f t="shared" si="0"/>
        <v>0.1875</v>
      </c>
    </row>
  </sheetData>
  <mergeCells count="1">
    <mergeCell ref="A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61F9-1C30-FB48-AF86-AB884BEBF716}">
  <dimension ref="A1:G45"/>
  <sheetViews>
    <sheetView workbookViewId="0">
      <selection activeCell="P28" sqref="P28"/>
    </sheetView>
  </sheetViews>
  <sheetFormatPr baseColWidth="10" defaultRowHeight="16"/>
  <cols>
    <col min="1" max="1" width="44.83203125" style="54" customWidth="1"/>
    <col min="2" max="16384" width="10.83203125" style="54"/>
  </cols>
  <sheetData>
    <row r="1" spans="1:7" ht="19">
      <c r="A1" s="82" t="s">
        <v>10</v>
      </c>
      <c r="B1" s="82"/>
      <c r="C1" s="82"/>
      <c r="D1" s="82"/>
      <c r="E1" s="82"/>
      <c r="F1" s="82"/>
      <c r="G1" s="82"/>
    </row>
    <row r="3" spans="1:7">
      <c r="B3" s="85" t="s">
        <v>494</v>
      </c>
      <c r="C3" s="86">
        <f>SUM(G5:G45)</f>
        <v>22.5</v>
      </c>
    </row>
    <row r="4" spans="1:7">
      <c r="B4" s="78" t="s">
        <v>479</v>
      </c>
      <c r="C4" s="78" t="s">
        <v>480</v>
      </c>
      <c r="D4" s="78" t="s">
        <v>97</v>
      </c>
      <c r="E4" s="78" t="s">
        <v>109</v>
      </c>
      <c r="F4" s="78" t="s">
        <v>175</v>
      </c>
      <c r="G4" s="84" t="s">
        <v>494</v>
      </c>
    </row>
    <row r="5" spans="1:7">
      <c r="A5" s="78" t="s">
        <v>469</v>
      </c>
      <c r="B5" s="78" t="s">
        <v>102</v>
      </c>
      <c r="C5" s="78"/>
      <c r="D5" s="78"/>
      <c r="E5" s="78"/>
      <c r="F5" s="78"/>
      <c r="G5" s="84"/>
    </row>
    <row r="6" spans="1:7">
      <c r="A6" s="87" t="s">
        <v>470</v>
      </c>
      <c r="B6" s="78"/>
      <c r="C6" s="78" t="s">
        <v>481</v>
      </c>
      <c r="D6" s="78"/>
      <c r="E6" s="78"/>
      <c r="F6" s="78"/>
      <c r="G6" s="84"/>
    </row>
    <row r="7" spans="1:7">
      <c r="A7" s="87" t="s">
        <v>471</v>
      </c>
      <c r="B7" s="78"/>
      <c r="C7" s="78"/>
      <c r="D7" s="78" t="s">
        <v>482</v>
      </c>
      <c r="E7" s="78"/>
      <c r="F7" s="78"/>
      <c r="G7" s="84"/>
    </row>
    <row r="8" spans="1:7">
      <c r="A8" s="87" t="s">
        <v>472</v>
      </c>
      <c r="B8" s="78" t="s">
        <v>102</v>
      </c>
      <c r="C8" s="78"/>
      <c r="D8" s="78"/>
      <c r="E8" s="78">
        <v>0</v>
      </c>
      <c r="F8" s="78"/>
      <c r="G8" s="84">
        <v>1</v>
      </c>
    </row>
    <row r="9" spans="1:7">
      <c r="A9" s="87" t="s">
        <v>473</v>
      </c>
      <c r="B9" s="78"/>
      <c r="C9" s="78" t="s">
        <v>481</v>
      </c>
      <c r="D9" s="78"/>
      <c r="E9" s="78"/>
      <c r="F9" s="78">
        <v>0</v>
      </c>
      <c r="G9" s="84">
        <v>1</v>
      </c>
    </row>
    <row r="10" spans="1:7">
      <c r="A10" s="87" t="s">
        <v>474</v>
      </c>
      <c r="B10" s="78" t="s">
        <v>102</v>
      </c>
      <c r="C10" s="78"/>
      <c r="D10" s="78"/>
      <c r="E10" s="78">
        <v>0</v>
      </c>
      <c r="F10" s="78">
        <v>0</v>
      </c>
      <c r="G10" s="84">
        <v>3</v>
      </c>
    </row>
    <row r="11" spans="1:7">
      <c r="A11" s="87" t="s">
        <v>476</v>
      </c>
      <c r="B11" s="78" t="s">
        <v>102</v>
      </c>
      <c r="C11" s="78" t="s">
        <v>481</v>
      </c>
      <c r="D11" s="78"/>
      <c r="E11" s="78">
        <v>0</v>
      </c>
      <c r="F11" s="78">
        <v>0</v>
      </c>
      <c r="G11" s="84">
        <v>4</v>
      </c>
    </row>
    <row r="12" spans="1:7">
      <c r="A12" s="78" t="s">
        <v>475</v>
      </c>
      <c r="B12" s="78"/>
      <c r="C12" s="78"/>
      <c r="D12" s="78"/>
      <c r="E12" s="78"/>
      <c r="F12" s="78"/>
      <c r="G12" s="84"/>
    </row>
    <row r="13" spans="1:7">
      <c r="A13" s="87" t="s">
        <v>472</v>
      </c>
      <c r="B13" s="78" t="s">
        <v>102</v>
      </c>
      <c r="C13" s="78"/>
      <c r="D13" s="78"/>
      <c r="E13" s="78">
        <v>1</v>
      </c>
      <c r="F13" s="78"/>
      <c r="G13" s="84">
        <f>G8/2</f>
        <v>0.5</v>
      </c>
    </row>
    <row r="14" spans="1:7">
      <c r="A14" s="87" t="s">
        <v>473</v>
      </c>
      <c r="B14" s="78"/>
      <c r="C14" s="78" t="s">
        <v>481</v>
      </c>
      <c r="D14" s="78"/>
      <c r="E14" s="78"/>
      <c r="F14" s="78">
        <v>0</v>
      </c>
      <c r="G14" s="84">
        <f t="shared" ref="G14:G21" si="0">G9/2</f>
        <v>0.5</v>
      </c>
    </row>
    <row r="15" spans="1:7">
      <c r="A15" s="87" t="s">
        <v>474</v>
      </c>
      <c r="B15" s="78" t="s">
        <v>102</v>
      </c>
      <c r="C15" s="78"/>
      <c r="D15" s="78"/>
      <c r="E15" s="78">
        <v>1</v>
      </c>
      <c r="F15" s="78">
        <v>0</v>
      </c>
      <c r="G15" s="84">
        <f t="shared" si="0"/>
        <v>1.5</v>
      </c>
    </row>
    <row r="16" spans="1:7">
      <c r="A16" s="87" t="s">
        <v>476</v>
      </c>
      <c r="B16" s="78" t="s">
        <v>102</v>
      </c>
      <c r="C16" s="78" t="s">
        <v>481</v>
      </c>
      <c r="D16" s="78"/>
      <c r="E16" s="78">
        <v>1</v>
      </c>
      <c r="F16" s="78">
        <v>0</v>
      </c>
      <c r="G16" s="84">
        <f t="shared" si="0"/>
        <v>2</v>
      </c>
    </row>
    <row r="17" spans="1:7">
      <c r="A17" s="78" t="s">
        <v>475</v>
      </c>
      <c r="B17" s="78"/>
      <c r="C17" s="78"/>
      <c r="D17" s="78"/>
      <c r="E17" s="78"/>
      <c r="F17" s="78"/>
      <c r="G17" s="84"/>
    </row>
    <row r="18" spans="1:7">
      <c r="A18" s="87" t="s">
        <v>472</v>
      </c>
      <c r="B18" s="78" t="s">
        <v>102</v>
      </c>
      <c r="C18" s="78"/>
      <c r="D18" s="78"/>
      <c r="E18" s="78">
        <v>2</v>
      </c>
      <c r="F18" s="78"/>
      <c r="G18" s="84">
        <f>G13/2</f>
        <v>0.25</v>
      </c>
    </row>
    <row r="19" spans="1:7">
      <c r="A19" s="87" t="s">
        <v>473</v>
      </c>
      <c r="B19" s="78"/>
      <c r="C19" s="78" t="s">
        <v>481</v>
      </c>
      <c r="D19" s="78"/>
      <c r="E19" s="78"/>
      <c r="F19" s="78">
        <v>0</v>
      </c>
      <c r="G19" s="84">
        <f t="shared" si="0"/>
        <v>0.25</v>
      </c>
    </row>
    <row r="20" spans="1:7">
      <c r="A20" s="87" t="s">
        <v>474</v>
      </c>
      <c r="B20" s="78" t="s">
        <v>102</v>
      </c>
      <c r="C20" s="78"/>
      <c r="D20" s="78"/>
      <c r="E20" s="78">
        <v>2</v>
      </c>
      <c r="F20" s="78">
        <v>0</v>
      </c>
      <c r="G20" s="84">
        <f t="shared" si="0"/>
        <v>0.75</v>
      </c>
    </row>
    <row r="21" spans="1:7">
      <c r="A21" s="87" t="s">
        <v>476</v>
      </c>
      <c r="B21" s="78" t="s">
        <v>102</v>
      </c>
      <c r="C21" s="78" t="s">
        <v>481</v>
      </c>
      <c r="D21" s="78"/>
      <c r="E21" s="78">
        <v>2</v>
      </c>
      <c r="F21" s="78">
        <v>0</v>
      </c>
      <c r="G21" s="84">
        <f t="shared" si="0"/>
        <v>1</v>
      </c>
    </row>
    <row r="22" spans="1:7">
      <c r="A22" s="78" t="s">
        <v>475</v>
      </c>
      <c r="B22" s="78"/>
      <c r="C22" s="78"/>
      <c r="D22" s="78"/>
      <c r="E22" s="78"/>
      <c r="F22" s="78"/>
      <c r="G22" s="84"/>
    </row>
    <row r="23" spans="1:7">
      <c r="A23" s="87" t="s">
        <v>472</v>
      </c>
      <c r="B23" s="78" t="s">
        <v>102</v>
      </c>
      <c r="C23" s="78"/>
      <c r="D23" s="78"/>
      <c r="E23" s="78">
        <v>3</v>
      </c>
      <c r="F23" s="78"/>
      <c r="G23" s="84">
        <f>G18/2</f>
        <v>0.125</v>
      </c>
    </row>
    <row r="24" spans="1:7">
      <c r="A24" s="87" t="s">
        <v>473</v>
      </c>
      <c r="B24" s="78"/>
      <c r="C24" s="78" t="s">
        <v>481</v>
      </c>
      <c r="D24" s="78"/>
      <c r="E24" s="78"/>
      <c r="F24" s="78">
        <v>0</v>
      </c>
      <c r="G24" s="84">
        <f t="shared" ref="G24:G26" si="1">G19/2</f>
        <v>0.125</v>
      </c>
    </row>
    <row r="25" spans="1:7">
      <c r="A25" s="87" t="s">
        <v>474</v>
      </c>
      <c r="B25" s="78" t="s">
        <v>102</v>
      </c>
      <c r="C25" s="78"/>
      <c r="D25" s="78"/>
      <c r="E25" s="78">
        <v>3</v>
      </c>
      <c r="F25" s="78">
        <v>0</v>
      </c>
      <c r="G25" s="84">
        <f t="shared" si="1"/>
        <v>0.375</v>
      </c>
    </row>
    <row r="26" spans="1:7">
      <c r="A26" s="87" t="s">
        <v>476</v>
      </c>
      <c r="B26" s="78" t="s">
        <v>102</v>
      </c>
      <c r="C26" s="78" t="s">
        <v>481</v>
      </c>
      <c r="D26" s="78"/>
      <c r="E26" s="78">
        <v>3</v>
      </c>
      <c r="F26" s="78">
        <v>0</v>
      </c>
      <c r="G26" s="84">
        <f t="shared" si="1"/>
        <v>0.5</v>
      </c>
    </row>
    <row r="27" spans="1:7">
      <c r="A27" s="78" t="s">
        <v>477</v>
      </c>
      <c r="B27" s="78"/>
      <c r="C27" s="78"/>
      <c r="D27" s="78"/>
      <c r="E27" s="78"/>
      <c r="F27" s="78"/>
      <c r="G27" s="84"/>
    </row>
    <row r="28" spans="1:7">
      <c r="A28" s="78" t="s">
        <v>478</v>
      </c>
      <c r="B28" s="78"/>
      <c r="C28" s="78" t="s">
        <v>481</v>
      </c>
      <c r="D28" s="78"/>
      <c r="E28" s="78"/>
      <c r="F28" s="78">
        <v>0</v>
      </c>
      <c r="G28" s="84">
        <v>2</v>
      </c>
    </row>
    <row r="29" spans="1:7">
      <c r="A29" s="87" t="s">
        <v>473</v>
      </c>
      <c r="B29" s="78"/>
      <c r="C29" s="78" t="s">
        <v>481</v>
      </c>
      <c r="D29" s="78"/>
      <c r="E29" s="78"/>
      <c r="F29" s="78">
        <v>1</v>
      </c>
      <c r="G29" s="84">
        <f>G24/2</f>
        <v>6.25E-2</v>
      </c>
    </row>
    <row r="30" spans="1:7">
      <c r="A30" s="87" t="s">
        <v>474</v>
      </c>
      <c r="B30" s="78" t="s">
        <v>102</v>
      </c>
      <c r="C30" s="78"/>
      <c r="D30" s="78"/>
      <c r="E30" s="78">
        <v>3</v>
      </c>
      <c r="F30" s="78">
        <v>1</v>
      </c>
      <c r="G30" s="84">
        <f t="shared" ref="G30:G31" si="2">G25/2</f>
        <v>0.1875</v>
      </c>
    </row>
    <row r="31" spans="1:7">
      <c r="A31" s="87" t="s">
        <v>476</v>
      </c>
      <c r="B31" s="78" t="s">
        <v>102</v>
      </c>
      <c r="C31" s="78" t="s">
        <v>481</v>
      </c>
      <c r="D31" s="78"/>
      <c r="E31" s="78">
        <v>3</v>
      </c>
      <c r="F31" s="78">
        <v>1</v>
      </c>
      <c r="G31" s="84">
        <f t="shared" si="2"/>
        <v>0.25</v>
      </c>
    </row>
    <row r="32" spans="1:7">
      <c r="A32" s="78" t="s">
        <v>477</v>
      </c>
      <c r="B32" s="78"/>
      <c r="C32" s="78"/>
      <c r="D32" s="78"/>
      <c r="E32" s="78"/>
      <c r="F32" s="78"/>
      <c r="G32" s="84"/>
    </row>
    <row r="33" spans="1:7">
      <c r="A33" s="78" t="s">
        <v>478</v>
      </c>
      <c r="B33" s="78"/>
      <c r="C33" s="78" t="s">
        <v>481</v>
      </c>
      <c r="D33" s="78"/>
      <c r="E33" s="78"/>
      <c r="F33" s="78">
        <v>1</v>
      </c>
      <c r="G33" s="84">
        <f>G28/2</f>
        <v>1</v>
      </c>
    </row>
    <row r="34" spans="1:7">
      <c r="A34" s="87" t="s">
        <v>473</v>
      </c>
      <c r="B34" s="78"/>
      <c r="C34" s="78" t="s">
        <v>481</v>
      </c>
      <c r="D34" s="78"/>
      <c r="E34" s="78"/>
      <c r="F34" s="78">
        <v>2</v>
      </c>
      <c r="G34" s="84">
        <f>G29/2</f>
        <v>3.125E-2</v>
      </c>
    </row>
    <row r="35" spans="1:7">
      <c r="A35" s="87" t="s">
        <v>474</v>
      </c>
      <c r="B35" s="78" t="s">
        <v>102</v>
      </c>
      <c r="C35" s="78"/>
      <c r="D35" s="78"/>
      <c r="E35" s="78">
        <v>3</v>
      </c>
      <c r="F35" s="78">
        <v>2</v>
      </c>
      <c r="G35" s="84">
        <f t="shared" ref="G35:G43" si="3">G30/2</f>
        <v>9.375E-2</v>
      </c>
    </row>
    <row r="36" spans="1:7">
      <c r="A36" s="87" t="s">
        <v>476</v>
      </c>
      <c r="B36" s="78" t="s">
        <v>102</v>
      </c>
      <c r="C36" s="78" t="s">
        <v>481</v>
      </c>
      <c r="D36" s="78"/>
      <c r="E36" s="78">
        <v>3</v>
      </c>
      <c r="F36" s="78">
        <v>2</v>
      </c>
      <c r="G36" s="84">
        <f t="shared" si="3"/>
        <v>0.125</v>
      </c>
    </row>
    <row r="37" spans="1:7">
      <c r="A37" s="78" t="s">
        <v>477</v>
      </c>
      <c r="B37" s="78"/>
      <c r="C37" s="78"/>
      <c r="D37" s="78"/>
      <c r="E37" s="78"/>
      <c r="F37" s="78"/>
      <c r="G37" s="84"/>
    </row>
    <row r="38" spans="1:7">
      <c r="A38" s="78" t="s">
        <v>478</v>
      </c>
      <c r="B38" s="78"/>
      <c r="C38" s="78" t="s">
        <v>481</v>
      </c>
      <c r="D38" s="78"/>
      <c r="E38" s="78"/>
      <c r="F38" s="78">
        <v>2</v>
      </c>
      <c r="G38" s="84">
        <f t="shared" si="3"/>
        <v>0.5</v>
      </c>
    </row>
    <row r="39" spans="1:7">
      <c r="A39" s="87" t="s">
        <v>473</v>
      </c>
      <c r="B39" s="78"/>
      <c r="C39" s="78" t="s">
        <v>481</v>
      </c>
      <c r="D39" s="78"/>
      <c r="E39" s="78"/>
      <c r="F39" s="78">
        <v>3</v>
      </c>
      <c r="G39" s="84">
        <f t="shared" si="3"/>
        <v>1.5625E-2</v>
      </c>
    </row>
    <row r="40" spans="1:7">
      <c r="A40" s="87" t="s">
        <v>474</v>
      </c>
      <c r="B40" s="78" t="s">
        <v>102</v>
      </c>
      <c r="C40" s="78"/>
      <c r="D40" s="78"/>
      <c r="E40" s="78">
        <v>3</v>
      </c>
      <c r="F40" s="78">
        <v>3</v>
      </c>
      <c r="G40" s="84">
        <f t="shared" si="3"/>
        <v>4.6875E-2</v>
      </c>
    </row>
    <row r="41" spans="1:7">
      <c r="A41" s="87" t="s">
        <v>476</v>
      </c>
      <c r="B41" s="78" t="s">
        <v>102</v>
      </c>
      <c r="C41" s="78" t="s">
        <v>481</v>
      </c>
      <c r="D41" s="78"/>
      <c r="E41" s="78">
        <v>3</v>
      </c>
      <c r="F41" s="78">
        <v>3</v>
      </c>
      <c r="G41" s="84">
        <f t="shared" si="3"/>
        <v>6.25E-2</v>
      </c>
    </row>
    <row r="42" spans="1:7">
      <c r="A42" s="78" t="s">
        <v>477</v>
      </c>
      <c r="B42" s="78"/>
      <c r="C42" s="78"/>
      <c r="D42" s="78"/>
      <c r="E42" s="78"/>
      <c r="F42" s="78"/>
      <c r="G42" s="84"/>
    </row>
    <row r="43" spans="1:7">
      <c r="A43" s="78" t="s">
        <v>478</v>
      </c>
      <c r="B43" s="78"/>
      <c r="C43" s="78" t="s">
        <v>481</v>
      </c>
      <c r="D43" s="78"/>
      <c r="E43" s="78"/>
      <c r="F43" s="78">
        <v>3</v>
      </c>
      <c r="G43" s="84">
        <f t="shared" si="3"/>
        <v>0.25</v>
      </c>
    </row>
    <row r="44" spans="1:7">
      <c r="A44" s="78" t="s">
        <v>483</v>
      </c>
      <c r="B44" s="78"/>
      <c r="C44" s="78"/>
      <c r="D44" s="78"/>
      <c r="E44" s="78"/>
      <c r="F44" s="78"/>
      <c r="G44" s="84"/>
    </row>
    <row r="45" spans="1:7">
      <c r="A45" s="78" t="s">
        <v>465</v>
      </c>
      <c r="B45" s="78"/>
      <c r="C45" s="78"/>
      <c r="D45" s="78"/>
      <c r="E45" s="78"/>
      <c r="F45" s="78"/>
      <c r="G45" s="84">
        <v>1</v>
      </c>
    </row>
  </sheetData>
  <mergeCells count="1">
    <mergeCell ref="A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7EA7D-F24A-D24E-AA5E-65B3B341233C}">
  <dimension ref="A1:H119"/>
  <sheetViews>
    <sheetView workbookViewId="0">
      <selection activeCell="B3" sqref="B3:C3"/>
    </sheetView>
  </sheetViews>
  <sheetFormatPr baseColWidth="10" defaultRowHeight="16"/>
  <cols>
    <col min="1" max="1" width="39.83203125" customWidth="1"/>
  </cols>
  <sheetData>
    <row r="1" spans="1:8" ht="19">
      <c r="A1" s="82" t="s">
        <v>11</v>
      </c>
      <c r="B1" s="82"/>
      <c r="C1" s="82"/>
      <c r="D1" s="82"/>
      <c r="E1" s="82"/>
      <c r="F1" s="82"/>
      <c r="G1" s="82"/>
      <c r="H1" s="82"/>
    </row>
    <row r="2" spans="1:8">
      <c r="C2" s="54"/>
      <c r="D2" s="54"/>
      <c r="E2" s="54"/>
      <c r="F2" s="54"/>
    </row>
    <row r="3" spans="1:8">
      <c r="A3" s="54"/>
      <c r="B3" s="85" t="s">
        <v>494</v>
      </c>
      <c r="C3" s="86">
        <f>SUM(H5:H119)</f>
        <v>12.746093749999773</v>
      </c>
      <c r="D3" s="54"/>
      <c r="E3" s="54"/>
      <c r="F3" s="54"/>
    </row>
    <row r="4" spans="1:8">
      <c r="A4" s="54"/>
      <c r="B4" s="78" t="s">
        <v>172</v>
      </c>
      <c r="C4" s="78" t="s">
        <v>490</v>
      </c>
      <c r="D4" s="78" t="s">
        <v>97</v>
      </c>
      <c r="E4" s="78" t="s">
        <v>109</v>
      </c>
      <c r="F4" s="78" t="s">
        <v>175</v>
      </c>
      <c r="G4" s="30"/>
      <c r="H4" s="84" t="s">
        <v>494</v>
      </c>
    </row>
    <row r="5" spans="1:8">
      <c r="A5" s="78" t="s">
        <v>484</v>
      </c>
      <c r="B5" s="78" t="s">
        <v>101</v>
      </c>
      <c r="C5" s="78"/>
      <c r="D5" s="78"/>
      <c r="E5" s="78"/>
      <c r="F5" s="78"/>
      <c r="G5" s="30"/>
      <c r="H5" s="83"/>
    </row>
    <row r="6" spans="1:8">
      <c r="A6" s="87" t="s">
        <v>485</v>
      </c>
      <c r="B6" s="78"/>
      <c r="C6" s="78" t="s">
        <v>491</v>
      </c>
      <c r="D6" s="78"/>
      <c r="E6" s="78"/>
      <c r="F6" s="78"/>
      <c r="G6" s="30"/>
      <c r="H6" s="83"/>
    </row>
    <row r="7" spans="1:8">
      <c r="A7" s="87" t="s">
        <v>486</v>
      </c>
      <c r="B7" s="78"/>
      <c r="C7" s="78"/>
      <c r="D7" s="78">
        <v>0</v>
      </c>
      <c r="E7" s="78"/>
      <c r="F7" s="78"/>
      <c r="G7" s="30"/>
      <c r="H7" s="83"/>
    </row>
    <row r="8" spans="1:8">
      <c r="A8" s="87" t="s">
        <v>487</v>
      </c>
      <c r="B8" s="78"/>
      <c r="C8" s="78"/>
      <c r="D8" s="78"/>
      <c r="E8" s="78">
        <v>0</v>
      </c>
      <c r="F8" s="78"/>
      <c r="G8" s="30"/>
      <c r="H8" s="83">
        <v>1</v>
      </c>
    </row>
    <row r="9" spans="1:8">
      <c r="A9" s="87" t="s">
        <v>488</v>
      </c>
      <c r="B9" s="78"/>
      <c r="C9" s="78" t="s">
        <v>491</v>
      </c>
      <c r="D9" s="78"/>
      <c r="E9" s="78"/>
      <c r="F9" s="78">
        <v>0</v>
      </c>
      <c r="G9" s="30"/>
      <c r="H9" s="83">
        <v>1</v>
      </c>
    </row>
    <row r="10" spans="1:8">
      <c r="A10" s="87" t="s">
        <v>489</v>
      </c>
      <c r="B10" s="78" t="s">
        <v>101</v>
      </c>
      <c r="C10" s="78"/>
      <c r="D10" s="78"/>
      <c r="E10" s="78">
        <f>E8</f>
        <v>0</v>
      </c>
      <c r="F10" s="78">
        <v>0</v>
      </c>
      <c r="G10" s="30"/>
      <c r="H10" s="83">
        <v>3</v>
      </c>
    </row>
    <row r="11" spans="1:8">
      <c r="A11" s="87" t="s">
        <v>488</v>
      </c>
      <c r="B11" s="78"/>
      <c r="C11" s="78" t="s">
        <v>491</v>
      </c>
      <c r="D11" s="78"/>
      <c r="E11" s="78"/>
      <c r="F11" s="78">
        <v>1</v>
      </c>
      <c r="G11" s="30"/>
      <c r="H11" s="83">
        <f>H9/2</f>
        <v>0.5</v>
      </c>
    </row>
    <row r="12" spans="1:8">
      <c r="A12" s="87" t="s">
        <v>489</v>
      </c>
      <c r="B12" s="78" t="s">
        <v>101</v>
      </c>
      <c r="C12" s="78"/>
      <c r="D12" s="78"/>
      <c r="E12" s="78">
        <f>E10</f>
        <v>0</v>
      </c>
      <c r="F12" s="78">
        <v>1</v>
      </c>
      <c r="G12" s="30"/>
      <c r="H12" s="83">
        <f>H10/2</f>
        <v>1.5</v>
      </c>
    </row>
    <row r="13" spans="1:8">
      <c r="A13" s="87" t="s">
        <v>488</v>
      </c>
      <c r="B13" s="78"/>
      <c r="C13" s="78" t="s">
        <v>491</v>
      </c>
      <c r="D13" s="78"/>
      <c r="E13" s="78"/>
      <c r="F13" s="78">
        <v>2</v>
      </c>
      <c r="G13" s="30"/>
      <c r="H13" s="83">
        <f t="shared" ref="H13:H18" si="0">H11/2</f>
        <v>0.25</v>
      </c>
    </row>
    <row r="14" spans="1:8">
      <c r="A14" s="87" t="s">
        <v>489</v>
      </c>
      <c r="B14" s="78" t="s">
        <v>101</v>
      </c>
      <c r="C14" s="78"/>
      <c r="D14" s="78"/>
      <c r="E14" s="78">
        <f>E12</f>
        <v>0</v>
      </c>
      <c r="F14" s="78">
        <v>2</v>
      </c>
      <c r="G14" s="30"/>
      <c r="H14" s="83">
        <f t="shared" si="0"/>
        <v>0.75</v>
      </c>
    </row>
    <row r="15" spans="1:8">
      <c r="A15" s="87" t="s">
        <v>488</v>
      </c>
      <c r="B15" s="78"/>
      <c r="C15" s="78" t="s">
        <v>491</v>
      </c>
      <c r="D15" s="78"/>
      <c r="E15" s="78"/>
      <c r="F15" s="78">
        <v>3</v>
      </c>
      <c r="G15" s="30"/>
      <c r="H15" s="83">
        <f t="shared" si="0"/>
        <v>0.125</v>
      </c>
    </row>
    <row r="16" spans="1:8">
      <c r="A16" s="87" t="s">
        <v>489</v>
      </c>
      <c r="B16" s="78" t="s">
        <v>101</v>
      </c>
      <c r="C16" s="78"/>
      <c r="D16" s="78"/>
      <c r="E16" s="78">
        <f>E14</f>
        <v>0</v>
      </c>
      <c r="F16" s="78">
        <v>3</v>
      </c>
      <c r="G16" s="30"/>
      <c r="H16" s="83">
        <f t="shared" si="0"/>
        <v>0.375</v>
      </c>
    </row>
    <row r="17" spans="1:8">
      <c r="A17" s="87" t="s">
        <v>488</v>
      </c>
      <c r="B17" s="78"/>
      <c r="C17" s="78" t="s">
        <v>491</v>
      </c>
      <c r="D17" s="78"/>
      <c r="E17" s="78"/>
      <c r="F17" s="78">
        <v>4</v>
      </c>
      <c r="G17" s="30"/>
      <c r="H17" s="83">
        <f t="shared" si="0"/>
        <v>6.25E-2</v>
      </c>
    </row>
    <row r="18" spans="1:8">
      <c r="A18" s="87" t="s">
        <v>489</v>
      </c>
      <c r="B18" s="78" t="s">
        <v>101</v>
      </c>
      <c r="C18" s="78"/>
      <c r="D18" s="78"/>
      <c r="E18" s="78">
        <f>E16</f>
        <v>0</v>
      </c>
      <c r="F18" s="78">
        <v>4</v>
      </c>
      <c r="G18" s="30"/>
      <c r="H18" s="83">
        <f t="shared" si="0"/>
        <v>0.1875</v>
      </c>
    </row>
    <row r="19" spans="1:8">
      <c r="A19" s="30"/>
      <c r="B19" s="30"/>
      <c r="C19" s="30"/>
      <c r="D19" s="30"/>
      <c r="E19" s="30"/>
      <c r="F19" s="30"/>
      <c r="G19" s="30"/>
      <c r="H19" s="83"/>
    </row>
    <row r="20" spans="1:8">
      <c r="A20" s="87" t="s">
        <v>487</v>
      </c>
      <c r="B20" s="78"/>
      <c r="C20" s="78"/>
      <c r="D20" s="78"/>
      <c r="E20" s="78">
        <v>1</v>
      </c>
      <c r="F20" s="78"/>
      <c r="G20" s="30"/>
      <c r="H20" s="83">
        <f>H8/2</f>
        <v>0.5</v>
      </c>
    </row>
    <row r="21" spans="1:8">
      <c r="A21" s="87" t="s">
        <v>488</v>
      </c>
      <c r="B21" s="78"/>
      <c r="C21" s="78" t="s">
        <v>491</v>
      </c>
      <c r="D21" s="78"/>
      <c r="E21" s="78"/>
      <c r="F21" s="78">
        <v>0</v>
      </c>
      <c r="G21" s="30"/>
      <c r="H21" s="83">
        <f>H17/2</f>
        <v>3.125E-2</v>
      </c>
    </row>
    <row r="22" spans="1:8">
      <c r="A22" s="87" t="s">
        <v>489</v>
      </c>
      <c r="B22" s="78" t="s">
        <v>101</v>
      </c>
      <c r="C22" s="78"/>
      <c r="D22" s="78"/>
      <c r="E22" s="78">
        <f>E20</f>
        <v>1</v>
      </c>
      <c r="F22" s="78">
        <v>0</v>
      </c>
      <c r="G22" s="30"/>
      <c r="H22" s="83">
        <f>H18/2</f>
        <v>9.375E-2</v>
      </c>
    </row>
    <row r="23" spans="1:8">
      <c r="A23" s="87" t="s">
        <v>488</v>
      </c>
      <c r="B23" s="78"/>
      <c r="C23" s="78" t="s">
        <v>491</v>
      </c>
      <c r="D23" s="78"/>
      <c r="E23" s="78"/>
      <c r="F23" s="78">
        <v>1</v>
      </c>
      <c r="G23" s="30"/>
      <c r="H23" s="83">
        <f>H21/2</f>
        <v>1.5625E-2</v>
      </c>
    </row>
    <row r="24" spans="1:8">
      <c r="A24" s="87" t="s">
        <v>489</v>
      </c>
      <c r="B24" s="78" t="s">
        <v>101</v>
      </c>
      <c r="C24" s="78"/>
      <c r="D24" s="78"/>
      <c r="E24" s="78">
        <f>E22</f>
        <v>1</v>
      </c>
      <c r="F24" s="78">
        <v>1</v>
      </c>
      <c r="G24" s="30"/>
      <c r="H24" s="83">
        <f>H22/2</f>
        <v>4.6875E-2</v>
      </c>
    </row>
    <row r="25" spans="1:8">
      <c r="A25" s="87" t="s">
        <v>492</v>
      </c>
      <c r="B25" s="78"/>
      <c r="C25" s="78"/>
      <c r="D25" s="78">
        <v>1</v>
      </c>
      <c r="E25" s="78"/>
      <c r="F25" s="78"/>
      <c r="G25" s="30"/>
      <c r="H25" s="83">
        <v>1</v>
      </c>
    </row>
    <row r="26" spans="1:8">
      <c r="A26" s="87" t="s">
        <v>488</v>
      </c>
      <c r="B26" s="78"/>
      <c r="C26" s="78" t="s">
        <v>491</v>
      </c>
      <c r="D26" s="78"/>
      <c r="E26" s="78"/>
      <c r="F26" s="78">
        <v>2</v>
      </c>
      <c r="G26" s="30"/>
      <c r="H26" s="83">
        <f>H23/2</f>
        <v>7.8125E-3</v>
      </c>
    </row>
    <row r="27" spans="1:8">
      <c r="A27" s="87" t="s">
        <v>489</v>
      </c>
      <c r="B27" s="78" t="s">
        <v>101</v>
      </c>
      <c r="C27" s="78"/>
      <c r="D27" s="78"/>
      <c r="E27" s="78">
        <f>E24</f>
        <v>1</v>
      </c>
      <c r="F27" s="78">
        <v>2</v>
      </c>
      <c r="G27" s="30"/>
      <c r="H27" s="83">
        <f>H24/2</f>
        <v>2.34375E-2</v>
      </c>
    </row>
    <row r="28" spans="1:8">
      <c r="A28" s="87" t="s">
        <v>488</v>
      </c>
      <c r="B28" s="78"/>
      <c r="C28" s="78" t="s">
        <v>491</v>
      </c>
      <c r="D28" s="78"/>
      <c r="E28" s="78"/>
      <c r="F28" s="78">
        <v>3</v>
      </c>
      <c r="G28" s="30"/>
      <c r="H28" s="83">
        <f>H26/2</f>
        <v>3.90625E-3</v>
      </c>
    </row>
    <row r="29" spans="1:8">
      <c r="A29" s="87" t="s">
        <v>489</v>
      </c>
      <c r="B29" s="78" t="s">
        <v>101</v>
      </c>
      <c r="C29" s="78"/>
      <c r="D29" s="78"/>
      <c r="E29" s="78">
        <f>E27</f>
        <v>1</v>
      </c>
      <c r="F29" s="78">
        <v>3</v>
      </c>
      <c r="G29" s="30"/>
      <c r="H29" s="83">
        <f>H27/2</f>
        <v>1.171875E-2</v>
      </c>
    </row>
    <row r="30" spans="1:8">
      <c r="A30" s="87" t="s">
        <v>488</v>
      </c>
      <c r="B30" s="78"/>
      <c r="C30" s="78" t="s">
        <v>491</v>
      </c>
      <c r="D30" s="78"/>
      <c r="E30" s="78"/>
      <c r="F30" s="78">
        <v>4</v>
      </c>
      <c r="G30" s="30"/>
      <c r="H30" s="83">
        <f>H28/2</f>
        <v>1.953125E-3</v>
      </c>
    </row>
    <row r="31" spans="1:8">
      <c r="A31" s="87" t="s">
        <v>489</v>
      </c>
      <c r="B31" s="78" t="s">
        <v>101</v>
      </c>
      <c r="C31" s="78"/>
      <c r="D31" s="78"/>
      <c r="E31" s="78">
        <f>E29</f>
        <v>1</v>
      </c>
      <c r="F31" s="78">
        <v>4</v>
      </c>
      <c r="G31" s="30"/>
      <c r="H31" s="83">
        <f>H29/2</f>
        <v>5.859375E-3</v>
      </c>
    </row>
    <row r="32" spans="1:8">
      <c r="A32" s="87"/>
      <c r="B32" s="78"/>
      <c r="C32" s="78"/>
      <c r="D32" s="78"/>
      <c r="E32" s="78"/>
      <c r="F32" s="78"/>
      <c r="G32" s="30"/>
      <c r="H32" s="83"/>
    </row>
    <row r="33" spans="1:8">
      <c r="A33" s="87" t="s">
        <v>487</v>
      </c>
      <c r="B33" s="78"/>
      <c r="C33" s="78"/>
      <c r="D33" s="78"/>
      <c r="E33" s="78">
        <v>2</v>
      </c>
      <c r="F33" s="78"/>
      <c r="G33" s="30"/>
      <c r="H33" s="83">
        <f>H20/2</f>
        <v>0.25</v>
      </c>
    </row>
    <row r="34" spans="1:8">
      <c r="A34" s="87" t="s">
        <v>488</v>
      </c>
      <c r="B34" s="78"/>
      <c r="C34" s="78" t="s">
        <v>491</v>
      </c>
      <c r="D34" s="78"/>
      <c r="E34" s="78"/>
      <c r="F34" s="78">
        <v>0</v>
      </c>
      <c r="G34" s="30"/>
      <c r="H34" s="83">
        <f>H30/2</f>
        <v>9.765625E-4</v>
      </c>
    </row>
    <row r="35" spans="1:8">
      <c r="A35" s="87" t="s">
        <v>489</v>
      </c>
      <c r="B35" s="78" t="s">
        <v>101</v>
      </c>
      <c r="C35" s="78"/>
      <c r="D35" s="78"/>
      <c r="E35" s="78">
        <f>E33</f>
        <v>2</v>
      </c>
      <c r="F35" s="78">
        <v>0</v>
      </c>
      <c r="G35" s="30"/>
      <c r="H35" s="83">
        <f>H31/2</f>
        <v>2.9296875E-3</v>
      </c>
    </row>
    <row r="36" spans="1:8">
      <c r="A36" s="87" t="s">
        <v>488</v>
      </c>
      <c r="B36" s="78"/>
      <c r="C36" s="78" t="s">
        <v>491</v>
      </c>
      <c r="D36" s="78"/>
      <c r="E36" s="78"/>
      <c r="F36" s="78">
        <v>1</v>
      </c>
      <c r="G36" s="30"/>
      <c r="H36" s="83">
        <f>H34/2</f>
        <v>4.8828125E-4</v>
      </c>
    </row>
    <row r="37" spans="1:8">
      <c r="A37" s="87" t="s">
        <v>489</v>
      </c>
      <c r="B37" s="78" t="s">
        <v>101</v>
      </c>
      <c r="C37" s="78"/>
      <c r="D37" s="78"/>
      <c r="E37" s="78">
        <f>E35</f>
        <v>2</v>
      </c>
      <c r="F37" s="78">
        <v>1</v>
      </c>
      <c r="G37" s="30"/>
      <c r="H37" s="83">
        <f>H35/2</f>
        <v>1.46484375E-3</v>
      </c>
    </row>
    <row r="38" spans="1:8">
      <c r="A38" s="87" t="s">
        <v>488</v>
      </c>
      <c r="B38" s="78"/>
      <c r="C38" s="78" t="s">
        <v>491</v>
      </c>
      <c r="D38" s="78"/>
      <c r="E38" s="78"/>
      <c r="F38" s="78">
        <v>2</v>
      </c>
      <c r="G38" s="30"/>
      <c r="H38" s="83">
        <f>H36/2</f>
        <v>2.44140625E-4</v>
      </c>
    </row>
    <row r="39" spans="1:8">
      <c r="A39" s="87" t="s">
        <v>489</v>
      </c>
      <c r="B39" s="78" t="s">
        <v>101</v>
      </c>
      <c r="C39" s="78"/>
      <c r="D39" s="78"/>
      <c r="E39" s="78">
        <f>E37</f>
        <v>2</v>
      </c>
      <c r="F39" s="78">
        <v>2</v>
      </c>
      <c r="G39" s="30"/>
      <c r="H39" s="83">
        <f>H37/2</f>
        <v>7.32421875E-4</v>
      </c>
    </row>
    <row r="40" spans="1:8">
      <c r="A40" s="87" t="s">
        <v>488</v>
      </c>
      <c r="B40" s="78"/>
      <c r="C40" s="78" t="s">
        <v>491</v>
      </c>
      <c r="D40" s="78"/>
      <c r="E40" s="78"/>
      <c r="F40" s="78">
        <v>3</v>
      </c>
      <c r="G40" s="30"/>
      <c r="H40" s="83">
        <f>H38/2</f>
        <v>1.220703125E-4</v>
      </c>
    </row>
    <row r="41" spans="1:8">
      <c r="A41" s="87" t="s">
        <v>489</v>
      </c>
      <c r="B41" s="78" t="s">
        <v>101</v>
      </c>
      <c r="C41" s="78"/>
      <c r="D41" s="78"/>
      <c r="E41" s="78">
        <f>E39</f>
        <v>2</v>
      </c>
      <c r="F41" s="78">
        <v>3</v>
      </c>
      <c r="G41" s="30"/>
      <c r="H41" s="83">
        <f>H39/2</f>
        <v>3.662109375E-4</v>
      </c>
    </row>
    <row r="42" spans="1:8">
      <c r="A42" s="87" t="s">
        <v>488</v>
      </c>
      <c r="B42" s="78"/>
      <c r="C42" s="78" t="s">
        <v>491</v>
      </c>
      <c r="D42" s="78"/>
      <c r="E42" s="78"/>
      <c r="F42" s="78">
        <v>4</v>
      </c>
      <c r="G42" s="30"/>
      <c r="H42" s="83">
        <f>H40/2</f>
        <v>6.103515625E-5</v>
      </c>
    </row>
    <row r="43" spans="1:8">
      <c r="A43" s="87" t="s">
        <v>489</v>
      </c>
      <c r="B43" s="78" t="s">
        <v>101</v>
      </c>
      <c r="C43" s="78"/>
      <c r="D43" s="78"/>
      <c r="E43" s="78">
        <f>E41</f>
        <v>2</v>
      </c>
      <c r="F43" s="78">
        <v>4</v>
      </c>
      <c r="G43" s="30"/>
      <c r="H43" s="83">
        <f>H41/2</f>
        <v>1.8310546875E-4</v>
      </c>
    </row>
    <row r="44" spans="1:8">
      <c r="A44" s="30"/>
      <c r="B44" s="30"/>
      <c r="C44" s="30"/>
      <c r="D44" s="30"/>
      <c r="E44" s="30"/>
      <c r="F44" s="30"/>
      <c r="G44" s="30"/>
      <c r="H44" s="83"/>
    </row>
    <row r="45" spans="1:8">
      <c r="A45" s="87" t="s">
        <v>487</v>
      </c>
      <c r="B45" s="78"/>
      <c r="C45" s="78"/>
      <c r="D45" s="78"/>
      <c r="E45" s="78">
        <v>3</v>
      </c>
      <c r="F45" s="78"/>
      <c r="G45" s="30"/>
      <c r="H45" s="83">
        <f>H33/2</f>
        <v>0.125</v>
      </c>
    </row>
    <row r="46" spans="1:8">
      <c r="A46" s="87" t="s">
        <v>488</v>
      </c>
      <c r="B46" s="78"/>
      <c r="C46" s="78" t="s">
        <v>491</v>
      </c>
      <c r="D46" s="78"/>
      <c r="E46" s="78"/>
      <c r="F46" s="78">
        <v>0</v>
      </c>
      <c r="G46" s="30"/>
      <c r="H46" s="83">
        <f>H42/2</f>
        <v>3.0517578125E-5</v>
      </c>
    </row>
    <row r="47" spans="1:8">
      <c r="A47" s="87" t="s">
        <v>489</v>
      </c>
      <c r="B47" s="78" t="s">
        <v>101</v>
      </c>
      <c r="C47" s="78"/>
      <c r="D47" s="78"/>
      <c r="E47" s="78">
        <f>E45</f>
        <v>3</v>
      </c>
      <c r="F47" s="78">
        <v>0</v>
      </c>
      <c r="G47" s="30"/>
      <c r="H47" s="83">
        <f>H43/2</f>
        <v>9.1552734375E-5</v>
      </c>
    </row>
    <row r="48" spans="1:8">
      <c r="A48" s="87" t="s">
        <v>488</v>
      </c>
      <c r="B48" s="78"/>
      <c r="C48" s="78" t="s">
        <v>491</v>
      </c>
      <c r="D48" s="78"/>
      <c r="E48" s="78"/>
      <c r="F48" s="78">
        <v>1</v>
      </c>
      <c r="G48" s="30"/>
      <c r="H48" s="83">
        <f>H46/2</f>
        <v>1.52587890625E-5</v>
      </c>
    </row>
    <row r="49" spans="1:8">
      <c r="A49" s="87" t="s">
        <v>489</v>
      </c>
      <c r="B49" s="78" t="s">
        <v>101</v>
      </c>
      <c r="C49" s="78"/>
      <c r="D49" s="78"/>
      <c r="E49" s="78">
        <f>E47</f>
        <v>3</v>
      </c>
      <c r="F49" s="78">
        <v>1</v>
      </c>
      <c r="G49" s="30"/>
      <c r="H49" s="83">
        <f>H47/2</f>
        <v>4.57763671875E-5</v>
      </c>
    </row>
    <row r="50" spans="1:8">
      <c r="A50" s="87" t="s">
        <v>488</v>
      </c>
      <c r="B50" s="78"/>
      <c r="C50" s="78" t="s">
        <v>491</v>
      </c>
      <c r="D50" s="78"/>
      <c r="E50" s="78"/>
      <c r="F50" s="78">
        <v>2</v>
      </c>
      <c r="G50" s="30"/>
      <c r="H50" s="83">
        <f>H48/2</f>
        <v>7.62939453125E-6</v>
      </c>
    </row>
    <row r="51" spans="1:8">
      <c r="A51" s="87" t="s">
        <v>489</v>
      </c>
      <c r="B51" s="78" t="s">
        <v>101</v>
      </c>
      <c r="C51" s="78"/>
      <c r="D51" s="78"/>
      <c r="E51" s="78">
        <f>E49</f>
        <v>3</v>
      </c>
      <c r="F51" s="78">
        <v>2</v>
      </c>
      <c r="G51" s="30"/>
      <c r="H51" s="83">
        <f>H49/2</f>
        <v>2.288818359375E-5</v>
      </c>
    </row>
    <row r="52" spans="1:8">
      <c r="A52" s="87" t="s">
        <v>488</v>
      </c>
      <c r="B52" s="78"/>
      <c r="C52" s="78" t="s">
        <v>491</v>
      </c>
      <c r="D52" s="78"/>
      <c r="E52" s="78"/>
      <c r="F52" s="78">
        <v>3</v>
      </c>
      <c r="G52" s="30"/>
      <c r="H52" s="83">
        <f>H50/2</f>
        <v>3.814697265625E-6</v>
      </c>
    </row>
    <row r="53" spans="1:8">
      <c r="A53" s="87" t="s">
        <v>489</v>
      </c>
      <c r="B53" s="78" t="s">
        <v>101</v>
      </c>
      <c r="C53" s="78"/>
      <c r="D53" s="78"/>
      <c r="E53" s="78">
        <f>E51</f>
        <v>3</v>
      </c>
      <c r="F53" s="78">
        <v>3</v>
      </c>
      <c r="G53" s="30"/>
      <c r="H53" s="83">
        <f>H51/2</f>
        <v>1.1444091796875E-5</v>
      </c>
    </row>
    <row r="54" spans="1:8">
      <c r="A54" s="87" t="s">
        <v>488</v>
      </c>
      <c r="B54" s="78"/>
      <c r="C54" s="78" t="s">
        <v>491</v>
      </c>
      <c r="D54" s="78"/>
      <c r="E54" s="78"/>
      <c r="F54" s="78">
        <v>4</v>
      </c>
      <c r="G54" s="30"/>
      <c r="H54" s="83">
        <f>H52/2</f>
        <v>1.9073486328125E-6</v>
      </c>
    </row>
    <row r="55" spans="1:8">
      <c r="A55" s="87" t="s">
        <v>489</v>
      </c>
      <c r="B55" s="78" t="s">
        <v>101</v>
      </c>
      <c r="C55" s="78"/>
      <c r="D55" s="78"/>
      <c r="E55" s="78">
        <f>E53</f>
        <v>3</v>
      </c>
      <c r="F55" s="78">
        <v>4</v>
      </c>
      <c r="G55" s="30"/>
      <c r="H55" s="83">
        <f>H53/2</f>
        <v>5.7220458984375E-6</v>
      </c>
    </row>
    <row r="56" spans="1:8">
      <c r="A56" s="30"/>
      <c r="B56" s="30"/>
      <c r="C56" s="30"/>
      <c r="D56" s="30"/>
      <c r="E56" s="30"/>
      <c r="F56" s="30"/>
      <c r="G56" s="30"/>
      <c r="H56" s="83"/>
    </row>
    <row r="57" spans="1:8">
      <c r="A57" s="87" t="s">
        <v>487</v>
      </c>
      <c r="B57" s="78"/>
      <c r="C57" s="78"/>
      <c r="D57" s="78"/>
      <c r="E57" s="78">
        <v>4</v>
      </c>
      <c r="F57" s="78"/>
      <c r="G57" s="30"/>
      <c r="H57" s="83">
        <f>H45/2</f>
        <v>6.25E-2</v>
      </c>
    </row>
    <row r="58" spans="1:8">
      <c r="A58" s="87" t="s">
        <v>488</v>
      </c>
      <c r="B58" s="78"/>
      <c r="C58" s="78" t="s">
        <v>491</v>
      </c>
      <c r="D58" s="78"/>
      <c r="E58" s="78"/>
      <c r="F58" s="78">
        <v>0</v>
      </c>
      <c r="G58" s="30"/>
      <c r="H58" s="83">
        <f>H54/2</f>
        <v>9.5367431640625E-7</v>
      </c>
    </row>
    <row r="59" spans="1:8">
      <c r="A59" s="87" t="s">
        <v>489</v>
      </c>
      <c r="B59" s="78" t="s">
        <v>101</v>
      </c>
      <c r="C59" s="78"/>
      <c r="D59" s="78"/>
      <c r="E59" s="78">
        <f>E57</f>
        <v>4</v>
      </c>
      <c r="F59" s="78">
        <v>0</v>
      </c>
      <c r="G59" s="30"/>
      <c r="H59" s="83">
        <f>H55/2</f>
        <v>2.86102294921875E-6</v>
      </c>
    </row>
    <row r="60" spans="1:8">
      <c r="A60" s="87" t="s">
        <v>488</v>
      </c>
      <c r="B60" s="78"/>
      <c r="C60" s="78" t="s">
        <v>491</v>
      </c>
      <c r="D60" s="78"/>
      <c r="E60" s="78"/>
      <c r="F60" s="78">
        <v>1</v>
      </c>
      <c r="G60" s="30"/>
      <c r="H60" s="83">
        <f>H58/2</f>
        <v>4.76837158203125E-7</v>
      </c>
    </row>
    <row r="61" spans="1:8">
      <c r="A61" s="87" t="s">
        <v>489</v>
      </c>
      <c r="B61" s="78" t="s">
        <v>101</v>
      </c>
      <c r="C61" s="78"/>
      <c r="D61" s="78"/>
      <c r="E61" s="78">
        <f>E59</f>
        <v>4</v>
      </c>
      <c r="F61" s="78">
        <v>1</v>
      </c>
      <c r="G61" s="30"/>
      <c r="H61" s="83">
        <f>H59/2</f>
        <v>1.430511474609375E-6</v>
      </c>
    </row>
    <row r="62" spans="1:8">
      <c r="A62" s="87" t="s">
        <v>492</v>
      </c>
      <c r="B62" s="78"/>
      <c r="C62" s="78"/>
      <c r="D62" s="78">
        <v>2</v>
      </c>
      <c r="E62" s="78"/>
      <c r="F62" s="78"/>
      <c r="G62" s="30"/>
      <c r="H62" s="83">
        <f>H25/2</f>
        <v>0.5</v>
      </c>
    </row>
    <row r="63" spans="1:8">
      <c r="A63" s="87" t="s">
        <v>488</v>
      </c>
      <c r="B63" s="78"/>
      <c r="C63" s="78" t="s">
        <v>491</v>
      </c>
      <c r="D63" s="78"/>
      <c r="E63" s="78"/>
      <c r="F63" s="78">
        <v>2</v>
      </c>
      <c r="G63" s="30"/>
      <c r="H63" s="83">
        <f>H60/2</f>
        <v>2.384185791015625E-7</v>
      </c>
    </row>
    <row r="64" spans="1:8">
      <c r="A64" s="87" t="s">
        <v>489</v>
      </c>
      <c r="B64" s="78" t="s">
        <v>101</v>
      </c>
      <c r="C64" s="78"/>
      <c r="D64" s="78"/>
      <c r="E64" s="78">
        <f>E61</f>
        <v>4</v>
      </c>
      <c r="F64" s="78">
        <v>2</v>
      </c>
      <c r="G64" s="30"/>
      <c r="H64" s="83">
        <f>H61/2</f>
        <v>7.152557373046875E-7</v>
      </c>
    </row>
    <row r="65" spans="1:8">
      <c r="A65" s="87" t="s">
        <v>488</v>
      </c>
      <c r="B65" s="78"/>
      <c r="C65" s="78" t="s">
        <v>491</v>
      </c>
      <c r="D65" s="78"/>
      <c r="E65" s="78"/>
      <c r="F65" s="78">
        <v>3</v>
      </c>
      <c r="G65" s="30"/>
      <c r="H65" s="83">
        <f>H63/2</f>
        <v>1.1920928955078125E-7</v>
      </c>
    </row>
    <row r="66" spans="1:8">
      <c r="A66" s="87" t="s">
        <v>489</v>
      </c>
      <c r="B66" s="78" t="s">
        <v>101</v>
      </c>
      <c r="C66" s="78"/>
      <c r="D66" s="78"/>
      <c r="E66" s="78">
        <f>E64</f>
        <v>4</v>
      </c>
      <c r="F66" s="78">
        <v>3</v>
      </c>
      <c r="G66" s="30"/>
      <c r="H66" s="83">
        <f>H64/2</f>
        <v>3.5762786865234375E-7</v>
      </c>
    </row>
    <row r="67" spans="1:8">
      <c r="A67" s="87" t="s">
        <v>488</v>
      </c>
      <c r="B67" s="78"/>
      <c r="C67" s="78" t="s">
        <v>491</v>
      </c>
      <c r="D67" s="78"/>
      <c r="E67" s="78"/>
      <c r="F67" s="78">
        <v>4</v>
      </c>
      <c r="G67" s="30"/>
      <c r="H67" s="83">
        <f>H65/2</f>
        <v>5.9604644775390625E-8</v>
      </c>
    </row>
    <row r="68" spans="1:8">
      <c r="A68" s="87" t="s">
        <v>489</v>
      </c>
      <c r="B68" s="78" t="s">
        <v>101</v>
      </c>
      <c r="C68" s="78"/>
      <c r="D68" s="78"/>
      <c r="E68" s="78">
        <f>E66</f>
        <v>4</v>
      </c>
      <c r="F68" s="78">
        <v>4</v>
      </c>
      <c r="G68" s="30"/>
      <c r="H68" s="83">
        <f>H66/2</f>
        <v>1.7881393432617188E-7</v>
      </c>
    </row>
    <row r="69" spans="1:8">
      <c r="A69" s="30"/>
      <c r="B69" s="30"/>
      <c r="C69" s="30"/>
      <c r="D69" s="30"/>
      <c r="E69" s="30"/>
      <c r="F69" s="30"/>
      <c r="G69" s="30"/>
      <c r="H69" s="83"/>
    </row>
    <row r="70" spans="1:8">
      <c r="A70" s="87" t="s">
        <v>487</v>
      </c>
      <c r="B70" s="78"/>
      <c r="C70" s="78"/>
      <c r="D70" s="78"/>
      <c r="E70" s="78">
        <v>5</v>
      </c>
      <c r="F70" s="78"/>
      <c r="G70" s="30"/>
      <c r="H70" s="83">
        <f>H57/2</f>
        <v>3.125E-2</v>
      </c>
    </row>
    <row r="71" spans="1:8">
      <c r="A71" s="87" t="s">
        <v>488</v>
      </c>
      <c r="B71" s="78"/>
      <c r="C71" s="78" t="s">
        <v>491</v>
      </c>
      <c r="D71" s="78"/>
      <c r="E71" s="78"/>
      <c r="F71" s="78">
        <v>0</v>
      </c>
      <c r="G71" s="30"/>
      <c r="H71" s="83">
        <f>H67/2</f>
        <v>2.9802322387695312E-8</v>
      </c>
    </row>
    <row r="72" spans="1:8">
      <c r="A72" s="87" t="s">
        <v>489</v>
      </c>
      <c r="B72" s="78" t="s">
        <v>101</v>
      </c>
      <c r="C72" s="78"/>
      <c r="D72" s="78"/>
      <c r="E72" s="78">
        <f>E70</f>
        <v>5</v>
      </c>
      <c r="F72" s="78">
        <v>0</v>
      </c>
      <c r="G72" s="30"/>
      <c r="H72" s="83">
        <f>H68/2</f>
        <v>8.9406967163085938E-8</v>
      </c>
    </row>
    <row r="73" spans="1:8">
      <c r="A73" s="87" t="s">
        <v>488</v>
      </c>
      <c r="B73" s="78"/>
      <c r="C73" s="78" t="s">
        <v>491</v>
      </c>
      <c r="D73" s="78"/>
      <c r="E73" s="78"/>
      <c r="F73" s="78">
        <v>1</v>
      </c>
      <c r="G73" s="30"/>
      <c r="H73" s="83">
        <f>H71/2</f>
        <v>1.4901161193847656E-8</v>
      </c>
    </row>
    <row r="74" spans="1:8">
      <c r="A74" s="87" t="s">
        <v>489</v>
      </c>
      <c r="B74" s="78" t="s">
        <v>101</v>
      </c>
      <c r="C74" s="78"/>
      <c r="D74" s="78"/>
      <c r="E74" s="78">
        <f>E72</f>
        <v>5</v>
      </c>
      <c r="F74" s="78">
        <v>1</v>
      </c>
      <c r="G74" s="30"/>
      <c r="H74" s="83">
        <f>H72/2</f>
        <v>4.4703483581542969E-8</v>
      </c>
    </row>
    <row r="75" spans="1:8">
      <c r="A75" s="87" t="s">
        <v>488</v>
      </c>
      <c r="B75" s="78"/>
      <c r="C75" s="78" t="s">
        <v>491</v>
      </c>
      <c r="D75" s="78"/>
      <c r="E75" s="78"/>
      <c r="F75" s="78">
        <v>2</v>
      </c>
      <c r="G75" s="30"/>
      <c r="H75" s="83">
        <f>H73/2</f>
        <v>7.4505805969238281E-9</v>
      </c>
    </row>
    <row r="76" spans="1:8">
      <c r="A76" s="87" t="s">
        <v>489</v>
      </c>
      <c r="B76" s="78" t="s">
        <v>101</v>
      </c>
      <c r="C76" s="78"/>
      <c r="D76" s="78"/>
      <c r="E76" s="78">
        <f>E74</f>
        <v>5</v>
      </c>
      <c r="F76" s="78">
        <v>2</v>
      </c>
      <c r="G76" s="30"/>
      <c r="H76" s="83">
        <f>H74/2</f>
        <v>2.2351741790771484E-8</v>
      </c>
    </row>
    <row r="77" spans="1:8">
      <c r="A77" s="87" t="s">
        <v>488</v>
      </c>
      <c r="B77" s="78"/>
      <c r="C77" s="78" t="s">
        <v>491</v>
      </c>
      <c r="D77" s="78"/>
      <c r="E77" s="78"/>
      <c r="F77" s="78">
        <v>3</v>
      </c>
      <c r="G77" s="30"/>
      <c r="H77" s="83">
        <f>H75/2</f>
        <v>3.7252902984619141E-9</v>
      </c>
    </row>
    <row r="78" spans="1:8">
      <c r="A78" s="87" t="s">
        <v>489</v>
      </c>
      <c r="B78" s="78" t="s">
        <v>101</v>
      </c>
      <c r="C78" s="78"/>
      <c r="D78" s="78"/>
      <c r="E78" s="78">
        <f>E76</f>
        <v>5</v>
      </c>
      <c r="F78" s="78">
        <v>3</v>
      </c>
      <c r="G78" s="30"/>
      <c r="H78" s="83">
        <f>H76/2</f>
        <v>1.1175870895385742E-8</v>
      </c>
    </row>
    <row r="79" spans="1:8">
      <c r="A79" s="87" t="s">
        <v>488</v>
      </c>
      <c r="B79" s="78"/>
      <c r="C79" s="78" t="s">
        <v>491</v>
      </c>
      <c r="D79" s="78"/>
      <c r="E79" s="78"/>
      <c r="F79" s="78">
        <v>4</v>
      </c>
      <c r="G79" s="30"/>
      <c r="H79" s="83">
        <f>H77/2</f>
        <v>1.862645149230957E-9</v>
      </c>
    </row>
    <row r="80" spans="1:8">
      <c r="A80" s="87" t="s">
        <v>489</v>
      </c>
      <c r="B80" s="78" t="s">
        <v>101</v>
      </c>
      <c r="C80" s="78"/>
      <c r="D80" s="78"/>
      <c r="E80" s="78">
        <f>E78</f>
        <v>5</v>
      </c>
      <c r="F80" s="78">
        <v>4</v>
      </c>
      <c r="G80" s="30"/>
      <c r="H80" s="83">
        <f>H78/2</f>
        <v>5.5879354476928711E-9</v>
      </c>
    </row>
    <row r="81" spans="1:8">
      <c r="A81" s="30"/>
      <c r="B81" s="30"/>
      <c r="C81" s="30"/>
      <c r="D81" s="30"/>
      <c r="E81" s="30"/>
      <c r="F81" s="30"/>
      <c r="G81" s="30"/>
      <c r="H81" s="83"/>
    </row>
    <row r="82" spans="1:8">
      <c r="A82" s="87" t="s">
        <v>487</v>
      </c>
      <c r="B82" s="78"/>
      <c r="C82" s="78"/>
      <c r="D82" s="78"/>
      <c r="E82" s="78">
        <v>6</v>
      </c>
      <c r="F82" s="78"/>
      <c r="G82" s="30"/>
      <c r="H82" s="83">
        <f>H70/2</f>
        <v>1.5625E-2</v>
      </c>
    </row>
    <row r="83" spans="1:8">
      <c r="A83" s="87" t="s">
        <v>488</v>
      </c>
      <c r="B83" s="78"/>
      <c r="C83" s="78" t="s">
        <v>491</v>
      </c>
      <c r="D83" s="78"/>
      <c r="E83" s="78"/>
      <c r="F83" s="78">
        <v>0</v>
      </c>
      <c r="G83" s="30"/>
      <c r="H83" s="83">
        <f>H79/2</f>
        <v>9.3132257461547852E-10</v>
      </c>
    </row>
    <row r="84" spans="1:8">
      <c r="A84" s="87" t="s">
        <v>489</v>
      </c>
      <c r="B84" s="78" t="s">
        <v>101</v>
      </c>
      <c r="C84" s="78"/>
      <c r="D84" s="78"/>
      <c r="E84" s="78">
        <f>E82</f>
        <v>6</v>
      </c>
      <c r="F84" s="78">
        <v>0</v>
      </c>
      <c r="G84" s="30"/>
      <c r="H84" s="83">
        <f>H80/2</f>
        <v>2.7939677238464355E-9</v>
      </c>
    </row>
    <row r="85" spans="1:8">
      <c r="A85" s="87" t="s">
        <v>488</v>
      </c>
      <c r="B85" s="78"/>
      <c r="C85" s="78" t="s">
        <v>491</v>
      </c>
      <c r="D85" s="78"/>
      <c r="E85" s="78"/>
      <c r="F85" s="78">
        <v>1</v>
      </c>
      <c r="G85" s="30"/>
      <c r="H85" s="83">
        <f>H83/2</f>
        <v>4.6566128730773926E-10</v>
      </c>
    </row>
    <row r="86" spans="1:8">
      <c r="A86" s="87" t="s">
        <v>489</v>
      </c>
      <c r="B86" s="78" t="s">
        <v>101</v>
      </c>
      <c r="C86" s="78"/>
      <c r="D86" s="78"/>
      <c r="E86" s="78">
        <f>E84</f>
        <v>6</v>
      </c>
      <c r="F86" s="78">
        <v>1</v>
      </c>
      <c r="G86" s="30"/>
      <c r="H86" s="83">
        <f>H84/2</f>
        <v>1.3969838619232178E-9</v>
      </c>
    </row>
    <row r="87" spans="1:8">
      <c r="A87" s="87" t="s">
        <v>488</v>
      </c>
      <c r="B87" s="78"/>
      <c r="C87" s="78" t="s">
        <v>491</v>
      </c>
      <c r="D87" s="78"/>
      <c r="E87" s="78"/>
      <c r="F87" s="78">
        <v>2</v>
      </c>
      <c r="G87" s="30"/>
      <c r="H87" s="83">
        <f>H85/2</f>
        <v>2.3283064365386963E-10</v>
      </c>
    </row>
    <row r="88" spans="1:8">
      <c r="A88" s="87" t="s">
        <v>489</v>
      </c>
      <c r="B88" s="78" t="s">
        <v>101</v>
      </c>
      <c r="C88" s="78"/>
      <c r="D88" s="78"/>
      <c r="E88" s="78">
        <f>E86</f>
        <v>6</v>
      </c>
      <c r="F88" s="78">
        <v>2</v>
      </c>
      <c r="G88" s="30"/>
      <c r="H88" s="83">
        <f>H86/2</f>
        <v>6.9849193096160889E-10</v>
      </c>
    </row>
    <row r="89" spans="1:8">
      <c r="A89" s="87" t="s">
        <v>488</v>
      </c>
      <c r="B89" s="78"/>
      <c r="C89" s="78" t="s">
        <v>491</v>
      </c>
      <c r="D89" s="78"/>
      <c r="E89" s="78"/>
      <c r="F89" s="78">
        <v>3</v>
      </c>
      <c r="G89" s="30"/>
      <c r="H89" s="83">
        <f>H87/2</f>
        <v>1.1641532182693481E-10</v>
      </c>
    </row>
    <row r="90" spans="1:8">
      <c r="A90" s="87" t="s">
        <v>489</v>
      </c>
      <c r="B90" s="78" t="s">
        <v>101</v>
      </c>
      <c r="C90" s="78"/>
      <c r="D90" s="78"/>
      <c r="E90" s="78">
        <f>E88</f>
        <v>6</v>
      </c>
      <c r="F90" s="78">
        <v>3</v>
      </c>
      <c r="G90" s="30"/>
      <c r="H90" s="83">
        <f>H88/2</f>
        <v>3.4924596548080444E-10</v>
      </c>
    </row>
    <row r="91" spans="1:8">
      <c r="A91" s="87" t="s">
        <v>488</v>
      </c>
      <c r="B91" s="78"/>
      <c r="C91" s="78" t="s">
        <v>491</v>
      </c>
      <c r="D91" s="78"/>
      <c r="E91" s="78"/>
      <c r="F91" s="78">
        <v>4</v>
      </c>
      <c r="G91" s="30"/>
      <c r="H91" s="83">
        <f>H89/2</f>
        <v>5.8207660913467407E-11</v>
      </c>
    </row>
    <row r="92" spans="1:8">
      <c r="A92" s="87" t="s">
        <v>489</v>
      </c>
      <c r="B92" s="78" t="s">
        <v>101</v>
      </c>
      <c r="C92" s="78"/>
      <c r="D92" s="78"/>
      <c r="E92" s="78">
        <f>E90</f>
        <v>6</v>
      </c>
      <c r="F92" s="78">
        <v>4</v>
      </c>
      <c r="G92" s="30"/>
      <c r="H92" s="83">
        <f>H90/2</f>
        <v>1.7462298274040222E-10</v>
      </c>
    </row>
    <row r="93" spans="1:8">
      <c r="A93" s="87" t="s">
        <v>492</v>
      </c>
      <c r="B93" s="78"/>
      <c r="C93" s="78"/>
      <c r="D93" s="78">
        <v>3</v>
      </c>
      <c r="E93" s="78"/>
      <c r="F93" s="78"/>
      <c r="G93" s="30"/>
      <c r="H93" s="83">
        <f>H62/2</f>
        <v>0.25</v>
      </c>
    </row>
    <row r="94" spans="1:8">
      <c r="A94" s="30"/>
      <c r="B94" s="30"/>
      <c r="C94" s="30"/>
      <c r="D94" s="30"/>
      <c r="E94" s="30"/>
      <c r="F94" s="30"/>
      <c r="G94" s="30"/>
      <c r="H94" s="83"/>
    </row>
    <row r="95" spans="1:8">
      <c r="A95" s="87" t="s">
        <v>487</v>
      </c>
      <c r="B95" s="78"/>
      <c r="C95" s="78"/>
      <c r="D95" s="78"/>
      <c r="E95" s="78">
        <v>7</v>
      </c>
      <c r="F95" s="78"/>
      <c r="G95" s="30"/>
      <c r="H95" s="83">
        <f>H82/2</f>
        <v>7.8125E-3</v>
      </c>
    </row>
    <row r="96" spans="1:8">
      <c r="A96" s="87" t="s">
        <v>488</v>
      </c>
      <c r="B96" s="78"/>
      <c r="C96" s="78" t="s">
        <v>491</v>
      </c>
      <c r="D96" s="78"/>
      <c r="E96" s="78"/>
      <c r="F96" s="78">
        <v>0</v>
      </c>
      <c r="G96" s="30"/>
      <c r="H96" s="83">
        <f>H91/2</f>
        <v>2.9103830456733704E-11</v>
      </c>
    </row>
    <row r="97" spans="1:8">
      <c r="A97" s="87" t="s">
        <v>489</v>
      </c>
      <c r="B97" s="78" t="s">
        <v>101</v>
      </c>
      <c r="C97" s="78"/>
      <c r="D97" s="78"/>
      <c r="E97" s="78">
        <f>E95</f>
        <v>7</v>
      </c>
      <c r="F97" s="78">
        <v>0</v>
      </c>
      <c r="G97" s="30"/>
      <c r="H97" s="83">
        <f>H92/2</f>
        <v>8.7311491370201111E-11</v>
      </c>
    </row>
    <row r="98" spans="1:8">
      <c r="A98" s="87" t="s">
        <v>488</v>
      </c>
      <c r="B98" s="78"/>
      <c r="C98" s="78" t="s">
        <v>491</v>
      </c>
      <c r="D98" s="78"/>
      <c r="E98" s="78"/>
      <c r="F98" s="78">
        <v>1</v>
      </c>
      <c r="G98" s="30"/>
      <c r="H98" s="83">
        <f>H96/2</f>
        <v>1.4551915228366852E-11</v>
      </c>
    </row>
    <row r="99" spans="1:8">
      <c r="A99" s="87" t="s">
        <v>489</v>
      </c>
      <c r="B99" s="78" t="s">
        <v>101</v>
      </c>
      <c r="C99" s="78"/>
      <c r="D99" s="78"/>
      <c r="E99" s="78">
        <f>E97</f>
        <v>7</v>
      </c>
      <c r="F99" s="78">
        <v>1</v>
      </c>
      <c r="G99" s="30"/>
      <c r="H99" s="83">
        <f>H97/2</f>
        <v>4.3655745685100555E-11</v>
      </c>
    </row>
    <row r="100" spans="1:8">
      <c r="A100" s="87" t="s">
        <v>488</v>
      </c>
      <c r="B100" s="78"/>
      <c r="C100" s="78" t="s">
        <v>491</v>
      </c>
      <c r="D100" s="78"/>
      <c r="E100" s="78"/>
      <c r="F100" s="78">
        <v>2</v>
      </c>
      <c r="G100" s="30"/>
      <c r="H100" s="83">
        <f>H98/2</f>
        <v>7.2759576141834259E-12</v>
      </c>
    </row>
    <row r="101" spans="1:8">
      <c r="A101" s="87" t="s">
        <v>489</v>
      </c>
      <c r="B101" s="78" t="s">
        <v>101</v>
      </c>
      <c r="C101" s="78"/>
      <c r="D101" s="78"/>
      <c r="E101" s="78">
        <f>E99</f>
        <v>7</v>
      </c>
      <c r="F101" s="78">
        <v>2</v>
      </c>
      <c r="G101" s="30"/>
      <c r="H101" s="83">
        <f>H99/2</f>
        <v>2.1827872842550278E-11</v>
      </c>
    </row>
    <row r="102" spans="1:8">
      <c r="A102" s="87" t="s">
        <v>488</v>
      </c>
      <c r="B102" s="78"/>
      <c r="C102" s="78" t="s">
        <v>491</v>
      </c>
      <c r="D102" s="78"/>
      <c r="E102" s="78"/>
      <c r="F102" s="78">
        <v>3</v>
      </c>
      <c r="G102" s="30"/>
      <c r="H102" s="83">
        <f>H100/2</f>
        <v>3.637978807091713E-12</v>
      </c>
    </row>
    <row r="103" spans="1:8">
      <c r="A103" s="87" t="s">
        <v>489</v>
      </c>
      <c r="B103" s="78" t="s">
        <v>101</v>
      </c>
      <c r="C103" s="78"/>
      <c r="D103" s="78"/>
      <c r="E103" s="78">
        <f>E101</f>
        <v>7</v>
      </c>
      <c r="F103" s="78">
        <v>3</v>
      </c>
      <c r="G103" s="30"/>
      <c r="H103" s="83">
        <f>H101/2</f>
        <v>1.0913936421275139E-11</v>
      </c>
    </row>
    <row r="104" spans="1:8">
      <c r="A104" s="87" t="s">
        <v>488</v>
      </c>
      <c r="B104" s="78"/>
      <c r="C104" s="78" t="s">
        <v>491</v>
      </c>
      <c r="D104" s="78"/>
      <c r="E104" s="78"/>
      <c r="F104" s="78">
        <v>4</v>
      </c>
      <c r="G104" s="30"/>
      <c r="H104" s="83">
        <f>H102/2</f>
        <v>1.8189894035458565E-12</v>
      </c>
    </row>
    <row r="105" spans="1:8">
      <c r="A105" s="87" t="s">
        <v>489</v>
      </c>
      <c r="B105" s="78" t="s">
        <v>101</v>
      </c>
      <c r="C105" s="78"/>
      <c r="D105" s="78"/>
      <c r="E105" s="78">
        <f>E103</f>
        <v>7</v>
      </c>
      <c r="F105" s="78">
        <v>4</v>
      </c>
      <c r="G105" s="30"/>
      <c r="H105" s="83">
        <f>H103/2</f>
        <v>5.4569682106375694E-12</v>
      </c>
    </row>
    <row r="106" spans="1:8">
      <c r="A106" s="30"/>
      <c r="B106" s="30"/>
      <c r="C106" s="30"/>
      <c r="D106" s="30"/>
      <c r="E106" s="30"/>
      <c r="F106" s="30"/>
      <c r="G106" s="30"/>
      <c r="H106" s="83"/>
    </row>
    <row r="107" spans="1:8">
      <c r="A107" s="87" t="s">
        <v>487</v>
      </c>
      <c r="B107" s="78"/>
      <c r="C107" s="78"/>
      <c r="D107" s="78"/>
      <c r="E107" s="78">
        <v>8</v>
      </c>
      <c r="F107" s="78"/>
      <c r="G107" s="30"/>
      <c r="H107" s="83">
        <f>H95/2</f>
        <v>3.90625E-3</v>
      </c>
    </row>
    <row r="108" spans="1:8">
      <c r="A108" s="87" t="s">
        <v>488</v>
      </c>
      <c r="B108" s="78"/>
      <c r="C108" s="78" t="s">
        <v>491</v>
      </c>
      <c r="D108" s="78"/>
      <c r="E108" s="78"/>
      <c r="F108" s="78">
        <v>0</v>
      </c>
      <c r="G108" s="30"/>
      <c r="H108" s="83">
        <f>H104/2</f>
        <v>9.0949470177292824E-13</v>
      </c>
    </row>
    <row r="109" spans="1:8">
      <c r="A109" s="87" t="s">
        <v>489</v>
      </c>
      <c r="B109" s="78" t="s">
        <v>101</v>
      </c>
      <c r="C109" s="78"/>
      <c r="D109" s="78"/>
      <c r="E109" s="78">
        <f>E107</f>
        <v>8</v>
      </c>
      <c r="F109" s="78">
        <v>0</v>
      </c>
      <c r="G109" s="30"/>
      <c r="H109" s="83">
        <f>H105/2</f>
        <v>2.7284841053187847E-12</v>
      </c>
    </row>
    <row r="110" spans="1:8">
      <c r="A110" s="87" t="s">
        <v>488</v>
      </c>
      <c r="B110" s="78"/>
      <c r="C110" s="78" t="s">
        <v>491</v>
      </c>
      <c r="D110" s="78"/>
      <c r="E110" s="78"/>
      <c r="F110" s="78">
        <v>1</v>
      </c>
      <c r="G110" s="30"/>
      <c r="H110" s="83">
        <f>H108/2</f>
        <v>4.5474735088646412E-13</v>
      </c>
    </row>
    <row r="111" spans="1:8">
      <c r="A111" s="87" t="s">
        <v>489</v>
      </c>
      <c r="B111" s="78" t="s">
        <v>101</v>
      </c>
      <c r="C111" s="78"/>
      <c r="D111" s="78"/>
      <c r="E111" s="78">
        <f>E109</f>
        <v>8</v>
      </c>
      <c r="F111" s="78">
        <v>1</v>
      </c>
      <c r="G111" s="30"/>
      <c r="H111" s="83">
        <f>H109/2</f>
        <v>1.3642420526593924E-12</v>
      </c>
    </row>
    <row r="112" spans="1:8">
      <c r="A112" s="87" t="s">
        <v>488</v>
      </c>
      <c r="B112" s="78"/>
      <c r="C112" s="78" t="s">
        <v>491</v>
      </c>
      <c r="D112" s="78"/>
      <c r="E112" s="78"/>
      <c r="F112" s="78">
        <v>2</v>
      </c>
      <c r="G112" s="30"/>
      <c r="H112" s="83">
        <f>H110/2</f>
        <v>2.2737367544323206E-13</v>
      </c>
    </row>
    <row r="113" spans="1:8">
      <c r="A113" s="87" t="s">
        <v>489</v>
      </c>
      <c r="B113" s="78" t="s">
        <v>101</v>
      </c>
      <c r="C113" s="78"/>
      <c r="D113" s="78"/>
      <c r="E113" s="78">
        <f>E111</f>
        <v>8</v>
      </c>
      <c r="F113" s="78">
        <v>2</v>
      </c>
      <c r="G113" s="30"/>
      <c r="H113" s="83">
        <f>H111/2</f>
        <v>6.8212102632969618E-13</v>
      </c>
    </row>
    <row r="114" spans="1:8">
      <c r="A114" s="87" t="s">
        <v>488</v>
      </c>
      <c r="B114" s="78"/>
      <c r="C114" s="78" t="s">
        <v>491</v>
      </c>
      <c r="D114" s="78"/>
      <c r="E114" s="78"/>
      <c r="F114" s="78">
        <v>3</v>
      </c>
      <c r="G114" s="30"/>
      <c r="H114" s="83">
        <f>H112/2</f>
        <v>1.1368683772161603E-13</v>
      </c>
    </row>
    <row r="115" spans="1:8">
      <c r="A115" s="87" t="s">
        <v>489</v>
      </c>
      <c r="B115" s="78" t="s">
        <v>101</v>
      </c>
      <c r="C115" s="78"/>
      <c r="D115" s="78"/>
      <c r="E115" s="78">
        <f>E113</f>
        <v>8</v>
      </c>
      <c r="F115" s="78">
        <v>3</v>
      </c>
      <c r="G115" s="30"/>
      <c r="H115" s="83">
        <f>H113/2</f>
        <v>3.4106051316484809E-13</v>
      </c>
    </row>
    <row r="116" spans="1:8">
      <c r="A116" s="87" t="s">
        <v>488</v>
      </c>
      <c r="B116" s="78"/>
      <c r="C116" s="78" t="s">
        <v>491</v>
      </c>
      <c r="D116" s="78"/>
      <c r="E116" s="78"/>
      <c r="F116" s="78">
        <v>4</v>
      </c>
      <c r="G116" s="30"/>
      <c r="H116" s="83">
        <f>H114/2</f>
        <v>5.6843418860808015E-14</v>
      </c>
    </row>
    <row r="117" spans="1:8">
      <c r="A117" s="87" t="s">
        <v>489</v>
      </c>
      <c r="B117" s="78" t="s">
        <v>101</v>
      </c>
      <c r="C117" s="78"/>
      <c r="D117" s="78"/>
      <c r="E117" s="78">
        <f>E115</f>
        <v>8</v>
      </c>
      <c r="F117" s="78">
        <v>4</v>
      </c>
      <c r="G117" s="30"/>
      <c r="H117" s="83">
        <f>H115/2</f>
        <v>1.7053025658242404E-13</v>
      </c>
    </row>
    <row r="118" spans="1:8">
      <c r="A118" s="30"/>
      <c r="B118" s="30"/>
      <c r="C118" s="30"/>
      <c r="D118" s="30"/>
      <c r="E118" s="30"/>
      <c r="F118" s="30"/>
      <c r="G118" s="30"/>
      <c r="H118" s="83"/>
    </row>
    <row r="119" spans="1:8">
      <c r="A119" s="87" t="s">
        <v>493</v>
      </c>
      <c r="B119" s="30"/>
      <c r="C119" s="30"/>
      <c r="D119" s="30">
        <v>3</v>
      </c>
      <c r="E119" s="30"/>
      <c r="F119" s="30"/>
      <c r="G119" s="30"/>
      <c r="H119" s="83">
        <v>1</v>
      </c>
    </row>
  </sheetData>
  <mergeCells count="1">
    <mergeCell ref="A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605C-8774-9D41-B205-CAC4EF9616C3}">
  <dimension ref="A1:H15"/>
  <sheetViews>
    <sheetView workbookViewId="0">
      <selection activeCell="N22" sqref="N22"/>
    </sheetView>
  </sheetViews>
  <sheetFormatPr baseColWidth="10" defaultRowHeight="16"/>
  <cols>
    <col min="1" max="1" width="40.33203125" style="54" customWidth="1"/>
    <col min="2" max="16384" width="10.83203125" style="54"/>
  </cols>
  <sheetData>
    <row r="1" spans="1:8" ht="19">
      <c r="A1" s="89" t="s">
        <v>12</v>
      </c>
      <c r="B1" s="89"/>
      <c r="C1" s="89"/>
      <c r="D1" s="89"/>
      <c r="E1" s="89"/>
      <c r="F1" s="89"/>
      <c r="G1" s="89"/>
      <c r="H1" s="89"/>
    </row>
    <row r="3" spans="1:8">
      <c r="B3" s="85" t="s">
        <v>494</v>
      </c>
      <c r="C3" s="86">
        <f>SUM(H5:H15)</f>
        <v>16</v>
      </c>
    </row>
    <row r="4" spans="1:8">
      <c r="B4" s="79" t="s">
        <v>203</v>
      </c>
      <c r="C4" s="79" t="s">
        <v>204</v>
      </c>
      <c r="D4" s="79" t="s">
        <v>505</v>
      </c>
      <c r="E4" s="79" t="s">
        <v>506</v>
      </c>
      <c r="F4" s="79" t="s">
        <v>186</v>
      </c>
      <c r="G4" s="79" t="s">
        <v>97</v>
      </c>
      <c r="H4" s="80" t="s">
        <v>494</v>
      </c>
    </row>
    <row r="5" spans="1:8">
      <c r="A5" s="87" t="s">
        <v>495</v>
      </c>
      <c r="B5" s="78">
        <v>9</v>
      </c>
      <c r="C5" s="78"/>
      <c r="D5" s="78"/>
      <c r="E5" s="78"/>
      <c r="F5" s="78"/>
      <c r="G5" s="78"/>
      <c r="H5" s="84"/>
    </row>
    <row r="6" spans="1:8">
      <c r="A6" s="87" t="s">
        <v>496</v>
      </c>
      <c r="B6" s="78"/>
      <c r="C6" s="78">
        <v>12</v>
      </c>
      <c r="D6" s="78"/>
      <c r="E6" s="78"/>
      <c r="F6" s="78"/>
      <c r="G6" s="78"/>
      <c r="H6" s="84"/>
    </row>
    <row r="7" spans="1:8">
      <c r="A7" s="87" t="s">
        <v>497</v>
      </c>
      <c r="B7" s="78"/>
      <c r="C7" s="78"/>
      <c r="D7" s="78">
        <v>8</v>
      </c>
      <c r="E7" s="78"/>
      <c r="F7" s="78"/>
      <c r="G7" s="78"/>
      <c r="H7" s="84"/>
    </row>
    <row r="8" spans="1:8">
      <c r="A8" s="87" t="s">
        <v>498</v>
      </c>
      <c r="B8" s="78"/>
      <c r="C8" s="78"/>
      <c r="D8" s="78"/>
      <c r="E8" s="78">
        <v>11</v>
      </c>
      <c r="F8" s="78"/>
      <c r="G8" s="78"/>
      <c r="H8" s="84"/>
    </row>
    <row r="9" spans="1:8">
      <c r="A9" s="87" t="s">
        <v>499</v>
      </c>
      <c r="B9" s="78">
        <v>12</v>
      </c>
      <c r="C9" s="78">
        <v>9</v>
      </c>
      <c r="D9" s="78"/>
      <c r="E9" s="78"/>
      <c r="F9" s="78">
        <v>12</v>
      </c>
      <c r="G9" s="78"/>
      <c r="H9" s="84">
        <v>3</v>
      </c>
    </row>
    <row r="10" spans="1:8">
      <c r="A10" s="87" t="s">
        <v>500</v>
      </c>
      <c r="B10" s="78"/>
      <c r="C10" s="78"/>
      <c r="D10" s="78">
        <v>11</v>
      </c>
      <c r="E10" s="78">
        <v>8</v>
      </c>
      <c r="F10" s="78">
        <v>11</v>
      </c>
      <c r="G10" s="78"/>
      <c r="H10" s="84">
        <v>3</v>
      </c>
    </row>
    <row r="11" spans="1:8">
      <c r="A11" s="87" t="s">
        <v>501</v>
      </c>
      <c r="B11" s="78">
        <v>11</v>
      </c>
      <c r="C11" s="78"/>
      <c r="D11" s="78">
        <v>12</v>
      </c>
      <c r="E11" s="78"/>
      <c r="F11" s="78">
        <v>11</v>
      </c>
      <c r="G11" s="78"/>
      <c r="H11" s="84">
        <v>3</v>
      </c>
    </row>
    <row r="12" spans="1:8">
      <c r="A12" s="87" t="s">
        <v>502</v>
      </c>
      <c r="B12" s="78"/>
      <c r="C12" s="78">
        <v>8</v>
      </c>
      <c r="D12" s="78"/>
      <c r="E12" s="78">
        <v>9</v>
      </c>
      <c r="F12" s="78">
        <v>8</v>
      </c>
      <c r="G12" s="78"/>
      <c r="H12" s="84">
        <v>3</v>
      </c>
    </row>
    <row r="13" spans="1:8">
      <c r="A13" s="87" t="s">
        <v>503</v>
      </c>
      <c r="B13" s="78"/>
      <c r="C13" s="78">
        <v>12</v>
      </c>
      <c r="D13" s="78">
        <v>8</v>
      </c>
      <c r="E13" s="78"/>
      <c r="F13" s="78">
        <v>8</v>
      </c>
      <c r="G13" s="78"/>
      <c r="H13" s="84">
        <v>3</v>
      </c>
    </row>
    <row r="14" spans="1:8">
      <c r="A14" s="78"/>
      <c r="B14" s="78"/>
      <c r="C14" s="78"/>
      <c r="D14" s="78"/>
      <c r="E14" s="78"/>
      <c r="F14" s="78"/>
      <c r="G14" s="78"/>
      <c r="H14" s="84"/>
    </row>
    <row r="15" spans="1:8">
      <c r="A15" s="87" t="s">
        <v>504</v>
      </c>
      <c r="B15" s="78"/>
      <c r="C15" s="78"/>
      <c r="D15" s="78"/>
      <c r="E15" s="78"/>
      <c r="F15" s="78"/>
      <c r="G15" s="78">
        <v>1</v>
      </c>
      <c r="H15" s="84">
        <v>1</v>
      </c>
    </row>
  </sheetData>
  <mergeCells count="1">
    <mergeCell ref="A1:H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705E4-11CF-544D-8D0A-FD165F4E2A37}">
  <dimension ref="A1"/>
  <sheetViews>
    <sheetView tabSelected="1" workbookViewId="0">
      <selection activeCell="A2" sqref="A2"/>
    </sheetView>
  </sheetViews>
  <sheetFormatPr baseColWidth="10" defaultRowHeight="16"/>
  <sheetData>
    <row r="1" spans="1:1">
      <c r="A1" t="s">
        <v>507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0C727-BD85-3E48-839A-6483EEAB2513}">
  <sheetPr codeName="Feuil4"/>
  <dimension ref="A1:L35"/>
  <sheetViews>
    <sheetView zoomScale="137" workbookViewId="0">
      <selection sqref="A1:XFD1048576"/>
    </sheetView>
  </sheetViews>
  <sheetFormatPr baseColWidth="10" defaultRowHeight="16"/>
  <cols>
    <col min="1" max="1" width="23.1640625" style="13" customWidth="1"/>
    <col min="2" max="16384" width="10.83203125" style="13"/>
  </cols>
  <sheetData>
    <row r="1" spans="1:12" ht="19">
      <c r="A1" s="29" t="s">
        <v>24</v>
      </c>
      <c r="B1" s="29"/>
      <c r="C1" s="29"/>
    </row>
    <row r="3" spans="1:12">
      <c r="B3" s="13" t="s">
        <v>97</v>
      </c>
      <c r="C3" s="13" t="s">
        <v>98</v>
      </c>
      <c r="K3" t="s">
        <v>324</v>
      </c>
      <c r="L3" s="30" t="s">
        <v>468</v>
      </c>
    </row>
    <row r="4" spans="1:12">
      <c r="A4" s="14" t="s">
        <v>93</v>
      </c>
      <c r="B4" s="13">
        <v>1</v>
      </c>
      <c r="K4">
        <f>COUNTA(B4:I40)</f>
        <v>15</v>
      </c>
      <c r="L4" s="30"/>
    </row>
    <row r="5" spans="1:12">
      <c r="A5" s="14" t="s">
        <v>94</v>
      </c>
      <c r="C5" s="13">
        <v>4</v>
      </c>
      <c r="L5" s="30"/>
    </row>
    <row r="6" spans="1:12">
      <c r="A6" s="14" t="s">
        <v>95</v>
      </c>
      <c r="C6" s="13">
        <v>4</v>
      </c>
      <c r="L6" s="30">
        <v>1</v>
      </c>
    </row>
    <row r="7" spans="1:12">
      <c r="A7" s="14" t="s">
        <v>96</v>
      </c>
      <c r="B7" s="13">
        <v>4</v>
      </c>
      <c r="C7" s="13">
        <v>4</v>
      </c>
      <c r="L7" s="30">
        <v>2</v>
      </c>
    </row>
    <row r="8" spans="1:12">
      <c r="A8" s="14" t="s">
        <v>92</v>
      </c>
      <c r="C8" s="13">
        <v>3</v>
      </c>
      <c r="L8" s="30"/>
    </row>
    <row r="9" spans="1:12">
      <c r="A9" s="14" t="s">
        <v>95</v>
      </c>
      <c r="C9" s="13">
        <v>3</v>
      </c>
      <c r="L9" s="30">
        <f>L6/2</f>
        <v>0.5</v>
      </c>
    </row>
    <row r="10" spans="1:12">
      <c r="A10" s="14" t="s">
        <v>96</v>
      </c>
      <c r="B10" s="13">
        <v>12</v>
      </c>
      <c r="C10" s="13">
        <v>3</v>
      </c>
      <c r="L10" s="30">
        <f>L7/2</f>
        <v>1</v>
      </c>
    </row>
    <row r="11" spans="1:12">
      <c r="A11" s="14" t="s">
        <v>92</v>
      </c>
      <c r="C11" s="13">
        <v>2</v>
      </c>
      <c r="L11" s="30"/>
    </row>
    <row r="12" spans="1:12">
      <c r="A12" s="14" t="s">
        <v>95</v>
      </c>
      <c r="C12" s="13">
        <v>2</v>
      </c>
      <c r="L12" s="30">
        <f>L9/2</f>
        <v>0.25</v>
      </c>
    </row>
    <row r="13" spans="1:12">
      <c r="A13" s="14" t="s">
        <v>96</v>
      </c>
      <c r="B13" s="13">
        <v>24</v>
      </c>
      <c r="C13" s="13">
        <v>2</v>
      </c>
      <c r="L13" s="30">
        <f>L10/2</f>
        <v>0.5</v>
      </c>
    </row>
    <row r="14" spans="1:12">
      <c r="A14" s="14" t="s">
        <v>92</v>
      </c>
      <c r="C14" s="13">
        <v>1</v>
      </c>
      <c r="L14" s="30"/>
    </row>
    <row r="15" spans="1:12">
      <c r="A15" s="14" t="s">
        <v>116</v>
      </c>
      <c r="B15" s="13">
        <v>24</v>
      </c>
      <c r="L15" s="30"/>
    </row>
    <row r="16" spans="1:12"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5.25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A0FB0-EF0C-A143-AC92-78AEAC23F548}">
  <sheetPr codeName="Feuil5"/>
  <dimension ref="A1:L35"/>
  <sheetViews>
    <sheetView zoomScale="135" workbookViewId="0">
      <selection activeCell="L23" sqref="L23"/>
    </sheetView>
  </sheetViews>
  <sheetFormatPr baseColWidth="10" defaultRowHeight="16"/>
  <cols>
    <col min="1" max="1" width="42.83203125" style="13" customWidth="1"/>
    <col min="2" max="16384" width="10.83203125" style="13"/>
  </cols>
  <sheetData>
    <row r="1" spans="1:12">
      <c r="A1" s="34" t="s">
        <v>34</v>
      </c>
      <c r="B1" s="34"/>
      <c r="C1" s="34"/>
      <c r="D1" s="34"/>
      <c r="E1" s="34"/>
      <c r="F1" s="34"/>
    </row>
    <row r="3" spans="1:12">
      <c r="B3" s="13" t="s">
        <v>99</v>
      </c>
      <c r="C3" s="13" t="s">
        <v>100</v>
      </c>
      <c r="D3" s="13" t="s">
        <v>103</v>
      </c>
      <c r="E3" s="13" t="s">
        <v>108</v>
      </c>
      <c r="F3" s="13" t="s">
        <v>109</v>
      </c>
      <c r="K3" t="s">
        <v>324</v>
      </c>
      <c r="L3" s="30" t="s">
        <v>329</v>
      </c>
    </row>
    <row r="4" spans="1:12">
      <c r="A4" s="15" t="s">
        <v>104</v>
      </c>
      <c r="B4" s="13" t="s">
        <v>101</v>
      </c>
      <c r="K4">
        <f>COUNTA(B4:I40)</f>
        <v>44</v>
      </c>
      <c r="L4" s="30"/>
    </row>
    <row r="5" spans="1:12">
      <c r="A5" s="15" t="s">
        <v>105</v>
      </c>
      <c r="C5" s="13" t="s">
        <v>102</v>
      </c>
      <c r="L5" s="30"/>
    </row>
    <row r="6" spans="1:12">
      <c r="A6" s="16" t="s">
        <v>106</v>
      </c>
      <c r="L6" s="30"/>
    </row>
    <row r="7" spans="1:12">
      <c r="A7" s="16" t="s">
        <v>107</v>
      </c>
      <c r="B7" s="13" t="s">
        <v>101</v>
      </c>
      <c r="C7" s="13" t="s">
        <v>102</v>
      </c>
      <c r="L7" s="30">
        <v>2</v>
      </c>
    </row>
    <row r="8" spans="1:12">
      <c r="A8" s="12" t="s">
        <v>110</v>
      </c>
      <c r="C8" s="13" t="str">
        <f>C7</f>
        <v>Hamburg</v>
      </c>
      <c r="D8" s="13">
        <v>6</v>
      </c>
      <c r="L8" s="30">
        <v>1</v>
      </c>
    </row>
    <row r="9" spans="1:12">
      <c r="A9" s="12" t="s">
        <v>111</v>
      </c>
      <c r="E9" s="13">
        <v>0</v>
      </c>
      <c r="L9" s="30"/>
    </row>
    <row r="10" spans="1:12">
      <c r="A10" s="12" t="s">
        <v>112</v>
      </c>
      <c r="D10" s="13">
        <v>6</v>
      </c>
      <c r="F10" s="13">
        <v>0</v>
      </c>
      <c r="L10" s="30">
        <v>1</v>
      </c>
    </row>
    <row r="11" spans="1:12">
      <c r="A11" s="12" t="s">
        <v>113</v>
      </c>
      <c r="B11" s="13" t="str">
        <f>B7</f>
        <v>Magdeburg</v>
      </c>
      <c r="C11" s="13" t="str">
        <f>C8</f>
        <v>Hamburg</v>
      </c>
      <c r="F11" s="13">
        <f>F10</f>
        <v>0</v>
      </c>
      <c r="L11" s="30">
        <v>3</v>
      </c>
    </row>
    <row r="12" spans="1:12">
      <c r="A12" s="12" t="s">
        <v>112</v>
      </c>
      <c r="D12" s="13">
        <v>6</v>
      </c>
      <c r="F12" s="13">
        <v>1</v>
      </c>
      <c r="L12" s="30">
        <f>L10/2</f>
        <v>0.5</v>
      </c>
    </row>
    <row r="13" spans="1:12">
      <c r="A13" s="12" t="s">
        <v>113</v>
      </c>
      <c r="B13" s="13" t="str">
        <f>B11</f>
        <v>Magdeburg</v>
      </c>
      <c r="C13" s="13" t="str">
        <f>C11</f>
        <v>Hamburg</v>
      </c>
      <c r="F13" s="13">
        <v>1</v>
      </c>
      <c r="L13" s="30">
        <v>1.5</v>
      </c>
    </row>
    <row r="14" spans="1:12">
      <c r="A14" s="14" t="s">
        <v>114</v>
      </c>
      <c r="E14" s="13">
        <v>1</v>
      </c>
      <c r="L14" s="30">
        <v>1</v>
      </c>
    </row>
    <row r="15" spans="1:12">
      <c r="A15" s="12" t="s">
        <v>112</v>
      </c>
      <c r="D15" s="13">
        <v>6</v>
      </c>
      <c r="F15" s="13">
        <v>2</v>
      </c>
      <c r="L15" s="30">
        <f>L12/2</f>
        <v>0.25</v>
      </c>
    </row>
    <row r="16" spans="1:12">
      <c r="A16" s="12" t="s">
        <v>113</v>
      </c>
      <c r="B16" s="13" t="s">
        <v>101</v>
      </c>
      <c r="C16" s="13" t="s">
        <v>102</v>
      </c>
      <c r="F16" s="13">
        <v>2</v>
      </c>
      <c r="L16" s="30">
        <f>L13/2</f>
        <v>0.75</v>
      </c>
    </row>
    <row r="17" spans="1:12">
      <c r="A17" s="18" t="s">
        <v>112</v>
      </c>
      <c r="B17" s="17"/>
      <c r="C17" s="17"/>
      <c r="D17" s="17">
        <v>6</v>
      </c>
      <c r="E17" s="17"/>
      <c r="F17" s="17">
        <v>3</v>
      </c>
      <c r="L17" s="30">
        <f t="shared" ref="L17:L24" si="0">L15/2</f>
        <v>0.125</v>
      </c>
    </row>
    <row r="18" spans="1:12">
      <c r="A18" s="18" t="s">
        <v>113</v>
      </c>
      <c r="B18" s="17" t="s">
        <v>101</v>
      </c>
      <c r="C18" s="17" t="s">
        <v>102</v>
      </c>
      <c r="D18" s="17"/>
      <c r="E18" s="17"/>
      <c r="F18" s="17">
        <f>F16+1</f>
        <v>3</v>
      </c>
      <c r="L18" s="30">
        <f t="shared" si="0"/>
        <v>0.375</v>
      </c>
    </row>
    <row r="19" spans="1:12">
      <c r="A19" s="18" t="s">
        <v>112</v>
      </c>
      <c r="B19" s="17"/>
      <c r="C19" s="17"/>
      <c r="D19" s="17">
        <v>6</v>
      </c>
      <c r="E19" s="17"/>
      <c r="F19" s="17">
        <v>4</v>
      </c>
      <c r="L19" s="30">
        <f t="shared" si="0"/>
        <v>6.25E-2</v>
      </c>
    </row>
    <row r="20" spans="1:12">
      <c r="A20" s="18" t="s">
        <v>113</v>
      </c>
      <c r="B20" s="17" t="s">
        <v>101</v>
      </c>
      <c r="C20" s="17" t="s">
        <v>102</v>
      </c>
      <c r="D20" s="17"/>
      <c r="E20" s="17"/>
      <c r="F20" s="17">
        <v>4</v>
      </c>
      <c r="L20" s="30">
        <f t="shared" si="0"/>
        <v>0.1875</v>
      </c>
    </row>
    <row r="21" spans="1:12">
      <c r="A21" s="18" t="s">
        <v>112</v>
      </c>
      <c r="B21" s="17"/>
      <c r="C21" s="17"/>
      <c r="D21" s="17">
        <v>6</v>
      </c>
      <c r="E21" s="17"/>
      <c r="F21" s="17">
        <v>5</v>
      </c>
      <c r="L21" s="30">
        <f t="shared" si="0"/>
        <v>3.125E-2</v>
      </c>
    </row>
    <row r="22" spans="1:12">
      <c r="A22" s="18" t="s">
        <v>113</v>
      </c>
      <c r="B22" s="17" t="s">
        <v>101</v>
      </c>
      <c r="C22" s="17" t="s">
        <v>102</v>
      </c>
      <c r="D22" s="17"/>
      <c r="E22" s="17"/>
      <c r="F22" s="17">
        <v>5</v>
      </c>
      <c r="L22" s="30">
        <f t="shared" si="0"/>
        <v>9.375E-2</v>
      </c>
    </row>
    <row r="23" spans="1:12">
      <c r="A23" s="18" t="s">
        <v>112</v>
      </c>
      <c r="B23" s="17"/>
      <c r="C23" s="17"/>
      <c r="D23" s="17">
        <v>6</v>
      </c>
      <c r="E23" s="17"/>
      <c r="F23" s="17">
        <v>6</v>
      </c>
      <c r="L23" s="30">
        <f t="shared" si="0"/>
        <v>1.5625E-2</v>
      </c>
    </row>
    <row r="24" spans="1:12">
      <c r="A24" s="18" t="s">
        <v>113</v>
      </c>
      <c r="B24" s="17" t="s">
        <v>101</v>
      </c>
      <c r="C24" s="17" t="s">
        <v>102</v>
      </c>
      <c r="D24" s="17"/>
      <c r="E24" s="17"/>
      <c r="F24" s="17">
        <v>6</v>
      </c>
      <c r="L24" s="30">
        <f t="shared" si="0"/>
        <v>4.6875E-2</v>
      </c>
    </row>
    <row r="25" spans="1:12">
      <c r="A25" s="14" t="s">
        <v>115</v>
      </c>
      <c r="E25" s="13">
        <v>1</v>
      </c>
      <c r="L25" s="30"/>
    </row>
    <row r="26" spans="1:12">
      <c r="L26" s="30"/>
    </row>
    <row r="27" spans="1:12">
      <c r="L27" s="30"/>
    </row>
    <row r="28" spans="1:12">
      <c r="L28" s="30"/>
    </row>
    <row r="29" spans="1:12">
      <c r="L29" s="30"/>
    </row>
    <row r="30" spans="1:12">
      <c r="L30" s="30"/>
    </row>
    <row r="31" spans="1:12">
      <c r="L31" s="30"/>
    </row>
    <row r="32" spans="1:12">
      <c r="L32" s="30"/>
    </row>
    <row r="33" spans="12:12">
      <c r="L33" s="30"/>
    </row>
    <row r="34" spans="12:12">
      <c r="L34" s="30"/>
    </row>
    <row r="35" spans="12:12">
      <c r="L35" s="30">
        <f>SUM(L4:L34)</f>
        <v>11.9375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A2CFF-BD08-EB4B-9F3D-1DB203628696}">
  <dimension ref="B7:F42"/>
  <sheetViews>
    <sheetView workbookViewId="0">
      <selection activeCell="L9" sqref="L9"/>
    </sheetView>
  </sheetViews>
  <sheetFormatPr baseColWidth="10" defaultRowHeight="16"/>
  <cols>
    <col min="2" max="2" width="40.5" customWidth="1"/>
    <col min="3" max="3" width="16.1640625" customWidth="1"/>
  </cols>
  <sheetData>
    <row r="7" spans="2:6">
      <c r="B7" s="4" t="s">
        <v>0</v>
      </c>
      <c r="C7" s="6" t="s">
        <v>456</v>
      </c>
      <c r="D7" s="6" t="s">
        <v>457</v>
      </c>
    </row>
    <row r="8" spans="2:6">
      <c r="B8" s="77" t="s">
        <v>24</v>
      </c>
      <c r="C8" s="7">
        <v>68.014414634146334</v>
      </c>
      <c r="D8">
        <v>25.023400000000002</v>
      </c>
      <c r="F8">
        <v>1</v>
      </c>
    </row>
    <row r="9" spans="2:6">
      <c r="B9" s="77" t="s">
        <v>34</v>
      </c>
      <c r="C9" s="7">
        <v>100.26741463414632</v>
      </c>
      <c r="D9">
        <v>38.2515</v>
      </c>
      <c r="F9">
        <v>2</v>
      </c>
    </row>
    <row r="10" spans="2:6">
      <c r="B10" s="77" t="s">
        <v>38</v>
      </c>
      <c r="C10" s="7">
        <v>132.46873170731703</v>
      </c>
      <c r="F10">
        <v>7</v>
      </c>
    </row>
    <row r="11" spans="2:6">
      <c r="B11" s="77" t="s">
        <v>39</v>
      </c>
      <c r="C11" s="7">
        <v>154.64156097560979</v>
      </c>
      <c r="F11">
        <v>8</v>
      </c>
    </row>
    <row r="12" spans="2:6">
      <c r="B12" s="77" t="s">
        <v>40</v>
      </c>
      <c r="C12" s="7">
        <v>211.48453658536584</v>
      </c>
      <c r="F12">
        <v>10</v>
      </c>
    </row>
    <row r="13" spans="2:6">
      <c r="B13" s="77" t="s">
        <v>35</v>
      </c>
      <c r="C13" s="7">
        <v>70.510951219512179</v>
      </c>
      <c r="D13">
        <v>21.008300000000002</v>
      </c>
      <c r="F13">
        <v>11</v>
      </c>
    </row>
    <row r="14" spans="2:6">
      <c r="B14" s="77" t="s">
        <v>25</v>
      </c>
      <c r="C14" s="7">
        <v>66.048609756097534</v>
      </c>
      <c r="D14">
        <v>22.907299999999999</v>
      </c>
      <c r="F14">
        <v>13</v>
      </c>
    </row>
    <row r="15" spans="2:6">
      <c r="B15" s="77" t="s">
        <v>26</v>
      </c>
      <c r="C15" s="7">
        <v>104.82602439024393</v>
      </c>
      <c r="D15">
        <v>29.233600000000003</v>
      </c>
      <c r="F15">
        <v>14</v>
      </c>
    </row>
    <row r="16" spans="2:6">
      <c r="B16" s="77" t="s">
        <v>27</v>
      </c>
      <c r="C16" s="7">
        <v>65.420853658536572</v>
      </c>
      <c r="F16">
        <v>17</v>
      </c>
    </row>
    <row r="17" spans="2:6">
      <c r="B17" s="77" t="s">
        <v>28</v>
      </c>
      <c r="C17" s="7">
        <v>42.585804878048783</v>
      </c>
      <c r="F17">
        <v>20</v>
      </c>
    </row>
    <row r="18" spans="2:6">
      <c r="B18" s="77" t="s">
        <v>29</v>
      </c>
      <c r="C18" s="7">
        <v>65.473780487804873</v>
      </c>
      <c r="D18">
        <v>22.51305</v>
      </c>
      <c r="F18">
        <v>21</v>
      </c>
    </row>
    <row r="19" spans="2:6">
      <c r="B19" s="77" t="s">
        <v>37</v>
      </c>
      <c r="C19" s="7">
        <v>59.81002439024391</v>
      </c>
      <c r="F19">
        <v>22</v>
      </c>
    </row>
    <row r="20" spans="2:6">
      <c r="B20" s="77" t="s">
        <v>36</v>
      </c>
      <c r="C20" s="7">
        <v>37.425292682926823</v>
      </c>
      <c r="D20">
        <v>15.159050000000001</v>
      </c>
      <c r="F20">
        <v>23</v>
      </c>
    </row>
    <row r="21" spans="2:6">
      <c r="B21" s="77" t="s">
        <v>30</v>
      </c>
      <c r="C21" s="7">
        <v>48.394707317073163</v>
      </c>
      <c r="D21">
        <v>20.602500000000003</v>
      </c>
    </row>
    <row r="22" spans="2:6">
      <c r="B22" s="77" t="s">
        <v>41</v>
      </c>
      <c r="C22" s="7">
        <v>355.30917073170724</v>
      </c>
    </row>
    <row r="23" spans="2:6">
      <c r="B23" s="77" t="s">
        <v>42</v>
      </c>
      <c r="C23" s="7">
        <v>20.50239024390244</v>
      </c>
    </row>
    <row r="24" spans="2:6">
      <c r="B24" s="77" t="s">
        <v>31</v>
      </c>
      <c r="C24" s="7">
        <v>99.988414634146352</v>
      </c>
      <c r="D24">
        <v>33.501850000000005</v>
      </c>
    </row>
    <row r="25" spans="2:6">
      <c r="B25" s="77" t="s">
        <v>43</v>
      </c>
      <c r="C25" s="7">
        <v>132.07892682926831</v>
      </c>
    </row>
    <row r="26" spans="2:6">
      <c r="B26" s="77" t="s">
        <v>44</v>
      </c>
      <c r="C26" s="7">
        <v>145.23982926829271</v>
      </c>
    </row>
    <row r="27" spans="2:6">
      <c r="B27" s="77" t="s">
        <v>32</v>
      </c>
      <c r="C27" s="7">
        <v>80.621829268292686</v>
      </c>
      <c r="D27">
        <v>25.9283</v>
      </c>
    </row>
    <row r="28" spans="2:6">
      <c r="B28" s="77" t="s">
        <v>70</v>
      </c>
      <c r="C28" s="7">
        <v>89.939219512195123</v>
      </c>
      <c r="D28">
        <v>54.675699999999999</v>
      </c>
    </row>
    <row r="29" spans="2:6">
      <c r="B29" s="77" t="s">
        <v>33</v>
      </c>
      <c r="C29" s="7">
        <v>86.29456097560977</v>
      </c>
      <c r="D29">
        <v>43.558350000000004</v>
      </c>
    </row>
    <row r="30" spans="2:6">
      <c r="B30" s="77" t="s">
        <v>45</v>
      </c>
      <c r="C30" s="7">
        <v>54.500707317073157</v>
      </c>
    </row>
    <row r="31" spans="2:6">
      <c r="B31" s="22"/>
    </row>
    <row r="32" spans="2:6">
      <c r="B32" s="22"/>
    </row>
    <row r="33" spans="2:2">
      <c r="B33" s="22"/>
    </row>
    <row r="34" spans="2:2">
      <c r="B34" s="22"/>
    </row>
    <row r="35" spans="2:2">
      <c r="B35" s="22"/>
    </row>
    <row r="36" spans="2:2">
      <c r="B36" s="22"/>
    </row>
    <row r="37" spans="2:2">
      <c r="B37" s="22"/>
    </row>
    <row r="38" spans="2:2">
      <c r="B38" s="22"/>
    </row>
    <row r="39" spans="2:2">
      <c r="B39" s="22"/>
    </row>
    <row r="40" spans="2:2">
      <c r="B40" s="22"/>
    </row>
    <row r="41" spans="2:2">
      <c r="B41" s="22"/>
    </row>
    <row r="42" spans="2:2">
      <c r="B42" s="22"/>
    </row>
  </sheetData>
  <autoFilter ref="B7:C42" xr:uid="{E4D230C8-787A-E240-8BFE-F7A3A9C8FD69}"/>
  <sortState xmlns:xlrd2="http://schemas.microsoft.com/office/spreadsheetml/2017/richdata2" ref="F8:G20">
    <sortCondition ref="F8:F20"/>
  </sortState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5C49-BE87-274A-BB9E-47D5AD4B5433}">
  <sheetPr codeName="Feuil6"/>
  <dimension ref="A1:A3"/>
  <sheetViews>
    <sheetView workbookViewId="0">
      <selection activeCell="A3" sqref="A3"/>
    </sheetView>
  </sheetViews>
  <sheetFormatPr baseColWidth="10" defaultRowHeight="16"/>
  <sheetData>
    <row r="1" spans="1:1">
      <c r="A1" t="s">
        <v>305</v>
      </c>
    </row>
    <row r="3" spans="1:1">
      <c r="A3" s="28" t="s">
        <v>306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01B8-328C-5142-A39A-64BF0975A8B2}">
  <sheetPr codeName="Feuil7"/>
  <dimension ref="A1:L35"/>
  <sheetViews>
    <sheetView workbookViewId="0">
      <selection activeCell="K26" sqref="K26"/>
    </sheetView>
  </sheetViews>
  <sheetFormatPr baseColWidth="10" defaultRowHeight="16"/>
  <cols>
    <col min="1" max="1" width="54.33203125" customWidth="1"/>
  </cols>
  <sheetData>
    <row r="1" spans="1:12">
      <c r="A1" s="35" t="s">
        <v>307</v>
      </c>
      <c r="B1" s="35"/>
      <c r="C1" s="35"/>
      <c r="D1" s="35"/>
      <c r="E1" s="35"/>
      <c r="F1" s="35"/>
    </row>
    <row r="3" spans="1:12">
      <c r="B3" t="s">
        <v>117</v>
      </c>
      <c r="C3" t="s">
        <v>316</v>
      </c>
      <c r="D3" t="s">
        <v>317</v>
      </c>
      <c r="E3" t="s">
        <v>318</v>
      </c>
      <c r="F3" t="s">
        <v>323</v>
      </c>
      <c r="K3" t="s">
        <v>324</v>
      </c>
      <c r="L3" s="30" t="s">
        <v>329</v>
      </c>
    </row>
    <row r="4" spans="1:12">
      <c r="A4" s="19" t="s">
        <v>308</v>
      </c>
      <c r="B4" t="s">
        <v>315</v>
      </c>
      <c r="K4">
        <f>COUNTA(B4:I40)</f>
        <v>41</v>
      </c>
      <c r="L4" s="30"/>
    </row>
    <row r="5" spans="1:12">
      <c r="A5" s="19" t="s">
        <v>309</v>
      </c>
      <c r="B5" t="s">
        <v>315</v>
      </c>
      <c r="C5">
        <v>0</v>
      </c>
      <c r="L5" s="30">
        <v>1</v>
      </c>
    </row>
    <row r="6" spans="1:12">
      <c r="A6" t="s">
        <v>310</v>
      </c>
      <c r="B6" t="s">
        <v>315</v>
      </c>
      <c r="D6">
        <v>2</v>
      </c>
      <c r="L6" s="30">
        <v>1</v>
      </c>
    </row>
    <row r="7" spans="1:12">
      <c r="A7" s="19" t="s">
        <v>311</v>
      </c>
      <c r="B7" t="s">
        <v>315</v>
      </c>
      <c r="D7">
        <v>2</v>
      </c>
      <c r="L7" s="30">
        <v>2</v>
      </c>
    </row>
    <row r="8" spans="1:12">
      <c r="A8" s="1" t="s">
        <v>310</v>
      </c>
      <c r="B8" t="s">
        <v>315</v>
      </c>
      <c r="D8">
        <v>1</v>
      </c>
      <c r="L8" s="30">
        <f>L6/2</f>
        <v>0.5</v>
      </c>
    </row>
    <row r="9" spans="1:12">
      <c r="A9" s="19" t="s">
        <v>311</v>
      </c>
      <c r="B9" t="s">
        <v>315</v>
      </c>
      <c r="D9">
        <v>1</v>
      </c>
      <c r="L9" s="30">
        <f>L7/2</f>
        <v>1</v>
      </c>
    </row>
    <row r="10" spans="1:12">
      <c r="A10" t="s">
        <v>312</v>
      </c>
      <c r="B10" t="s">
        <v>315</v>
      </c>
      <c r="E10">
        <v>5</v>
      </c>
      <c r="L10" s="30">
        <v>2</v>
      </c>
    </row>
    <row r="11" spans="1:12">
      <c r="A11" s="19" t="s">
        <v>313</v>
      </c>
      <c r="B11" t="s">
        <v>315</v>
      </c>
      <c r="D11">
        <v>1</v>
      </c>
      <c r="L11" s="30">
        <v>2</v>
      </c>
    </row>
    <row r="12" spans="1:12">
      <c r="A12" t="s">
        <v>314</v>
      </c>
      <c r="B12" t="s">
        <v>319</v>
      </c>
      <c r="D12">
        <v>1</v>
      </c>
      <c r="E12">
        <v>5</v>
      </c>
      <c r="L12" s="30">
        <v>1</v>
      </c>
    </row>
    <row r="13" spans="1:12">
      <c r="A13" s="1" t="s">
        <v>310</v>
      </c>
      <c r="B13" t="s">
        <v>319</v>
      </c>
      <c r="D13">
        <v>2</v>
      </c>
      <c r="L13" s="30">
        <f>L8/2</f>
        <v>0.25</v>
      </c>
    </row>
    <row r="14" spans="1:12">
      <c r="A14" s="19" t="s">
        <v>311</v>
      </c>
      <c r="B14" t="s">
        <v>319</v>
      </c>
      <c r="D14">
        <v>2</v>
      </c>
      <c r="L14" s="30">
        <f t="shared" ref="L14:L17" si="0">L9/2</f>
        <v>0.5</v>
      </c>
    </row>
    <row r="15" spans="1:12">
      <c r="A15" t="s">
        <v>312</v>
      </c>
      <c r="B15" t="s">
        <v>319</v>
      </c>
      <c r="E15">
        <v>7</v>
      </c>
      <c r="L15" s="30">
        <f t="shared" si="0"/>
        <v>1</v>
      </c>
    </row>
    <row r="16" spans="1:12">
      <c r="A16" s="19" t="s">
        <v>313</v>
      </c>
      <c r="B16" t="s">
        <v>319</v>
      </c>
      <c r="D16">
        <v>1</v>
      </c>
      <c r="L16" s="30">
        <f t="shared" si="0"/>
        <v>1</v>
      </c>
    </row>
    <row r="17" spans="1:12">
      <c r="A17" t="s">
        <v>314</v>
      </c>
      <c r="B17" t="s">
        <v>320</v>
      </c>
      <c r="D17">
        <v>1</v>
      </c>
      <c r="E17">
        <v>7</v>
      </c>
      <c r="L17" s="30">
        <f t="shared" si="0"/>
        <v>0.5</v>
      </c>
    </row>
    <row r="18" spans="1:12">
      <c r="A18" s="31" t="s">
        <v>321</v>
      </c>
      <c r="B18" t="s">
        <v>320</v>
      </c>
      <c r="F18">
        <v>0</v>
      </c>
      <c r="L18" s="30">
        <v>1</v>
      </c>
    </row>
    <row r="19" spans="1:12">
      <c r="A19" t="s">
        <v>322</v>
      </c>
      <c r="B19" t="s">
        <v>320</v>
      </c>
      <c r="F19">
        <v>0</v>
      </c>
      <c r="L19" s="30"/>
    </row>
    <row r="20" spans="1:12">
      <c r="A20" s="31" t="s">
        <v>321</v>
      </c>
      <c r="B20" t="s">
        <v>320</v>
      </c>
      <c r="F20">
        <v>1</v>
      </c>
      <c r="L20" s="30">
        <f>L18/2</f>
        <v>0.5</v>
      </c>
    </row>
    <row r="21" spans="1:12">
      <c r="A21" t="s">
        <v>322</v>
      </c>
      <c r="B21" t="s">
        <v>320</v>
      </c>
      <c r="F21">
        <v>1</v>
      </c>
      <c r="L21" s="30"/>
    </row>
    <row r="22" spans="1:12">
      <c r="A22" s="31" t="s">
        <v>321</v>
      </c>
      <c r="B22" t="s">
        <v>320</v>
      </c>
      <c r="F22">
        <v>2</v>
      </c>
      <c r="L22" s="30">
        <f>L20/2</f>
        <v>0.25</v>
      </c>
    </row>
    <row r="23" spans="1:12">
      <c r="A23" t="s">
        <v>322</v>
      </c>
      <c r="B23" t="s">
        <v>320</v>
      </c>
      <c r="F23">
        <v>2</v>
      </c>
      <c r="L23" s="30"/>
    </row>
    <row r="24" spans="1:12">
      <c r="L24" s="30"/>
    </row>
    <row r="25" spans="1:12">
      <c r="L25" s="30"/>
    </row>
    <row r="26" spans="1:12">
      <c r="L26" s="30"/>
    </row>
    <row r="27" spans="1:12">
      <c r="L27" s="30"/>
    </row>
    <row r="28" spans="1:12">
      <c r="L28" s="30"/>
    </row>
    <row r="29" spans="1:12">
      <c r="L29" s="30"/>
    </row>
    <row r="30" spans="1:12">
      <c r="L30" s="30"/>
    </row>
    <row r="31" spans="1:12">
      <c r="L31" s="30"/>
    </row>
    <row r="32" spans="1:12">
      <c r="L32" s="30"/>
    </row>
    <row r="33" spans="12:12">
      <c r="L33" s="30"/>
    </row>
    <row r="34" spans="12:12">
      <c r="L34" s="30"/>
    </row>
    <row r="35" spans="12:12">
      <c r="L35" s="30">
        <f>SUM(L4:L34)</f>
        <v>15.5</v>
      </c>
    </row>
  </sheetData>
  <mergeCells count="1">
    <mergeCell ref="A1:F1"/>
  </mergeCell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DF5DF-4993-6849-A782-340137162D5C}">
  <sheetPr codeName="Feuil8"/>
  <dimension ref="A1:L35"/>
  <sheetViews>
    <sheetView zoomScale="125" workbookViewId="0">
      <selection activeCell="L20" sqref="L20"/>
    </sheetView>
  </sheetViews>
  <sheetFormatPr baseColWidth="10" defaultRowHeight="16"/>
  <cols>
    <col min="1" max="1" width="37.6640625" style="13" customWidth="1"/>
    <col min="2" max="2" width="25.83203125" style="13" customWidth="1"/>
    <col min="3" max="16384" width="10.83203125" style="13"/>
  </cols>
  <sheetData>
    <row r="1" spans="1:12">
      <c r="A1" s="34" t="s">
        <v>40</v>
      </c>
      <c r="B1" s="34"/>
      <c r="C1" s="34"/>
      <c r="D1" s="34"/>
      <c r="E1" s="34"/>
      <c r="F1" s="34"/>
    </row>
    <row r="3" spans="1:12">
      <c r="B3" s="13" t="s">
        <v>117</v>
      </c>
      <c r="C3" s="13" t="s">
        <v>121</v>
      </c>
      <c r="D3" s="13" t="s">
        <v>123</v>
      </c>
      <c r="E3" s="13" t="s">
        <v>125</v>
      </c>
      <c r="F3" s="13" t="s">
        <v>128</v>
      </c>
      <c r="K3" t="s">
        <v>324</v>
      </c>
      <c r="L3" s="30" t="s">
        <v>329</v>
      </c>
    </row>
    <row r="4" spans="1:12">
      <c r="A4" s="19" t="s">
        <v>119</v>
      </c>
      <c r="B4" s="14" t="s">
        <v>120</v>
      </c>
      <c r="K4">
        <f>COUNTA(B4:I40)</f>
        <v>40</v>
      </c>
      <c r="L4" s="30"/>
    </row>
    <row r="5" spans="1:12">
      <c r="A5" s="19" t="s">
        <v>118</v>
      </c>
      <c r="C5" s="13">
        <v>5</v>
      </c>
      <c r="L5" s="30"/>
    </row>
    <row r="6" spans="1:12">
      <c r="A6" s="19" t="s">
        <v>122</v>
      </c>
      <c r="D6" s="13">
        <v>0</v>
      </c>
      <c r="L6" s="30"/>
    </row>
    <row r="7" spans="1:12">
      <c r="A7" s="19" t="s">
        <v>124</v>
      </c>
      <c r="B7" s="14" t="s">
        <v>120</v>
      </c>
      <c r="E7" s="13">
        <v>6</v>
      </c>
      <c r="L7" s="30">
        <v>1</v>
      </c>
    </row>
    <row r="8" spans="1:12">
      <c r="A8" s="32" t="s">
        <v>126</v>
      </c>
      <c r="D8" s="13">
        <v>0</v>
      </c>
      <c r="E8" s="13">
        <v>6</v>
      </c>
      <c r="L8" s="30">
        <v>2</v>
      </c>
    </row>
    <row r="9" spans="1:12">
      <c r="A9" s="19" t="s">
        <v>127</v>
      </c>
      <c r="D9" s="13">
        <v>0</v>
      </c>
      <c r="E9" s="13">
        <v>6</v>
      </c>
      <c r="F9" s="13">
        <v>3</v>
      </c>
      <c r="L9" s="30">
        <v>2</v>
      </c>
    </row>
    <row r="10" spans="1:12">
      <c r="A10" s="19" t="s">
        <v>129</v>
      </c>
      <c r="B10" s="14" t="s">
        <v>120</v>
      </c>
      <c r="C10" s="13">
        <v>5</v>
      </c>
      <c r="F10" s="13">
        <v>3</v>
      </c>
      <c r="L10" s="30">
        <v>3</v>
      </c>
    </row>
    <row r="11" spans="1:12">
      <c r="A11" s="19" t="s">
        <v>130</v>
      </c>
      <c r="E11" s="13">
        <v>2</v>
      </c>
      <c r="F11" s="13">
        <v>3</v>
      </c>
      <c r="L11" s="30">
        <v>1</v>
      </c>
    </row>
    <row r="12" spans="1:12">
      <c r="A12" s="32" t="s">
        <v>126</v>
      </c>
      <c r="D12" s="13">
        <v>0</v>
      </c>
      <c r="E12" s="13">
        <v>2</v>
      </c>
      <c r="L12" s="30">
        <f>L8/2</f>
        <v>1</v>
      </c>
    </row>
    <row r="13" spans="1:12">
      <c r="A13" s="19" t="s">
        <v>127</v>
      </c>
      <c r="D13" s="13">
        <v>0</v>
      </c>
      <c r="E13" s="13">
        <v>2</v>
      </c>
      <c r="F13" s="13">
        <v>1</v>
      </c>
      <c r="L13" s="30">
        <f t="shared" ref="L13:L14" si="0">L9/2</f>
        <v>1</v>
      </c>
    </row>
    <row r="14" spans="1:12">
      <c r="A14" s="19" t="s">
        <v>129</v>
      </c>
      <c r="B14" s="14" t="s">
        <v>120</v>
      </c>
      <c r="C14" s="13">
        <v>5</v>
      </c>
      <c r="F14" s="13">
        <v>1</v>
      </c>
      <c r="L14" s="30">
        <f t="shared" si="0"/>
        <v>1.5</v>
      </c>
    </row>
    <row r="15" spans="1:12">
      <c r="A15" s="19" t="s">
        <v>131</v>
      </c>
      <c r="B15" s="14" t="s">
        <v>120</v>
      </c>
      <c r="C15" s="13">
        <v>5</v>
      </c>
      <c r="F15" s="13">
        <v>1</v>
      </c>
      <c r="L15" s="30">
        <v>3</v>
      </c>
    </row>
    <row r="16" spans="1:12">
      <c r="A16" s="19" t="s">
        <v>132</v>
      </c>
      <c r="D16" s="13">
        <v>2</v>
      </c>
      <c r="F16" s="13">
        <v>1</v>
      </c>
      <c r="L16" s="30">
        <v>1</v>
      </c>
    </row>
    <row r="17" spans="1:12">
      <c r="A17" s="32" t="s">
        <v>126</v>
      </c>
      <c r="D17" s="13">
        <v>2</v>
      </c>
      <c r="E17" s="13">
        <v>2</v>
      </c>
      <c r="L17" s="30">
        <f>L12/2</f>
        <v>0.5</v>
      </c>
    </row>
    <row r="18" spans="1:12">
      <c r="A18" s="19" t="s">
        <v>127</v>
      </c>
      <c r="D18" s="13">
        <v>2</v>
      </c>
      <c r="E18" s="13">
        <v>2</v>
      </c>
      <c r="F18" s="13">
        <v>2</v>
      </c>
      <c r="L18" s="30">
        <f>L13/2</f>
        <v>0.5</v>
      </c>
    </row>
    <row r="19" spans="1:12">
      <c r="A19" s="19" t="s">
        <v>129</v>
      </c>
      <c r="B19" s="14" t="s">
        <v>120</v>
      </c>
      <c r="C19" s="13">
        <v>5</v>
      </c>
      <c r="F19" s="13">
        <v>2</v>
      </c>
      <c r="L19" s="30">
        <f>L14/2</f>
        <v>0.75</v>
      </c>
    </row>
    <row r="20" spans="1:12">
      <c r="A20" s="19" t="s">
        <v>131</v>
      </c>
      <c r="B20" s="14" t="s">
        <v>120</v>
      </c>
      <c r="C20" s="13">
        <v>5</v>
      </c>
      <c r="F20" s="13">
        <v>2</v>
      </c>
      <c r="L20" s="30">
        <f>L15/2</f>
        <v>1.5</v>
      </c>
    </row>
    <row r="21" spans="1:12">
      <c r="A21" s="19" t="s">
        <v>133</v>
      </c>
      <c r="L21" s="30"/>
    </row>
    <row r="22" spans="1:12">
      <c r="A22" s="19" t="s">
        <v>134</v>
      </c>
      <c r="F22" s="13">
        <v>2</v>
      </c>
      <c r="L22" s="30"/>
    </row>
    <row r="23" spans="1:12">
      <c r="A23" s="19" t="s">
        <v>135</v>
      </c>
      <c r="L23" s="30"/>
    </row>
    <row r="24" spans="1:12">
      <c r="L24" s="30"/>
    </row>
    <row r="25" spans="1:12">
      <c r="L25" s="30"/>
    </row>
    <row r="26" spans="1:12">
      <c r="L26" s="30"/>
    </row>
    <row r="27" spans="1:12">
      <c r="L27" s="30"/>
    </row>
    <row r="28" spans="1:12">
      <c r="L28" s="30"/>
    </row>
    <row r="29" spans="1:12">
      <c r="L29" s="30"/>
    </row>
    <row r="30" spans="1:12">
      <c r="L30" s="30"/>
    </row>
    <row r="31" spans="1:12">
      <c r="L31" s="30"/>
    </row>
    <row r="32" spans="1:12">
      <c r="L32" s="30"/>
    </row>
    <row r="33" spans="12:12">
      <c r="L33" s="30"/>
    </row>
    <row r="34" spans="12:12">
      <c r="L34" s="30"/>
    </row>
    <row r="35" spans="12:12">
      <c r="L35" s="30">
        <f>SUM(L4:L34)</f>
        <v>19.75</v>
      </c>
    </row>
  </sheetData>
  <mergeCells count="1">
    <mergeCell ref="A1:F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3263-B2E4-CF41-B0CD-F7A9CCC724CD}">
  <sheetPr codeName="Feuil9"/>
  <dimension ref="A1:L35"/>
  <sheetViews>
    <sheetView workbookViewId="0">
      <selection activeCell="L14" sqref="L14"/>
    </sheetView>
  </sheetViews>
  <sheetFormatPr baseColWidth="10" defaultRowHeight="16"/>
  <cols>
    <col min="2" max="2" width="35.33203125" customWidth="1"/>
  </cols>
  <sheetData>
    <row r="1" spans="1:12">
      <c r="A1" s="36" t="s">
        <v>35</v>
      </c>
      <c r="B1" s="36"/>
      <c r="C1" s="36"/>
      <c r="D1" s="36"/>
      <c r="E1" s="36"/>
    </row>
    <row r="3" spans="1:12">
      <c r="C3" t="s">
        <v>137</v>
      </c>
      <c r="D3" t="s">
        <v>139</v>
      </c>
      <c r="E3" t="s">
        <v>109</v>
      </c>
      <c r="K3" t="s">
        <v>324</v>
      </c>
      <c r="L3" s="30" t="s">
        <v>329</v>
      </c>
    </row>
    <row r="4" spans="1:12">
      <c r="B4" s="19" t="s">
        <v>136</v>
      </c>
      <c r="C4">
        <v>4</v>
      </c>
      <c r="K4">
        <f>COUNTA(B4:I40)</f>
        <v>30</v>
      </c>
      <c r="L4" s="30"/>
    </row>
    <row r="5" spans="1:12">
      <c r="B5" s="19" t="s">
        <v>138</v>
      </c>
      <c r="D5">
        <v>0</v>
      </c>
      <c r="L5" s="30"/>
    </row>
    <row r="6" spans="1:12">
      <c r="B6" s="19" t="s">
        <v>140</v>
      </c>
      <c r="C6">
        <v>4</v>
      </c>
      <c r="E6">
        <v>1</v>
      </c>
      <c r="L6" s="30">
        <v>1</v>
      </c>
    </row>
    <row r="7" spans="1:12">
      <c r="B7" s="19" t="s">
        <v>141</v>
      </c>
      <c r="D7">
        <v>1</v>
      </c>
      <c r="E7">
        <v>1</v>
      </c>
      <c r="L7" s="30">
        <v>2</v>
      </c>
    </row>
    <row r="8" spans="1:12">
      <c r="B8" s="19" t="s">
        <v>140</v>
      </c>
      <c r="C8">
        <v>4</v>
      </c>
      <c r="E8">
        <v>2</v>
      </c>
      <c r="L8" s="30">
        <f>L6/2</f>
        <v>0.5</v>
      </c>
    </row>
    <row r="9" spans="1:12">
      <c r="B9" s="19" t="s">
        <v>141</v>
      </c>
      <c r="D9">
        <v>3</v>
      </c>
      <c r="E9">
        <v>2</v>
      </c>
      <c r="L9" s="30">
        <f t="shared" ref="L9:L13" si="0">L7/2</f>
        <v>1</v>
      </c>
    </row>
    <row r="10" spans="1:12">
      <c r="B10" s="19" t="s">
        <v>140</v>
      </c>
      <c r="C10">
        <v>4</v>
      </c>
      <c r="E10">
        <v>3</v>
      </c>
      <c r="L10" s="30">
        <f t="shared" si="0"/>
        <v>0.25</v>
      </c>
    </row>
    <row r="11" spans="1:12">
      <c r="B11" s="19" t="s">
        <v>141</v>
      </c>
      <c r="D11">
        <v>5</v>
      </c>
      <c r="E11">
        <v>3</v>
      </c>
      <c r="L11" s="30">
        <f t="shared" si="0"/>
        <v>0.5</v>
      </c>
    </row>
    <row r="12" spans="1:12">
      <c r="B12" s="20" t="s">
        <v>140</v>
      </c>
      <c r="C12" s="21">
        <v>4</v>
      </c>
      <c r="D12" s="21"/>
      <c r="E12" s="21">
        <v>4</v>
      </c>
      <c r="L12" s="30">
        <f t="shared" si="0"/>
        <v>0.125</v>
      </c>
    </row>
    <row r="13" spans="1:12">
      <c r="B13" s="20" t="s">
        <v>141</v>
      </c>
      <c r="C13" s="21"/>
      <c r="D13" s="21">
        <v>9</v>
      </c>
      <c r="E13" s="21">
        <v>4</v>
      </c>
      <c r="L13" s="30">
        <f t="shared" si="0"/>
        <v>0.25</v>
      </c>
    </row>
    <row r="14" spans="1:12">
      <c r="B14" s="19" t="s">
        <v>116</v>
      </c>
      <c r="D14">
        <v>9</v>
      </c>
      <c r="L14" s="30"/>
    </row>
    <row r="15" spans="1:12">
      <c r="L15" s="30"/>
    </row>
    <row r="16" spans="1:12"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5.625</v>
      </c>
    </row>
  </sheetData>
  <mergeCells count="1">
    <mergeCell ref="A1:E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5DB8-BC34-AC4B-A7E1-D79884839970}">
  <sheetPr codeName="Feuil10"/>
  <dimension ref="A1:L35"/>
  <sheetViews>
    <sheetView workbookViewId="0">
      <selection activeCell="N11" sqref="N11"/>
    </sheetView>
  </sheetViews>
  <sheetFormatPr baseColWidth="10" defaultRowHeight="16"/>
  <cols>
    <col min="2" max="2" width="33" customWidth="1"/>
    <col min="3" max="3" width="14.83203125" customWidth="1"/>
  </cols>
  <sheetData>
    <row r="1" spans="1:12">
      <c r="A1" s="36" t="s">
        <v>25</v>
      </c>
      <c r="B1" s="36"/>
      <c r="C1" s="36"/>
      <c r="D1" s="36"/>
      <c r="E1" s="36"/>
    </row>
    <row r="3" spans="1:12">
      <c r="C3" t="s">
        <v>117</v>
      </c>
      <c r="D3" t="s">
        <v>97</v>
      </c>
      <c r="E3" t="s">
        <v>109</v>
      </c>
      <c r="G3" t="s">
        <v>324</v>
      </c>
      <c r="K3" t="s">
        <v>324</v>
      </c>
      <c r="L3" s="30" t="s">
        <v>329</v>
      </c>
    </row>
    <row r="4" spans="1:12">
      <c r="B4" s="19" t="s">
        <v>142</v>
      </c>
      <c r="C4" s="19" t="s">
        <v>143</v>
      </c>
      <c r="G4">
        <f>COUNTA(C4:E14)</f>
        <v>22</v>
      </c>
      <c r="K4">
        <f>COUNTA(B4:I40)</f>
        <v>33</v>
      </c>
      <c r="L4" s="30"/>
    </row>
    <row r="5" spans="1:12">
      <c r="B5" s="19" t="s">
        <v>144</v>
      </c>
      <c r="C5" s="19" t="s">
        <v>143</v>
      </c>
      <c r="D5">
        <v>2</v>
      </c>
      <c r="L5" s="30">
        <v>1</v>
      </c>
    </row>
    <row r="6" spans="1:12">
      <c r="B6" s="19" t="s">
        <v>145</v>
      </c>
      <c r="C6" s="19" t="s">
        <v>143</v>
      </c>
      <c r="E6">
        <v>1</v>
      </c>
      <c r="L6" s="30">
        <v>1</v>
      </c>
    </row>
    <row r="7" spans="1:12">
      <c r="B7" s="19" t="s">
        <v>146</v>
      </c>
      <c r="C7" s="19" t="s">
        <v>143</v>
      </c>
      <c r="D7">
        <v>2</v>
      </c>
      <c r="E7">
        <v>1</v>
      </c>
      <c r="L7" s="30">
        <v>3</v>
      </c>
    </row>
    <row r="8" spans="1:12">
      <c r="B8" s="19" t="s">
        <v>147</v>
      </c>
      <c r="C8" s="19" t="s">
        <v>143</v>
      </c>
      <c r="D8">
        <v>19</v>
      </c>
      <c r="E8">
        <v>1</v>
      </c>
      <c r="L8" s="30">
        <v>2</v>
      </c>
    </row>
    <row r="9" spans="1:12">
      <c r="B9" s="19" t="s">
        <v>145</v>
      </c>
      <c r="C9" s="19" t="s">
        <v>143</v>
      </c>
      <c r="E9">
        <v>2</v>
      </c>
      <c r="L9" s="30">
        <f>L6/2</f>
        <v>0.5</v>
      </c>
    </row>
    <row r="10" spans="1:12">
      <c r="B10" s="19" t="s">
        <v>146</v>
      </c>
      <c r="C10" s="19" t="s">
        <v>143</v>
      </c>
      <c r="D10">
        <v>19</v>
      </c>
      <c r="E10">
        <v>2</v>
      </c>
      <c r="L10" s="30">
        <f>L7/2</f>
        <v>1.5</v>
      </c>
    </row>
    <row r="11" spans="1:12">
      <c r="B11" s="19" t="s">
        <v>145</v>
      </c>
      <c r="C11" s="19" t="s">
        <v>143</v>
      </c>
      <c r="E11">
        <v>3</v>
      </c>
      <c r="L11" s="30">
        <f>L9/2</f>
        <v>0.25</v>
      </c>
    </row>
    <row r="12" spans="1:12">
      <c r="B12" s="19" t="s">
        <v>146</v>
      </c>
      <c r="C12" s="19" t="s">
        <v>143</v>
      </c>
      <c r="D12">
        <v>19</v>
      </c>
      <c r="E12">
        <v>3</v>
      </c>
      <c r="L12" s="30">
        <f>L10/2</f>
        <v>0.75</v>
      </c>
    </row>
    <row r="13" spans="1:12">
      <c r="B13" s="19" t="s">
        <v>116</v>
      </c>
      <c r="C13" s="19"/>
      <c r="D13">
        <v>19</v>
      </c>
      <c r="L13" s="30"/>
    </row>
    <row r="14" spans="1:12">
      <c r="B14" s="19"/>
      <c r="C14" s="19"/>
      <c r="L14" s="30"/>
    </row>
    <row r="15" spans="1:12">
      <c r="L15" s="30"/>
    </row>
    <row r="16" spans="1:12"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10</v>
      </c>
    </row>
  </sheetData>
  <mergeCells count="1">
    <mergeCell ref="A1:E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264C-D85A-444B-AB8B-C7EEEBA2A330}">
  <sheetPr codeName="Feuil11"/>
  <dimension ref="B1:L35"/>
  <sheetViews>
    <sheetView workbookViewId="0">
      <selection activeCell="B40" sqref="B40"/>
    </sheetView>
  </sheetViews>
  <sheetFormatPr baseColWidth="10" defaultRowHeight="16"/>
  <cols>
    <col min="2" max="2" width="32" customWidth="1"/>
  </cols>
  <sheetData>
    <row r="1" spans="2:12">
      <c r="B1" s="36" t="s">
        <v>26</v>
      </c>
      <c r="C1" s="36"/>
      <c r="D1" s="36"/>
    </row>
    <row r="3" spans="2:12">
      <c r="C3" t="s">
        <v>149</v>
      </c>
      <c r="D3" t="s">
        <v>97</v>
      </c>
      <c r="F3" t="s">
        <v>324</v>
      </c>
      <c r="K3" t="s">
        <v>324</v>
      </c>
      <c r="L3" s="30" t="s">
        <v>329</v>
      </c>
    </row>
    <row r="4" spans="2:12">
      <c r="B4" s="19" t="s">
        <v>148</v>
      </c>
      <c r="C4">
        <v>323</v>
      </c>
      <c r="F4">
        <f>COUNTA(C4:D15)</f>
        <v>18</v>
      </c>
      <c r="K4">
        <f>COUNTA(B4:I40)</f>
        <v>31</v>
      </c>
      <c r="L4" s="30"/>
    </row>
    <row r="5" spans="2:12">
      <c r="B5" s="19" t="s">
        <v>138</v>
      </c>
      <c r="D5">
        <v>0</v>
      </c>
      <c r="L5" s="30"/>
    </row>
    <row r="6" spans="2:12">
      <c r="B6" s="19" t="s">
        <v>150</v>
      </c>
      <c r="C6">
        <v>323</v>
      </c>
      <c r="L6" s="30">
        <v>1</v>
      </c>
    </row>
    <row r="7" spans="2:12">
      <c r="B7" s="33" t="s">
        <v>151</v>
      </c>
      <c r="C7">
        <v>323</v>
      </c>
      <c r="D7">
        <v>3</v>
      </c>
      <c r="L7" s="30">
        <v>2</v>
      </c>
    </row>
    <row r="8" spans="2:12">
      <c r="B8" s="19" t="s">
        <v>152</v>
      </c>
      <c r="C8">
        <v>32</v>
      </c>
      <c r="D8">
        <v>3</v>
      </c>
      <c r="L8" s="30">
        <v>1</v>
      </c>
    </row>
    <row r="9" spans="2:12">
      <c r="B9" s="19" t="s">
        <v>150</v>
      </c>
      <c r="C9">
        <v>32</v>
      </c>
      <c r="L9" s="30">
        <f t="shared" ref="L9:L14" si="0">L6/2</f>
        <v>0.5</v>
      </c>
    </row>
    <row r="10" spans="2:12">
      <c r="B10" s="19" t="s">
        <v>151</v>
      </c>
      <c r="C10">
        <v>32</v>
      </c>
      <c r="D10">
        <v>5</v>
      </c>
      <c r="L10" s="30">
        <f t="shared" si="0"/>
        <v>1</v>
      </c>
    </row>
    <row r="11" spans="2:12">
      <c r="B11" s="19" t="s">
        <v>152</v>
      </c>
      <c r="C11">
        <v>3</v>
      </c>
      <c r="D11">
        <v>5</v>
      </c>
      <c r="L11" s="30">
        <f t="shared" si="0"/>
        <v>0.5</v>
      </c>
    </row>
    <row r="12" spans="2:12">
      <c r="B12" s="19" t="s">
        <v>150</v>
      </c>
      <c r="C12">
        <v>3</v>
      </c>
      <c r="L12" s="30">
        <f t="shared" si="0"/>
        <v>0.25</v>
      </c>
    </row>
    <row r="13" spans="2:12">
      <c r="B13" s="19" t="s">
        <v>151</v>
      </c>
      <c r="C13">
        <v>3</v>
      </c>
      <c r="D13">
        <v>8</v>
      </c>
      <c r="L13" s="30">
        <f t="shared" si="0"/>
        <v>0.5</v>
      </c>
    </row>
    <row r="14" spans="2:12">
      <c r="B14" s="19" t="s">
        <v>152</v>
      </c>
      <c r="C14">
        <v>0</v>
      </c>
      <c r="D14">
        <v>8</v>
      </c>
      <c r="L14" s="30">
        <f t="shared" si="0"/>
        <v>0.25</v>
      </c>
    </row>
    <row r="15" spans="2:12">
      <c r="B15" s="19" t="s">
        <v>116</v>
      </c>
      <c r="D15">
        <v>8</v>
      </c>
      <c r="L15" s="30"/>
    </row>
    <row r="16" spans="2:12"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7</v>
      </c>
    </row>
  </sheetData>
  <mergeCells count="1">
    <mergeCell ref="B1:D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BF858-1BD8-0D4E-B3C2-EC62971FF7E9}">
  <sheetPr codeName="Feuil12"/>
  <dimension ref="A1:L35"/>
  <sheetViews>
    <sheetView workbookViewId="0">
      <selection activeCell="L8" sqref="L8:L23"/>
    </sheetView>
  </sheetViews>
  <sheetFormatPr baseColWidth="10" defaultRowHeight="16"/>
  <cols>
    <col min="1" max="1" width="32.1640625" customWidth="1"/>
  </cols>
  <sheetData>
    <row r="1" spans="1:12">
      <c r="A1" s="36" t="s">
        <v>27</v>
      </c>
      <c r="B1" s="36"/>
      <c r="C1" s="36"/>
      <c r="D1" s="36"/>
    </row>
    <row r="3" spans="1:12">
      <c r="B3" t="s">
        <v>149</v>
      </c>
      <c r="C3" t="s">
        <v>97</v>
      </c>
      <c r="D3" t="s">
        <v>109</v>
      </c>
      <c r="K3" s="30" t="s">
        <v>324</v>
      </c>
      <c r="L3" s="30" t="s">
        <v>329</v>
      </c>
    </row>
    <row r="4" spans="1:12">
      <c r="A4" s="19" t="s">
        <v>153</v>
      </c>
      <c r="B4">
        <v>11</v>
      </c>
      <c r="K4" s="30">
        <f>COUNTA(B4:I40)</f>
        <v>39</v>
      </c>
      <c r="L4" s="30"/>
    </row>
    <row r="5" spans="1:12">
      <c r="A5" s="19" t="s">
        <v>154</v>
      </c>
      <c r="C5" t="s">
        <v>55</v>
      </c>
      <c r="K5" s="30"/>
      <c r="L5" s="30"/>
    </row>
    <row r="6" spans="1:12">
      <c r="A6" s="19" t="s">
        <v>155</v>
      </c>
      <c r="B6">
        <v>11</v>
      </c>
      <c r="D6">
        <v>2</v>
      </c>
      <c r="K6" s="30"/>
      <c r="L6" s="30">
        <v>1</v>
      </c>
    </row>
    <row r="7" spans="1:12">
      <c r="A7" s="19" t="s">
        <v>156</v>
      </c>
      <c r="B7">
        <v>11</v>
      </c>
      <c r="D7">
        <v>2</v>
      </c>
      <c r="K7" s="30"/>
      <c r="L7" s="30">
        <v>2</v>
      </c>
    </row>
    <row r="8" spans="1:12">
      <c r="A8" s="19" t="s">
        <v>155</v>
      </c>
      <c r="B8">
        <v>11</v>
      </c>
      <c r="D8">
        <v>3</v>
      </c>
      <c r="K8" s="30"/>
      <c r="L8" s="30">
        <f>L6/2</f>
        <v>0.5</v>
      </c>
    </row>
    <row r="9" spans="1:12">
      <c r="A9" s="19" t="s">
        <v>156</v>
      </c>
      <c r="B9">
        <v>11</v>
      </c>
      <c r="D9">
        <v>3</v>
      </c>
      <c r="K9" s="30"/>
      <c r="L9" s="30">
        <f>L7/2</f>
        <v>1</v>
      </c>
    </row>
    <row r="10" spans="1:12">
      <c r="A10" s="19" t="s">
        <v>155</v>
      </c>
      <c r="B10">
        <v>11</v>
      </c>
      <c r="D10">
        <v>4</v>
      </c>
      <c r="K10" s="30"/>
      <c r="L10" s="30">
        <f t="shared" ref="L10:L23" si="0">L8/2</f>
        <v>0.25</v>
      </c>
    </row>
    <row r="11" spans="1:12">
      <c r="A11" s="19" t="s">
        <v>156</v>
      </c>
      <c r="B11">
        <v>11</v>
      </c>
      <c r="D11">
        <v>4</v>
      </c>
      <c r="K11" s="30"/>
      <c r="L11" s="30">
        <f t="shared" si="0"/>
        <v>0.5</v>
      </c>
    </row>
    <row r="12" spans="1:12">
      <c r="A12" s="19" t="s">
        <v>155</v>
      </c>
      <c r="B12">
        <v>11</v>
      </c>
      <c r="D12">
        <v>5</v>
      </c>
      <c r="K12" s="30"/>
      <c r="L12" s="30">
        <f t="shared" si="0"/>
        <v>0.125</v>
      </c>
    </row>
    <row r="13" spans="1:12">
      <c r="A13" s="19" t="s">
        <v>156</v>
      </c>
      <c r="B13">
        <v>11</v>
      </c>
      <c r="D13">
        <v>5</v>
      </c>
      <c r="K13" s="30"/>
      <c r="L13" s="30">
        <f t="shared" si="0"/>
        <v>0.25</v>
      </c>
    </row>
    <row r="14" spans="1:12">
      <c r="A14" s="19" t="s">
        <v>155</v>
      </c>
      <c r="B14">
        <v>11</v>
      </c>
      <c r="D14">
        <v>6</v>
      </c>
      <c r="K14" s="30"/>
      <c r="L14" s="30">
        <f t="shared" si="0"/>
        <v>6.25E-2</v>
      </c>
    </row>
    <row r="15" spans="1:12">
      <c r="A15" s="19" t="s">
        <v>156</v>
      </c>
      <c r="B15">
        <v>11</v>
      </c>
      <c r="D15">
        <v>6</v>
      </c>
      <c r="K15" s="30"/>
      <c r="L15" s="30">
        <f t="shared" si="0"/>
        <v>0.125</v>
      </c>
    </row>
    <row r="16" spans="1:12">
      <c r="A16" s="19" t="s">
        <v>155</v>
      </c>
      <c r="B16">
        <v>11</v>
      </c>
      <c r="D16">
        <v>7</v>
      </c>
      <c r="K16" s="30"/>
      <c r="L16" s="30">
        <f t="shared" si="0"/>
        <v>3.125E-2</v>
      </c>
    </row>
    <row r="17" spans="1:12">
      <c r="A17" s="19" t="s">
        <v>156</v>
      </c>
      <c r="B17">
        <v>11</v>
      </c>
      <c r="D17">
        <v>7</v>
      </c>
      <c r="K17" s="30"/>
      <c r="L17" s="30">
        <f t="shared" si="0"/>
        <v>6.25E-2</v>
      </c>
    </row>
    <row r="18" spans="1:12">
      <c r="A18" s="19" t="s">
        <v>155</v>
      </c>
      <c r="B18">
        <v>11</v>
      </c>
      <c r="D18">
        <v>8</v>
      </c>
      <c r="K18" s="30"/>
      <c r="L18" s="30">
        <f t="shared" si="0"/>
        <v>1.5625E-2</v>
      </c>
    </row>
    <row r="19" spans="1:12">
      <c r="A19" s="19" t="s">
        <v>156</v>
      </c>
      <c r="B19">
        <v>11</v>
      </c>
      <c r="D19">
        <v>8</v>
      </c>
      <c r="K19" s="30"/>
      <c r="L19" s="30">
        <f t="shared" si="0"/>
        <v>3.125E-2</v>
      </c>
    </row>
    <row r="20" spans="1:12">
      <c r="A20" s="19" t="s">
        <v>155</v>
      </c>
      <c r="B20">
        <v>11</v>
      </c>
      <c r="D20">
        <v>9</v>
      </c>
      <c r="K20" s="30"/>
      <c r="L20" s="30">
        <f t="shared" si="0"/>
        <v>7.8125E-3</v>
      </c>
    </row>
    <row r="21" spans="1:12">
      <c r="A21" s="19" t="s">
        <v>156</v>
      </c>
      <c r="B21">
        <v>11</v>
      </c>
      <c r="D21">
        <v>9</v>
      </c>
      <c r="K21" s="30"/>
      <c r="L21" s="30">
        <f t="shared" si="0"/>
        <v>1.5625E-2</v>
      </c>
    </row>
    <row r="22" spans="1:12">
      <c r="A22" s="19" t="s">
        <v>155</v>
      </c>
      <c r="B22">
        <v>11</v>
      </c>
      <c r="D22">
        <v>10</v>
      </c>
      <c r="K22" s="30"/>
      <c r="L22" s="30">
        <f t="shared" si="0"/>
        <v>3.90625E-3</v>
      </c>
    </row>
    <row r="23" spans="1:12">
      <c r="A23" s="19" t="s">
        <v>156</v>
      </c>
      <c r="B23">
        <v>11</v>
      </c>
      <c r="D23">
        <v>10</v>
      </c>
      <c r="K23" s="30"/>
      <c r="L23" s="30">
        <f t="shared" si="0"/>
        <v>7.8125E-3</v>
      </c>
    </row>
    <row r="24" spans="1:12">
      <c r="A24" s="19" t="s">
        <v>116</v>
      </c>
      <c r="C24" t="s">
        <v>55</v>
      </c>
      <c r="K24" s="30"/>
      <c r="L24" s="30"/>
    </row>
    <row r="25" spans="1:12">
      <c r="K25" s="30"/>
      <c r="L25" s="30"/>
    </row>
    <row r="26" spans="1:12">
      <c r="K26" s="30"/>
      <c r="L26" s="30"/>
    </row>
    <row r="27" spans="1:12">
      <c r="K27" s="30"/>
      <c r="L27" s="30"/>
    </row>
    <row r="28" spans="1:12">
      <c r="K28" s="30"/>
      <c r="L28" s="30"/>
    </row>
    <row r="29" spans="1:12">
      <c r="K29" s="30"/>
      <c r="L29" s="30"/>
    </row>
    <row r="30" spans="1:12">
      <c r="K30" s="30"/>
      <c r="L30" s="30"/>
    </row>
    <row r="31" spans="1:12">
      <c r="K31" s="30"/>
      <c r="L31" s="30"/>
    </row>
    <row r="32" spans="1:12">
      <c r="K32" s="30"/>
      <c r="L32" s="30"/>
    </row>
    <row r="33" spans="11:12">
      <c r="K33" s="30"/>
      <c r="L33" s="30"/>
    </row>
    <row r="34" spans="11:12">
      <c r="K34" s="30"/>
      <c r="L34" s="30"/>
    </row>
    <row r="35" spans="11:12">
      <c r="K35" s="30"/>
      <c r="L35" s="30">
        <f>SUM(L4:L34)</f>
        <v>5.98828125</v>
      </c>
    </row>
  </sheetData>
  <mergeCells count="1">
    <mergeCell ref="A1:D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6BDDC-4850-3F48-A46E-907B0480803E}">
  <sheetPr codeName="Feuil13"/>
  <dimension ref="A1:L35"/>
  <sheetViews>
    <sheetView workbookViewId="0">
      <selection activeCell="L7" sqref="L7"/>
    </sheetView>
  </sheetViews>
  <sheetFormatPr baseColWidth="10" defaultRowHeight="16"/>
  <cols>
    <col min="1" max="1" width="34.33203125" customWidth="1"/>
  </cols>
  <sheetData>
    <row r="1" spans="1:12">
      <c r="A1" s="36" t="s">
        <v>28</v>
      </c>
      <c r="B1" s="36"/>
      <c r="C1" s="36"/>
      <c r="D1" s="36"/>
    </row>
    <row r="3" spans="1:12">
      <c r="B3" t="s">
        <v>160</v>
      </c>
      <c r="C3" t="s">
        <v>161</v>
      </c>
      <c r="D3" t="s">
        <v>162</v>
      </c>
      <c r="F3" t="s">
        <v>324</v>
      </c>
      <c r="K3" t="s">
        <v>324</v>
      </c>
      <c r="L3" s="30" t="s">
        <v>329</v>
      </c>
    </row>
    <row r="4" spans="1:12">
      <c r="A4" s="19" t="s">
        <v>157</v>
      </c>
      <c r="B4">
        <v>5</v>
      </c>
      <c r="F4">
        <f>COUNTA(B4:D24)</f>
        <v>13</v>
      </c>
      <c r="K4">
        <f>COUNTA(B4:I40)</f>
        <v>14</v>
      </c>
      <c r="L4" s="30"/>
    </row>
    <row r="5" spans="1:12">
      <c r="A5" s="19" t="s">
        <v>158</v>
      </c>
      <c r="C5">
        <v>3</v>
      </c>
      <c r="L5" s="30"/>
    </row>
    <row r="6" spans="1:12">
      <c r="A6" s="19" t="s">
        <v>159</v>
      </c>
      <c r="D6">
        <v>10</v>
      </c>
      <c r="L6" s="30"/>
    </row>
    <row r="7" spans="1:12">
      <c r="A7" s="19" t="s">
        <v>163</v>
      </c>
      <c r="B7">
        <v>5</v>
      </c>
      <c r="C7">
        <v>3</v>
      </c>
      <c r="D7">
        <v>10</v>
      </c>
      <c r="L7" s="30">
        <v>3</v>
      </c>
    </row>
    <row r="8" spans="1:12">
      <c r="A8" s="19" t="s">
        <v>165</v>
      </c>
      <c r="B8">
        <v>5</v>
      </c>
      <c r="C8">
        <v>3</v>
      </c>
      <c r="D8">
        <v>10</v>
      </c>
      <c r="L8" s="30">
        <v>3</v>
      </c>
    </row>
    <row r="9" spans="1:12">
      <c r="A9" s="19" t="s">
        <v>164</v>
      </c>
      <c r="B9">
        <v>5</v>
      </c>
      <c r="C9">
        <v>3</v>
      </c>
      <c r="D9">
        <v>10</v>
      </c>
      <c r="L9" s="30">
        <v>3</v>
      </c>
    </row>
    <row r="10" spans="1:12">
      <c r="A10" s="19" t="s">
        <v>166</v>
      </c>
      <c r="D10">
        <v>10</v>
      </c>
      <c r="L10" s="30"/>
    </row>
    <row r="11" spans="1:12">
      <c r="L11" s="30"/>
    </row>
    <row r="12" spans="1:12">
      <c r="L12" s="30"/>
    </row>
    <row r="13" spans="1:12">
      <c r="L13" s="30"/>
    </row>
    <row r="14" spans="1:12">
      <c r="L14" s="30"/>
    </row>
    <row r="15" spans="1:12">
      <c r="L15" s="30"/>
    </row>
    <row r="16" spans="1:12"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9</v>
      </c>
    </row>
  </sheetData>
  <mergeCells count="1">
    <mergeCell ref="A1:D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B079E-D957-3148-AA3D-FC23329FC31A}">
  <sheetPr codeName="Feuil14"/>
  <dimension ref="A1:L35"/>
  <sheetViews>
    <sheetView workbookViewId="0">
      <selection activeCell="M9" sqref="M9"/>
    </sheetView>
  </sheetViews>
  <sheetFormatPr baseColWidth="10" defaultRowHeight="16"/>
  <cols>
    <col min="1" max="1" width="33.83203125" customWidth="1"/>
  </cols>
  <sheetData>
    <row r="1" spans="1:12">
      <c r="A1" s="36" t="s">
        <v>29</v>
      </c>
      <c r="B1" s="36"/>
      <c r="C1" s="36"/>
      <c r="D1" s="36"/>
      <c r="E1" s="36"/>
    </row>
    <row r="3" spans="1:12">
      <c r="B3" t="s">
        <v>160</v>
      </c>
      <c r="C3" t="s">
        <v>161</v>
      </c>
      <c r="D3" t="s">
        <v>97</v>
      </c>
      <c r="E3" t="s">
        <v>109</v>
      </c>
      <c r="K3" t="s">
        <v>324</v>
      </c>
      <c r="L3" s="30" t="s">
        <v>329</v>
      </c>
    </row>
    <row r="4" spans="1:12">
      <c r="A4" s="19" t="s">
        <v>167</v>
      </c>
      <c r="B4">
        <v>2</v>
      </c>
      <c r="K4">
        <f>COUNTA(B4:I40)</f>
        <v>13</v>
      </c>
      <c r="L4" s="30"/>
    </row>
    <row r="5" spans="1:12">
      <c r="A5" s="19" t="s">
        <v>158</v>
      </c>
      <c r="C5">
        <v>3</v>
      </c>
      <c r="L5" s="30"/>
    </row>
    <row r="6" spans="1:12">
      <c r="A6" s="19" t="s">
        <v>168</v>
      </c>
      <c r="B6">
        <v>2</v>
      </c>
      <c r="D6">
        <v>2</v>
      </c>
      <c r="L6" s="30"/>
    </row>
    <row r="7" spans="1:12">
      <c r="A7" s="19" t="s">
        <v>169</v>
      </c>
      <c r="C7">
        <v>3</v>
      </c>
      <c r="E7">
        <v>1</v>
      </c>
      <c r="L7" s="30">
        <v>2</v>
      </c>
    </row>
    <row r="8" spans="1:12">
      <c r="A8" s="19" t="s">
        <v>170</v>
      </c>
      <c r="B8">
        <v>2</v>
      </c>
      <c r="D8">
        <v>4</v>
      </c>
      <c r="L8" s="30">
        <v>2</v>
      </c>
    </row>
    <row r="9" spans="1:12">
      <c r="A9" s="19" t="s">
        <v>169</v>
      </c>
      <c r="C9">
        <v>3</v>
      </c>
      <c r="E9">
        <v>2</v>
      </c>
      <c r="L9" s="30">
        <f>L7/2</f>
        <v>1</v>
      </c>
    </row>
    <row r="10" spans="1:12">
      <c r="A10" s="19" t="s">
        <v>170</v>
      </c>
      <c r="B10">
        <v>2</v>
      </c>
      <c r="D10">
        <v>8</v>
      </c>
      <c r="L10" s="30">
        <f>L8/2</f>
        <v>1</v>
      </c>
    </row>
    <row r="11" spans="1:12">
      <c r="A11" s="19" t="s">
        <v>116</v>
      </c>
      <c r="D11">
        <v>8</v>
      </c>
      <c r="L11" s="30"/>
    </row>
    <row r="12" spans="1:12">
      <c r="L12" s="30"/>
    </row>
    <row r="13" spans="1:12">
      <c r="L13" s="30"/>
    </row>
    <row r="14" spans="1:12">
      <c r="L14" s="30"/>
    </row>
    <row r="15" spans="1:12">
      <c r="L15" s="30"/>
    </row>
    <row r="16" spans="1:12"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6</v>
      </c>
    </row>
  </sheetData>
  <mergeCells count="1">
    <mergeCell ref="A1:E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80C19-D9FB-9A45-B044-4C5B6681C78B}">
  <sheetPr codeName="Feuil15"/>
  <dimension ref="A1:L35"/>
  <sheetViews>
    <sheetView workbookViewId="0">
      <selection activeCell="L8" sqref="L8:L9"/>
    </sheetView>
  </sheetViews>
  <sheetFormatPr baseColWidth="10" defaultRowHeight="16"/>
  <cols>
    <col min="1" max="1" width="63.5" customWidth="1"/>
  </cols>
  <sheetData>
    <row r="1" spans="1:12">
      <c r="A1" s="37" t="s">
        <v>37</v>
      </c>
      <c r="B1" s="37"/>
      <c r="C1" s="37"/>
      <c r="D1" s="37"/>
      <c r="E1" s="37"/>
    </row>
    <row r="3" spans="1:12">
      <c r="B3" t="s">
        <v>172</v>
      </c>
      <c r="C3" t="s">
        <v>97</v>
      </c>
      <c r="D3" t="s">
        <v>109</v>
      </c>
      <c r="E3" t="s">
        <v>175</v>
      </c>
      <c r="K3" t="s">
        <v>324</v>
      </c>
      <c r="L3" s="30" t="s">
        <v>329</v>
      </c>
    </row>
    <row r="4" spans="1:12">
      <c r="A4" s="19" t="s">
        <v>171</v>
      </c>
      <c r="B4" t="s">
        <v>173</v>
      </c>
      <c r="K4">
        <f>COUNTA(B4:I40)</f>
        <v>15</v>
      </c>
      <c r="L4" s="30"/>
    </row>
    <row r="5" spans="1:12">
      <c r="A5" s="19" t="s">
        <v>154</v>
      </c>
      <c r="C5" t="s">
        <v>55</v>
      </c>
      <c r="L5" s="30"/>
    </row>
    <row r="6" spans="1:12">
      <c r="A6" s="19" t="s">
        <v>174</v>
      </c>
      <c r="B6" t="s">
        <v>173</v>
      </c>
      <c r="D6">
        <v>0</v>
      </c>
      <c r="E6">
        <v>3</v>
      </c>
      <c r="L6" s="30">
        <v>3</v>
      </c>
    </row>
    <row r="7" spans="1:12">
      <c r="A7" s="19" t="s">
        <v>176</v>
      </c>
      <c r="B7" t="s">
        <v>173</v>
      </c>
      <c r="D7">
        <v>0</v>
      </c>
      <c r="E7">
        <v>3</v>
      </c>
      <c r="L7" s="30">
        <v>3</v>
      </c>
    </row>
    <row r="8" spans="1:12">
      <c r="A8" s="19" t="s">
        <v>174</v>
      </c>
      <c r="B8" t="s">
        <v>173</v>
      </c>
      <c r="D8">
        <v>1</v>
      </c>
      <c r="E8">
        <v>2</v>
      </c>
      <c r="L8" s="30">
        <f>L6/2</f>
        <v>1.5</v>
      </c>
    </row>
    <row r="9" spans="1:12">
      <c r="A9" s="19" t="s">
        <v>176</v>
      </c>
      <c r="B9" t="s">
        <v>173</v>
      </c>
      <c r="D9">
        <v>1</v>
      </c>
      <c r="E9">
        <v>2</v>
      </c>
      <c r="L9" s="30">
        <f>L7/2</f>
        <v>1.5</v>
      </c>
    </row>
    <row r="10" spans="1:12">
      <c r="A10" s="19" t="s">
        <v>116</v>
      </c>
      <c r="C10" t="s">
        <v>55</v>
      </c>
      <c r="L10" s="30"/>
    </row>
    <row r="11" spans="1:12">
      <c r="L11" s="30"/>
    </row>
    <row r="12" spans="1:12">
      <c r="L12" s="30"/>
    </row>
    <row r="13" spans="1:12">
      <c r="L13" s="30"/>
    </row>
    <row r="14" spans="1:12">
      <c r="L14" s="30"/>
    </row>
    <row r="15" spans="1:12">
      <c r="L15" s="30"/>
    </row>
    <row r="16" spans="1:12"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9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45244-23E2-F746-AAE2-0C4D251FD5F6}">
  <sheetPr codeName="Feuil2"/>
  <dimension ref="A3:H26"/>
  <sheetViews>
    <sheetView zoomScale="125" workbookViewId="0">
      <selection activeCell="H7" sqref="H7"/>
    </sheetView>
  </sheetViews>
  <sheetFormatPr baseColWidth="10" defaultRowHeight="16"/>
  <cols>
    <col min="1" max="1" width="32.6640625" style="8" customWidth="1"/>
    <col min="2" max="2" width="10" style="8" customWidth="1"/>
    <col min="3" max="3" width="17.83203125" style="8" customWidth="1"/>
    <col min="4" max="6" width="10.83203125" style="8"/>
    <col min="7" max="7" width="8.33203125" style="8" customWidth="1"/>
    <col min="8" max="8" width="64.83203125" style="8" customWidth="1"/>
    <col min="9" max="16384" width="10.83203125" style="8"/>
  </cols>
  <sheetData>
    <row r="3" spans="1:8" ht="34">
      <c r="A3" s="10" t="s">
        <v>49</v>
      </c>
      <c r="B3" s="10" t="s">
        <v>0</v>
      </c>
      <c r="C3" s="10" t="s">
        <v>7</v>
      </c>
      <c r="D3" s="10" t="s">
        <v>48</v>
      </c>
      <c r="E3" s="10" t="s">
        <v>90</v>
      </c>
      <c r="F3" s="10" t="s">
        <v>91</v>
      </c>
      <c r="G3" s="10" t="s">
        <v>53</v>
      </c>
      <c r="H3" s="10" t="s">
        <v>51</v>
      </c>
    </row>
    <row r="4" spans="1:8" ht="45" customHeight="1">
      <c r="A4" s="8" t="str">
        <f>data!B2</f>
        <v>1-factorial</v>
      </c>
      <c r="B4" s="9">
        <v>1</v>
      </c>
      <c r="C4" s="8">
        <v>1</v>
      </c>
      <c r="D4" s="8">
        <v>24</v>
      </c>
      <c r="E4" s="8">
        <v>36.57</v>
      </c>
      <c r="F4" s="11">
        <f>data!E2</f>
        <v>68.014414634146334</v>
      </c>
      <c r="G4" s="8">
        <v>1</v>
      </c>
      <c r="H4" s="8" t="s">
        <v>76</v>
      </c>
    </row>
    <row r="5" spans="1:8" ht="45" customHeight="1">
      <c r="A5" s="8" t="str">
        <f>data!B3</f>
        <v>2-count-chars-at-same-pos-in-string</v>
      </c>
      <c r="B5" s="9">
        <v>2</v>
      </c>
      <c r="C5" s="8">
        <v>0</v>
      </c>
      <c r="D5" s="8">
        <v>1</v>
      </c>
      <c r="F5" s="11">
        <f>data!E3</f>
        <v>100.26741463414632</v>
      </c>
      <c r="G5" s="8">
        <v>2</v>
      </c>
      <c r="H5" s="8" t="s">
        <v>75</v>
      </c>
    </row>
    <row r="6" spans="1:8" ht="45" customHeight="1">
      <c r="A6" s="8" t="str">
        <f>data!B4</f>
        <v>3-greatest-common-divisor</v>
      </c>
      <c r="B6" s="9">
        <v>3</v>
      </c>
      <c r="C6" s="8" t="s">
        <v>83</v>
      </c>
      <c r="D6" s="8" t="s">
        <v>57</v>
      </c>
      <c r="F6" s="11">
        <f>data!E4</f>
        <v>132.46873170731703</v>
      </c>
      <c r="G6" s="8">
        <v>3</v>
      </c>
      <c r="H6" s="8" t="s">
        <v>82</v>
      </c>
    </row>
    <row r="7" spans="1:8" ht="45" customHeight="1">
      <c r="A7" s="8" t="str">
        <f>data!B5</f>
        <v>4-bubblesort</v>
      </c>
      <c r="B7" s="9">
        <v>4</v>
      </c>
      <c r="C7" s="8" t="s">
        <v>64</v>
      </c>
      <c r="F7" s="11">
        <f>data!E5</f>
        <v>154.64156097560979</v>
      </c>
      <c r="G7" s="8">
        <v>4</v>
      </c>
      <c r="H7" s="8" t="s">
        <v>85</v>
      </c>
    </row>
    <row r="8" spans="1:8" ht="45" customHeight="1">
      <c r="A8" s="8" t="str">
        <f>data!B6</f>
        <v>5-binary-search</v>
      </c>
      <c r="B8" s="9">
        <v>5</v>
      </c>
      <c r="C8" s="8">
        <v>1</v>
      </c>
      <c r="D8" s="8">
        <v>2</v>
      </c>
      <c r="E8" s="8">
        <v>276.22000000000003</v>
      </c>
      <c r="F8" s="11">
        <f>data!E6</f>
        <v>211.48453658536584</v>
      </c>
      <c r="G8" s="8">
        <v>4</v>
      </c>
      <c r="H8" s="8" t="s">
        <v>86</v>
      </c>
    </row>
    <row r="9" spans="1:8" ht="45" customHeight="1">
      <c r="A9" s="8" t="str">
        <f>data!B7</f>
        <v>6-sum-from-1-to-n</v>
      </c>
      <c r="B9" s="9">
        <v>6</v>
      </c>
      <c r="C9" s="8">
        <v>0</v>
      </c>
      <c r="D9" s="8">
        <v>10</v>
      </c>
      <c r="E9" s="8">
        <v>26</v>
      </c>
      <c r="F9" s="11">
        <f>data!E7</f>
        <v>70.510951219512179</v>
      </c>
      <c r="G9" s="8">
        <v>1</v>
      </c>
      <c r="H9" s="8" t="s">
        <v>77</v>
      </c>
    </row>
    <row r="10" spans="1:8" ht="45" customHeight="1">
      <c r="A10" s="8" t="str">
        <f>data!B8</f>
        <v>7-find-max-nb</v>
      </c>
      <c r="B10" s="9">
        <v>7</v>
      </c>
      <c r="C10" s="8">
        <v>1</v>
      </c>
      <c r="D10" s="8">
        <v>19</v>
      </c>
      <c r="F10" s="11">
        <f>data!E8</f>
        <v>66.048609756097534</v>
      </c>
      <c r="G10" s="8">
        <v>3</v>
      </c>
      <c r="H10" s="8" t="s">
        <v>52</v>
      </c>
    </row>
    <row r="11" spans="1:8" ht="45" customHeight="1">
      <c r="A11" s="8" t="str">
        <f>data!B9</f>
        <v>8-cross-sum</v>
      </c>
      <c r="B11" s="9">
        <v>8</v>
      </c>
      <c r="C11" s="8" t="s">
        <v>64</v>
      </c>
      <c r="D11" s="8" t="s">
        <v>50</v>
      </c>
      <c r="F11" s="11">
        <f>data!E9</f>
        <v>104.82602439024393</v>
      </c>
      <c r="G11" s="8">
        <v>4</v>
      </c>
      <c r="H11" s="8" t="s">
        <v>63</v>
      </c>
    </row>
    <row r="12" spans="1:8" ht="45" customHeight="1">
      <c r="A12" s="8" t="str">
        <f>data!B10</f>
        <v>9-prime-test</v>
      </c>
      <c r="B12" s="9">
        <v>9</v>
      </c>
      <c r="C12" s="8">
        <v>0</v>
      </c>
      <c r="D12" s="8" t="s">
        <v>55</v>
      </c>
      <c r="F12" s="11">
        <f>data!E10</f>
        <v>65.420853658536572</v>
      </c>
      <c r="G12" s="8">
        <v>2</v>
      </c>
      <c r="H12" s="8" t="s">
        <v>54</v>
      </c>
    </row>
    <row r="13" spans="1:8" ht="45" customHeight="1">
      <c r="A13" s="8" t="str">
        <f>data!B11</f>
        <v>10-find-middle-nb</v>
      </c>
      <c r="B13" s="9">
        <v>10</v>
      </c>
      <c r="C13" s="8">
        <v>1</v>
      </c>
      <c r="D13" s="8">
        <v>10</v>
      </c>
      <c r="E13" s="8">
        <v>21.14</v>
      </c>
      <c r="F13" s="11">
        <f>data!E11</f>
        <v>42.585804878048783</v>
      </c>
      <c r="G13" s="8">
        <v>1</v>
      </c>
      <c r="H13" s="8" t="s">
        <v>56</v>
      </c>
    </row>
    <row r="14" spans="1:8" ht="45" customHeight="1">
      <c r="A14" s="8" t="str">
        <f>data!B12</f>
        <v>11-power</v>
      </c>
      <c r="B14" s="9">
        <v>11</v>
      </c>
      <c r="D14" s="8">
        <v>8</v>
      </c>
      <c r="E14" s="8">
        <v>51.43</v>
      </c>
      <c r="F14" s="11">
        <f>data!E12</f>
        <v>65.473780487804873</v>
      </c>
      <c r="G14" s="8">
        <v>2</v>
      </c>
      <c r="H14" s="8" t="s">
        <v>84</v>
      </c>
    </row>
    <row r="15" spans="1:8" ht="45" customHeight="1">
      <c r="A15" s="8" t="str">
        <f>data!B13</f>
        <v>12-palindrom</v>
      </c>
      <c r="B15" s="9">
        <v>12</v>
      </c>
      <c r="D15" s="8" t="s">
        <v>55</v>
      </c>
      <c r="E15" s="8">
        <v>102.93</v>
      </c>
      <c r="F15" s="11">
        <f>data!E13</f>
        <v>59.81002439024391</v>
      </c>
      <c r="G15" s="8">
        <v>3</v>
      </c>
      <c r="H15" s="8" t="s">
        <v>78</v>
      </c>
    </row>
    <row r="16" spans="1:8" ht="17">
      <c r="A16" s="8" t="str">
        <f>data!B14</f>
        <v>13-swap</v>
      </c>
      <c r="B16" s="9">
        <v>13</v>
      </c>
      <c r="C16" s="8">
        <v>1</v>
      </c>
      <c r="D16" s="8">
        <v>42</v>
      </c>
      <c r="E16" s="8">
        <v>25.31</v>
      </c>
      <c r="F16" s="11">
        <f>data!E14</f>
        <v>37.425292682926823</v>
      </c>
      <c r="G16" s="8">
        <v>1</v>
      </c>
      <c r="H16" s="8" t="s">
        <v>58</v>
      </c>
    </row>
    <row r="17" spans="1:8" ht="51">
      <c r="A17" s="8" t="str">
        <f>data!B15</f>
        <v>14-reverse-string</v>
      </c>
      <c r="B17" s="9">
        <v>14</v>
      </c>
      <c r="C17" s="8" t="s">
        <v>198</v>
      </c>
      <c r="D17" s="8" t="s">
        <v>59</v>
      </c>
      <c r="E17" s="8">
        <v>41.87</v>
      </c>
      <c r="F17" s="11">
        <f>data!E15</f>
        <v>48.394707317073163</v>
      </c>
      <c r="G17" s="8">
        <v>1</v>
      </c>
      <c r="H17" s="8" t="s">
        <v>60</v>
      </c>
    </row>
    <row r="18" spans="1:8" ht="51">
      <c r="A18" s="8" t="str">
        <f>data!B16</f>
        <v>15-matrix-mult</v>
      </c>
      <c r="B18" s="9">
        <v>15</v>
      </c>
      <c r="C18" s="8" t="s">
        <v>64</v>
      </c>
      <c r="D18" s="8" t="s">
        <v>57</v>
      </c>
      <c r="E18" s="8" t="s">
        <v>67</v>
      </c>
      <c r="F18" s="11">
        <f>data!E16</f>
        <v>355.30917073170724</v>
      </c>
      <c r="G18" s="8">
        <v>5</v>
      </c>
      <c r="H18" s="8" t="s">
        <v>66</v>
      </c>
    </row>
    <row r="19" spans="1:8" ht="17">
      <c r="A19" s="8" t="str">
        <f>data!B17</f>
        <v>16-arithmetic-mean</v>
      </c>
      <c r="B19" s="9">
        <v>16</v>
      </c>
      <c r="C19" s="8">
        <v>1</v>
      </c>
      <c r="D19" s="8">
        <v>6</v>
      </c>
      <c r="E19" s="8">
        <v>5.96</v>
      </c>
      <c r="F19" s="11">
        <f>data!E17</f>
        <v>20.50239024390244</v>
      </c>
      <c r="G19" s="8">
        <v>1</v>
      </c>
      <c r="H19" s="8" t="s">
        <v>87</v>
      </c>
    </row>
    <row r="20" spans="1:8" ht="119">
      <c r="A20" s="8" t="str">
        <f>data!B18</f>
        <v>17-check-wether-substring-is-contained</v>
      </c>
      <c r="B20" s="9">
        <v>17</v>
      </c>
      <c r="C20" s="8">
        <v>1</v>
      </c>
      <c r="D20" s="8" t="s">
        <v>62</v>
      </c>
      <c r="E20" s="8">
        <v>64.38</v>
      </c>
      <c r="F20" s="11">
        <f>data!E18</f>
        <v>99.988414634146352</v>
      </c>
      <c r="G20" s="8">
        <v>2</v>
      </c>
      <c r="H20" s="8" t="s">
        <v>61</v>
      </c>
    </row>
    <row r="21" spans="1:8" ht="68">
      <c r="A21" s="8" t="str">
        <f>data!B19</f>
        <v>18-last-common-multiple</v>
      </c>
      <c r="B21" s="9">
        <v>18</v>
      </c>
      <c r="C21" s="8" t="s">
        <v>239</v>
      </c>
      <c r="D21" s="8" t="s">
        <v>57</v>
      </c>
      <c r="E21" s="8" t="s">
        <v>88</v>
      </c>
      <c r="F21" s="11">
        <f>data!E19</f>
        <v>132.07892682926831</v>
      </c>
      <c r="G21" s="8">
        <v>4</v>
      </c>
      <c r="H21" s="8" t="s">
        <v>89</v>
      </c>
    </row>
    <row r="22" spans="1:8" ht="51">
      <c r="A22" s="8" t="str">
        <f>data!B20</f>
        <v>19-capitalize-first-letter</v>
      </c>
      <c r="B22" s="9">
        <v>19</v>
      </c>
      <c r="C22" s="8" t="s">
        <v>266</v>
      </c>
      <c r="D22" s="8" t="s">
        <v>79</v>
      </c>
      <c r="E22" s="8">
        <v>83</v>
      </c>
      <c r="F22" s="11">
        <f>data!E20</f>
        <v>145.23982926829271</v>
      </c>
      <c r="G22" s="8">
        <v>2</v>
      </c>
      <c r="H22" s="8" t="s">
        <v>80</v>
      </c>
    </row>
    <row r="23" spans="1:8" ht="85">
      <c r="A23" s="8" t="str">
        <f>data!B21</f>
        <v>20-decimal-to-binary</v>
      </c>
      <c r="B23" s="9">
        <v>20</v>
      </c>
      <c r="C23" s="8" t="s">
        <v>279</v>
      </c>
      <c r="D23" s="8" t="s">
        <v>50</v>
      </c>
      <c r="E23" s="8">
        <v>44.05</v>
      </c>
      <c r="F23" s="11">
        <f>data!E21</f>
        <v>80.621829268292686</v>
      </c>
      <c r="G23" s="8">
        <v>3</v>
      </c>
      <c r="H23" s="8" t="s">
        <v>65</v>
      </c>
    </row>
    <row r="24" spans="1:8" ht="85">
      <c r="A24" s="8" t="str">
        <f>data!B22</f>
        <v>21-reverse-entries-array-3-ELEMENTS</v>
      </c>
      <c r="B24" s="9">
        <v>21</v>
      </c>
      <c r="C24" s="8" t="s">
        <v>71</v>
      </c>
      <c r="D24" s="8">
        <v>210461</v>
      </c>
      <c r="E24" s="8">
        <v>285.58999999999997</v>
      </c>
      <c r="F24" s="11">
        <f>data!E22</f>
        <v>89.939219512195123</v>
      </c>
      <c r="G24" s="8">
        <v>4</v>
      </c>
      <c r="H24" s="8" t="s">
        <v>68</v>
      </c>
    </row>
    <row r="25" spans="1:8" ht="34">
      <c r="A25" s="8" t="str">
        <f>data!B23</f>
        <v>22-median-sorted-data</v>
      </c>
      <c r="B25" s="9">
        <v>22</v>
      </c>
      <c r="C25" s="8" t="s">
        <v>72</v>
      </c>
      <c r="E25" s="8" t="s">
        <v>74</v>
      </c>
      <c r="F25" s="11">
        <f>data!E23</f>
        <v>86.29456097560977</v>
      </c>
      <c r="G25" s="8">
        <v>2</v>
      </c>
      <c r="H25" s="8" t="s">
        <v>73</v>
      </c>
    </row>
    <row r="26" spans="1:8" ht="17">
      <c r="A26" s="8" t="str">
        <f>data!B24</f>
        <v>23-double-entries-of-array</v>
      </c>
      <c r="B26" s="9">
        <v>23</v>
      </c>
      <c r="C26" s="8">
        <v>1</v>
      </c>
      <c r="D26" s="8">
        <v>2622148</v>
      </c>
      <c r="E26" s="8">
        <v>16.78</v>
      </c>
      <c r="F26" s="11">
        <f>data!E24</f>
        <v>54.500707317073157</v>
      </c>
      <c r="G26" s="8">
        <v>1</v>
      </c>
      <c r="H26" s="8" t="s">
        <v>81</v>
      </c>
    </row>
  </sheetData>
  <sortState xmlns:xlrd2="http://schemas.microsoft.com/office/spreadsheetml/2017/richdata2" ref="B4:H26">
    <sortCondition ref="B4:B26"/>
  </sortState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D891B-D95E-6F44-8751-6139AD156A35}">
  <sheetPr codeName="Feuil16"/>
  <dimension ref="A1:L35"/>
  <sheetViews>
    <sheetView workbookViewId="0">
      <selection activeCell="L7" sqref="L7"/>
    </sheetView>
  </sheetViews>
  <sheetFormatPr baseColWidth="10" defaultRowHeight="16"/>
  <cols>
    <col min="1" max="1" width="33.1640625" customWidth="1"/>
  </cols>
  <sheetData>
    <row r="1" spans="1:12">
      <c r="A1" s="37" t="s">
        <v>36</v>
      </c>
      <c r="B1" s="37"/>
      <c r="C1" s="37"/>
      <c r="D1" s="37"/>
    </row>
    <row r="3" spans="1:12">
      <c r="B3" t="s">
        <v>184</v>
      </c>
      <c r="C3" t="s">
        <v>185</v>
      </c>
      <c r="D3" t="s">
        <v>186</v>
      </c>
      <c r="K3" t="s">
        <v>324</v>
      </c>
      <c r="L3" s="30" t="s">
        <v>329</v>
      </c>
    </row>
    <row r="4" spans="1:12">
      <c r="A4" s="19" t="s">
        <v>177</v>
      </c>
      <c r="B4">
        <v>23</v>
      </c>
      <c r="K4">
        <f>COUNTA(B4:I40)</f>
        <v>9</v>
      </c>
      <c r="L4" s="30"/>
    </row>
    <row r="5" spans="1:12">
      <c r="A5" s="19" t="s">
        <v>178</v>
      </c>
      <c r="C5">
        <v>42</v>
      </c>
      <c r="L5" s="30"/>
    </row>
    <row r="6" spans="1:12">
      <c r="A6" s="19" t="s">
        <v>179</v>
      </c>
      <c r="L6" s="30"/>
    </row>
    <row r="7" spans="1:12">
      <c r="A7" s="19" t="s">
        <v>180</v>
      </c>
      <c r="B7">
        <v>23</v>
      </c>
      <c r="D7">
        <v>23</v>
      </c>
      <c r="L7" s="30">
        <v>1</v>
      </c>
    </row>
    <row r="8" spans="1:12">
      <c r="A8" s="19" t="s">
        <v>181</v>
      </c>
      <c r="B8">
        <v>42</v>
      </c>
      <c r="C8">
        <v>42</v>
      </c>
      <c r="L8" s="30">
        <v>1</v>
      </c>
    </row>
    <row r="9" spans="1:12">
      <c r="A9" s="19" t="s">
        <v>182</v>
      </c>
      <c r="C9">
        <v>23</v>
      </c>
      <c r="D9">
        <v>23</v>
      </c>
      <c r="L9" s="30">
        <v>1</v>
      </c>
    </row>
    <row r="10" spans="1:12">
      <c r="A10" s="19" t="s">
        <v>183</v>
      </c>
      <c r="B10">
        <v>42</v>
      </c>
      <c r="L10" s="30"/>
    </row>
    <row r="11" spans="1:12">
      <c r="L11" s="30"/>
    </row>
    <row r="12" spans="1:12">
      <c r="L12" s="30"/>
    </row>
    <row r="13" spans="1:12">
      <c r="L13" s="30"/>
    </row>
    <row r="14" spans="1:12">
      <c r="L14" s="30"/>
    </row>
    <row r="15" spans="1:12">
      <c r="L15" s="30"/>
    </row>
    <row r="16" spans="1:12"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3</v>
      </c>
    </row>
  </sheetData>
  <mergeCells count="1">
    <mergeCell ref="A1:D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4A2BD-83E5-B549-A0A6-2B7B36C0A6A0}">
  <sheetPr codeName="Feuil17"/>
  <dimension ref="A1:L35"/>
  <sheetViews>
    <sheetView workbookViewId="0">
      <selection activeCell="L11" sqref="L11"/>
    </sheetView>
  </sheetViews>
  <sheetFormatPr baseColWidth="10" defaultRowHeight="16"/>
  <cols>
    <col min="1" max="1" width="62.5" customWidth="1"/>
  </cols>
  <sheetData>
    <row r="1" spans="1:12">
      <c r="A1" s="35" t="s">
        <v>187</v>
      </c>
      <c r="B1" s="35"/>
      <c r="C1" s="35"/>
      <c r="D1" s="35"/>
    </row>
    <row r="3" spans="1:12">
      <c r="B3" t="s">
        <v>172</v>
      </c>
      <c r="C3" t="s">
        <v>97</v>
      </c>
      <c r="D3" t="s">
        <v>175</v>
      </c>
      <c r="K3" t="s">
        <v>324</v>
      </c>
      <c r="L3" s="30" t="s">
        <v>329</v>
      </c>
    </row>
    <row r="4" spans="1:12">
      <c r="A4" s="19" t="s">
        <v>188</v>
      </c>
      <c r="B4" t="s">
        <v>190</v>
      </c>
      <c r="K4">
        <f>COUNTA(B4:I40)</f>
        <v>28</v>
      </c>
      <c r="L4" s="30"/>
    </row>
    <row r="5" spans="1:12">
      <c r="A5" s="19" t="s">
        <v>189</v>
      </c>
      <c r="C5" t="s">
        <v>191</v>
      </c>
      <c r="L5" s="30"/>
    </row>
    <row r="6" spans="1:12">
      <c r="A6" s="19" t="s">
        <v>192</v>
      </c>
      <c r="B6" t="s">
        <v>190</v>
      </c>
      <c r="D6">
        <v>4</v>
      </c>
      <c r="L6" s="30">
        <v>2</v>
      </c>
    </row>
    <row r="7" spans="1:12">
      <c r="A7" s="19" t="s">
        <v>193</v>
      </c>
      <c r="B7" t="s">
        <v>190</v>
      </c>
      <c r="C7" t="s">
        <v>194</v>
      </c>
      <c r="D7">
        <v>4</v>
      </c>
      <c r="L7" s="30">
        <v>2</v>
      </c>
    </row>
    <row r="8" spans="1:12">
      <c r="A8" s="19" t="s">
        <v>192</v>
      </c>
      <c r="B8" t="s">
        <v>190</v>
      </c>
      <c r="D8">
        <v>3</v>
      </c>
      <c r="L8" s="30">
        <f>L6/2</f>
        <v>1</v>
      </c>
    </row>
    <row r="9" spans="1:12">
      <c r="A9" s="19" t="s">
        <v>193</v>
      </c>
      <c r="B9" t="s">
        <v>190</v>
      </c>
      <c r="C9" t="s">
        <v>195</v>
      </c>
      <c r="D9">
        <v>3</v>
      </c>
      <c r="L9" s="30">
        <f t="shared" ref="L9:L15" si="0">L7/2</f>
        <v>1</v>
      </c>
    </row>
    <row r="10" spans="1:12">
      <c r="A10" s="19" t="s">
        <v>192</v>
      </c>
      <c r="B10" t="s">
        <v>190</v>
      </c>
      <c r="D10">
        <v>2</v>
      </c>
      <c r="L10" s="30">
        <f t="shared" si="0"/>
        <v>0.5</v>
      </c>
    </row>
    <row r="11" spans="1:12">
      <c r="A11" s="19" t="s">
        <v>193</v>
      </c>
      <c r="B11" t="s">
        <v>190</v>
      </c>
      <c r="C11" t="s">
        <v>196</v>
      </c>
      <c r="D11">
        <v>2</v>
      </c>
      <c r="L11" s="30">
        <f t="shared" si="0"/>
        <v>0.5</v>
      </c>
    </row>
    <row r="12" spans="1:12">
      <c r="A12" s="19" t="s">
        <v>192</v>
      </c>
      <c r="B12" t="s">
        <v>190</v>
      </c>
      <c r="D12">
        <v>1</v>
      </c>
      <c r="L12" s="30">
        <f t="shared" si="0"/>
        <v>0.25</v>
      </c>
    </row>
    <row r="13" spans="1:12">
      <c r="A13" s="19" t="s">
        <v>193</v>
      </c>
      <c r="B13" t="s">
        <v>190</v>
      </c>
      <c r="C13" t="s">
        <v>197</v>
      </c>
      <c r="D13">
        <v>1</v>
      </c>
      <c r="L13" s="30">
        <f t="shared" si="0"/>
        <v>0.25</v>
      </c>
    </row>
    <row r="14" spans="1:12">
      <c r="A14" s="19" t="s">
        <v>192</v>
      </c>
      <c r="B14" t="s">
        <v>190</v>
      </c>
      <c r="D14">
        <v>0</v>
      </c>
      <c r="L14" s="30">
        <f t="shared" si="0"/>
        <v>0.125</v>
      </c>
    </row>
    <row r="15" spans="1:12">
      <c r="A15" s="19" t="s">
        <v>193</v>
      </c>
      <c r="B15" t="s">
        <v>190</v>
      </c>
      <c r="C15" t="s">
        <v>59</v>
      </c>
      <c r="D15">
        <v>0</v>
      </c>
      <c r="L15" s="30">
        <f t="shared" si="0"/>
        <v>0.125</v>
      </c>
    </row>
    <row r="16" spans="1:12">
      <c r="A16" s="19" t="s">
        <v>116</v>
      </c>
      <c r="C16" t="s">
        <v>59</v>
      </c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7.75</v>
      </c>
    </row>
  </sheetData>
  <mergeCells count="1">
    <mergeCell ref="A1:D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89F76-5001-604F-ABC1-2934664CCBA5}">
  <sheetPr codeName="Feuil18"/>
  <dimension ref="A1:K3"/>
  <sheetViews>
    <sheetView workbookViewId="0">
      <selection activeCell="K4" sqref="K4"/>
    </sheetView>
  </sheetViews>
  <sheetFormatPr baseColWidth="10" defaultRowHeight="16"/>
  <sheetData>
    <row r="1" spans="1:11">
      <c r="A1" t="s">
        <v>325</v>
      </c>
    </row>
    <row r="3" spans="1:11">
      <c r="A3" s="28" t="s">
        <v>326</v>
      </c>
      <c r="K3" t="s">
        <v>324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D4CC-D682-BA4E-9D17-AF9211FCE5D8}">
  <sheetPr codeName="Feuil19"/>
  <dimension ref="A1:L35"/>
  <sheetViews>
    <sheetView workbookViewId="0">
      <selection activeCell="L7" sqref="L7"/>
    </sheetView>
  </sheetViews>
  <sheetFormatPr baseColWidth="10" defaultRowHeight="16"/>
  <cols>
    <col min="1" max="1" width="33.6640625" customWidth="1"/>
  </cols>
  <sheetData>
    <row r="1" spans="1:12">
      <c r="A1" s="35" t="s">
        <v>199</v>
      </c>
      <c r="B1" s="35"/>
      <c r="C1" s="35"/>
      <c r="D1" s="35"/>
    </row>
    <row r="3" spans="1:12">
      <c r="B3" t="s">
        <v>203</v>
      </c>
      <c r="C3" t="s">
        <v>204</v>
      </c>
      <c r="D3" t="s">
        <v>97</v>
      </c>
      <c r="K3" t="s">
        <v>324</v>
      </c>
      <c r="L3" s="30" t="s">
        <v>329</v>
      </c>
    </row>
    <row r="4" spans="1:12">
      <c r="A4" s="19" t="s">
        <v>200</v>
      </c>
      <c r="B4">
        <v>4</v>
      </c>
      <c r="K4">
        <f>COUNTA(B4:I40)</f>
        <v>6</v>
      </c>
      <c r="L4" s="30"/>
    </row>
    <row r="5" spans="1:12">
      <c r="A5" s="19" t="s">
        <v>201</v>
      </c>
      <c r="C5">
        <v>8</v>
      </c>
      <c r="L5" s="30"/>
    </row>
    <row r="6" spans="1:12">
      <c r="A6" s="19" t="s">
        <v>202</v>
      </c>
      <c r="B6">
        <v>4</v>
      </c>
      <c r="C6">
        <v>8</v>
      </c>
      <c r="D6">
        <v>6</v>
      </c>
      <c r="L6" s="30">
        <v>2</v>
      </c>
    </row>
    <row r="7" spans="1:12">
      <c r="A7" s="19" t="s">
        <v>116</v>
      </c>
      <c r="D7">
        <v>6</v>
      </c>
      <c r="L7" s="30"/>
    </row>
    <row r="8" spans="1:12">
      <c r="L8" s="30"/>
    </row>
    <row r="9" spans="1:12">
      <c r="L9" s="30"/>
    </row>
    <row r="10" spans="1:12">
      <c r="L10" s="30"/>
    </row>
    <row r="11" spans="1:12">
      <c r="L11" s="30"/>
    </row>
    <row r="12" spans="1:12">
      <c r="L12" s="30"/>
    </row>
    <row r="13" spans="1:12">
      <c r="L13" s="30"/>
    </row>
    <row r="14" spans="1:12">
      <c r="L14" s="30"/>
    </row>
    <row r="15" spans="1:12">
      <c r="L15" s="30"/>
    </row>
    <row r="16" spans="1:12"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2</v>
      </c>
    </row>
  </sheetData>
  <mergeCells count="1">
    <mergeCell ref="A1:D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47072-60EB-6341-A42A-8EDC0BD1AB7F}">
  <sheetPr codeName="Feuil20"/>
  <dimension ref="A1:L35"/>
  <sheetViews>
    <sheetView workbookViewId="0">
      <selection activeCell="L12" sqref="L12"/>
    </sheetView>
  </sheetViews>
  <sheetFormatPr baseColWidth="10" defaultRowHeight="16"/>
  <cols>
    <col min="1" max="1" width="51.33203125" customWidth="1"/>
    <col min="2" max="2" width="19.5" customWidth="1"/>
  </cols>
  <sheetData>
    <row r="1" spans="1:12">
      <c r="A1" s="35" t="s">
        <v>205</v>
      </c>
      <c r="B1" s="35"/>
      <c r="C1" s="35"/>
      <c r="D1" s="35"/>
      <c r="E1" s="35"/>
      <c r="F1" s="35"/>
    </row>
    <row r="3" spans="1:12">
      <c r="B3" t="s">
        <v>172</v>
      </c>
      <c r="C3" t="s">
        <v>214</v>
      </c>
      <c r="D3" t="s">
        <v>215</v>
      </c>
      <c r="E3" t="s">
        <v>123</v>
      </c>
      <c r="F3" t="s">
        <v>125</v>
      </c>
      <c r="K3" t="s">
        <v>324</v>
      </c>
      <c r="L3" s="30" t="s">
        <v>329</v>
      </c>
    </row>
    <row r="4" spans="1:12">
      <c r="A4" s="19" t="s">
        <v>206</v>
      </c>
      <c r="B4" t="s">
        <v>216</v>
      </c>
      <c r="K4">
        <f>COUNTA(B4:I40)</f>
        <v>8</v>
      </c>
      <c r="L4" s="30"/>
    </row>
    <row r="5" spans="1:12">
      <c r="A5" s="19" t="s">
        <v>207</v>
      </c>
      <c r="C5" t="s">
        <v>217</v>
      </c>
      <c r="L5" s="30"/>
    </row>
    <row r="6" spans="1:12">
      <c r="A6" s="19" t="s">
        <v>208</v>
      </c>
      <c r="D6" t="s">
        <v>218</v>
      </c>
      <c r="L6" s="30"/>
    </row>
    <row r="7" spans="1:12">
      <c r="A7" s="19" t="s">
        <v>209</v>
      </c>
      <c r="E7">
        <v>16</v>
      </c>
      <c r="L7" s="30">
        <v>2</v>
      </c>
    </row>
    <row r="8" spans="1:12">
      <c r="A8" s="19" t="s">
        <v>210</v>
      </c>
      <c r="F8">
        <v>-1</v>
      </c>
      <c r="L8" s="30">
        <v>2</v>
      </c>
    </row>
    <row r="9" spans="1:12">
      <c r="A9" s="19" t="s">
        <v>211</v>
      </c>
      <c r="L9" s="30">
        <v>1</v>
      </c>
    </row>
    <row r="10" spans="1:12">
      <c r="A10" s="19" t="s">
        <v>213</v>
      </c>
      <c r="C10" t="s">
        <v>217</v>
      </c>
      <c r="L10" s="30"/>
    </row>
    <row r="11" spans="1:12">
      <c r="A11" s="19" t="s">
        <v>219</v>
      </c>
      <c r="F11">
        <v>-1</v>
      </c>
      <c r="L11" s="30">
        <v>1</v>
      </c>
    </row>
    <row r="12" spans="1:12">
      <c r="A12" s="19" t="s">
        <v>220</v>
      </c>
      <c r="D12" t="s">
        <v>218</v>
      </c>
      <c r="L12" s="30"/>
    </row>
    <row r="13" spans="1:12">
      <c r="L13" s="30"/>
    </row>
    <row r="14" spans="1:12">
      <c r="L14" s="30"/>
    </row>
    <row r="15" spans="1:12">
      <c r="L15" s="30"/>
    </row>
    <row r="16" spans="1:12"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6</v>
      </c>
    </row>
  </sheetData>
  <mergeCells count="1">
    <mergeCell ref="A1:F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81DE0-CB32-4244-82C4-A6DB888ED860}">
  <sheetPr codeName="Feuil21"/>
  <dimension ref="A1:K32"/>
  <sheetViews>
    <sheetView workbookViewId="0">
      <selection activeCell="K4" sqref="K4"/>
    </sheetView>
  </sheetViews>
  <sheetFormatPr baseColWidth="10" defaultRowHeight="16"/>
  <cols>
    <col min="1" max="1" width="34" customWidth="1"/>
  </cols>
  <sheetData>
    <row r="1" spans="1:11">
      <c r="A1" s="35" t="s">
        <v>221</v>
      </c>
      <c r="B1" s="35"/>
      <c r="C1" s="35"/>
      <c r="D1" s="35"/>
      <c r="E1" s="35"/>
      <c r="F1" s="35"/>
      <c r="G1" s="35"/>
    </row>
    <row r="2" spans="1:11">
      <c r="A2" s="38" t="s">
        <v>240</v>
      </c>
      <c r="B2" s="38"/>
      <c r="C2" s="38"/>
      <c r="D2" s="38"/>
      <c r="E2" s="38"/>
      <c r="F2" s="38"/>
      <c r="G2" s="38"/>
    </row>
    <row r="3" spans="1:11">
      <c r="A3" s="23"/>
      <c r="B3" s="23" t="s">
        <v>235</v>
      </c>
      <c r="C3" s="23" t="s">
        <v>236</v>
      </c>
      <c r="D3" s="23" t="s">
        <v>237</v>
      </c>
      <c r="E3" s="23" t="s">
        <v>238</v>
      </c>
      <c r="F3" s="23" t="s">
        <v>97</v>
      </c>
      <c r="G3" s="23" t="s">
        <v>109</v>
      </c>
      <c r="K3" t="s">
        <v>324</v>
      </c>
    </row>
    <row r="4" spans="1:11">
      <c r="A4" s="25" t="s">
        <v>222</v>
      </c>
      <c r="B4" s="23">
        <v>23</v>
      </c>
      <c r="C4" s="23"/>
      <c r="D4" s="23"/>
      <c r="E4" s="23"/>
      <c r="F4" s="23"/>
      <c r="G4" s="23"/>
    </row>
    <row r="5" spans="1:11">
      <c r="A5" s="25" t="s">
        <v>228</v>
      </c>
      <c r="B5" s="23"/>
      <c r="C5" s="23">
        <v>42</v>
      </c>
      <c r="D5" s="23"/>
      <c r="E5" s="23"/>
      <c r="F5" s="23"/>
      <c r="G5" s="23"/>
    </row>
    <row r="6" spans="1:11">
      <c r="A6" s="24" t="s">
        <v>229</v>
      </c>
      <c r="B6" s="23"/>
      <c r="C6" s="23"/>
      <c r="D6" s="23"/>
      <c r="E6" s="23"/>
      <c r="F6" s="23"/>
      <c r="G6" s="23"/>
    </row>
    <row r="7" spans="1:11">
      <c r="A7" s="24" t="s">
        <v>230</v>
      </c>
      <c r="B7" s="23"/>
      <c r="C7" s="23"/>
      <c r="D7" s="23"/>
      <c r="E7" s="23"/>
      <c r="F7" s="23">
        <v>-1</v>
      </c>
      <c r="G7" s="23"/>
    </row>
    <row r="8" spans="1:11">
      <c r="A8" s="24" t="s">
        <v>231</v>
      </c>
      <c r="B8" s="23">
        <v>23</v>
      </c>
      <c r="C8" s="23">
        <v>42</v>
      </c>
      <c r="D8" s="23"/>
      <c r="E8" s="23"/>
      <c r="F8" s="23"/>
      <c r="G8" s="23"/>
    </row>
    <row r="9" spans="1:11">
      <c r="A9" s="24" t="s">
        <v>223</v>
      </c>
      <c r="B9" s="23"/>
      <c r="C9" s="23"/>
      <c r="D9" s="23"/>
      <c r="E9" s="23"/>
      <c r="F9" s="23"/>
      <c r="G9" s="23"/>
    </row>
    <row r="10" spans="1:11">
      <c r="A10" s="24" t="s">
        <v>232</v>
      </c>
      <c r="B10" s="23">
        <v>23</v>
      </c>
      <c r="C10" s="23">
        <v>42</v>
      </c>
      <c r="D10" s="23">
        <v>42</v>
      </c>
      <c r="E10" s="23">
        <v>23</v>
      </c>
      <c r="F10" s="23"/>
      <c r="G10" s="23"/>
    </row>
    <row r="11" spans="1:11">
      <c r="A11" s="24" t="s">
        <v>224</v>
      </c>
      <c r="B11" s="23"/>
      <c r="C11" s="23"/>
      <c r="D11" s="23"/>
      <c r="E11" s="23">
        <v>23</v>
      </c>
      <c r="F11" s="23"/>
      <c r="G11" s="23">
        <v>1</v>
      </c>
    </row>
    <row r="12" spans="1:11">
      <c r="A12" s="24" t="s">
        <v>233</v>
      </c>
      <c r="B12" s="23"/>
      <c r="C12" s="23"/>
      <c r="D12" s="23">
        <v>42</v>
      </c>
      <c r="E12" s="23">
        <v>23</v>
      </c>
      <c r="F12" s="23"/>
      <c r="G12" s="23">
        <v>1</v>
      </c>
    </row>
    <row r="13" spans="1:11">
      <c r="A13" s="24" t="s">
        <v>224</v>
      </c>
      <c r="B13" s="23"/>
      <c r="C13" s="23"/>
      <c r="D13" s="23"/>
      <c r="E13" s="23">
        <v>23</v>
      </c>
      <c r="F13" s="23"/>
      <c r="G13" s="23">
        <v>2</v>
      </c>
    </row>
    <row r="14" spans="1:11">
      <c r="A14" s="24" t="s">
        <v>233</v>
      </c>
      <c r="B14" s="23"/>
      <c r="C14" s="23"/>
      <c r="D14" s="23">
        <v>84</v>
      </c>
      <c r="E14" s="23">
        <v>23</v>
      </c>
      <c r="F14" s="23"/>
      <c r="G14" s="23">
        <v>2</v>
      </c>
    </row>
    <row r="15" spans="1:11">
      <c r="A15" s="24" t="s">
        <v>224</v>
      </c>
      <c r="B15" s="23"/>
      <c r="C15" s="23"/>
      <c r="D15" s="23"/>
      <c r="E15" s="23">
        <v>23</v>
      </c>
      <c r="F15" s="23"/>
      <c r="G15" s="23">
        <v>3</v>
      </c>
    </row>
    <row r="16" spans="1:11">
      <c r="A16" s="24" t="s">
        <v>233</v>
      </c>
      <c r="B16" s="23"/>
      <c r="C16" s="23"/>
      <c r="D16" s="23">
        <v>126</v>
      </c>
      <c r="E16" s="23">
        <v>23</v>
      </c>
      <c r="F16" s="23"/>
      <c r="G16" s="23">
        <v>2</v>
      </c>
    </row>
    <row r="17" spans="1:7">
      <c r="A17" s="23"/>
      <c r="B17" s="23"/>
      <c r="C17" s="23"/>
      <c r="D17" s="23"/>
      <c r="E17" s="23"/>
      <c r="F17" s="23"/>
      <c r="G17" s="23"/>
    </row>
    <row r="18" spans="1:7">
      <c r="A18" s="23"/>
      <c r="B18" s="23"/>
      <c r="C18" s="23"/>
      <c r="D18" s="23"/>
      <c r="E18" s="23"/>
      <c r="F18" s="23"/>
      <c r="G18" s="23"/>
    </row>
    <row r="26" spans="1:7">
      <c r="A26" s="19" t="s">
        <v>234</v>
      </c>
      <c r="D26">
        <v>42</v>
      </c>
      <c r="E26">
        <v>23</v>
      </c>
      <c r="F26">
        <v>19</v>
      </c>
      <c r="G26">
        <v>1</v>
      </c>
    </row>
    <row r="29" spans="1:7">
      <c r="A29" s="19" t="s">
        <v>225</v>
      </c>
    </row>
    <row r="30" spans="1:7">
      <c r="A30" s="19" t="s">
        <v>226</v>
      </c>
    </row>
    <row r="31" spans="1:7">
      <c r="A31" s="19" t="s">
        <v>212</v>
      </c>
    </row>
    <row r="32" spans="1:7">
      <c r="A32" s="19" t="s">
        <v>227</v>
      </c>
    </row>
  </sheetData>
  <mergeCells count="2">
    <mergeCell ref="A2:G2"/>
    <mergeCell ref="A1:G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2A163-8BF1-714A-B84E-5E27FC5C4520}">
  <sheetPr codeName="Feuil22"/>
  <dimension ref="A1:L35"/>
  <sheetViews>
    <sheetView workbookViewId="0">
      <selection activeCell="M25" sqref="M25"/>
    </sheetView>
  </sheetViews>
  <sheetFormatPr baseColWidth="10" defaultRowHeight="16"/>
  <cols>
    <col min="1" max="1" width="73.83203125" customWidth="1"/>
    <col min="2" max="2" width="22.83203125" customWidth="1"/>
    <col min="3" max="3" width="27" customWidth="1"/>
    <col min="4" max="4" width="27.1640625" customWidth="1"/>
    <col min="5" max="5" width="6" customWidth="1"/>
  </cols>
  <sheetData>
    <row r="1" spans="1:12">
      <c r="A1" s="35" t="s">
        <v>241</v>
      </c>
      <c r="B1" s="35"/>
      <c r="C1" s="35"/>
      <c r="D1" s="35"/>
      <c r="E1" s="35"/>
    </row>
    <row r="3" spans="1:12">
      <c r="B3" t="s">
        <v>247</v>
      </c>
      <c r="C3" t="s">
        <v>97</v>
      </c>
      <c r="D3" t="s">
        <v>248</v>
      </c>
      <c r="E3" t="s">
        <v>109</v>
      </c>
      <c r="K3" t="s">
        <v>324</v>
      </c>
      <c r="L3" s="30" t="s">
        <v>329</v>
      </c>
    </row>
    <row r="4" spans="1:12">
      <c r="A4" s="19" t="s">
        <v>242</v>
      </c>
      <c r="B4" t="s">
        <v>249</v>
      </c>
      <c r="K4">
        <f>COUNTA(B4:I40)</f>
        <v>45</v>
      </c>
      <c r="L4" s="30"/>
    </row>
    <row r="5" spans="1:12">
      <c r="A5" s="19" t="s">
        <v>243</v>
      </c>
      <c r="C5" t="s">
        <v>250</v>
      </c>
      <c r="L5" s="30"/>
    </row>
    <row r="6" spans="1:12">
      <c r="A6" s="19" t="s">
        <v>244</v>
      </c>
      <c r="D6" t="s">
        <v>251</v>
      </c>
      <c r="L6" s="30">
        <v>1</v>
      </c>
    </row>
    <row r="7" spans="1:12">
      <c r="A7" s="19" t="s">
        <v>245</v>
      </c>
      <c r="D7">
        <v>6</v>
      </c>
      <c r="E7">
        <v>0</v>
      </c>
      <c r="L7" s="30">
        <v>1</v>
      </c>
    </row>
    <row r="8" spans="1:12">
      <c r="A8" s="19" t="s">
        <v>254</v>
      </c>
      <c r="E8">
        <v>0</v>
      </c>
      <c r="L8" s="30">
        <v>1</v>
      </c>
    </row>
    <row r="9" spans="1:12">
      <c r="A9" t="s">
        <v>246</v>
      </c>
      <c r="C9" t="s">
        <v>255</v>
      </c>
      <c r="D9" t="s">
        <v>251</v>
      </c>
      <c r="E9">
        <v>0</v>
      </c>
      <c r="L9" s="30">
        <v>3</v>
      </c>
    </row>
    <row r="10" spans="1:12">
      <c r="A10" s="19" t="s">
        <v>245</v>
      </c>
      <c r="D10">
        <v>6</v>
      </c>
      <c r="E10">
        <v>1</v>
      </c>
      <c r="L10" s="30">
        <f>L7/2</f>
        <v>0.5</v>
      </c>
    </row>
    <row r="11" spans="1:12">
      <c r="A11" s="19" t="s">
        <v>252</v>
      </c>
      <c r="E11">
        <v>1</v>
      </c>
      <c r="L11" s="30">
        <f>L8/2</f>
        <v>0.5</v>
      </c>
    </row>
    <row r="12" spans="1:12">
      <c r="A12" s="19" t="s">
        <v>253</v>
      </c>
      <c r="C12" t="s">
        <v>256</v>
      </c>
      <c r="L12" s="30">
        <v>1</v>
      </c>
    </row>
    <row r="13" spans="1:12">
      <c r="A13" t="s">
        <v>246</v>
      </c>
      <c r="C13" t="s">
        <v>257</v>
      </c>
      <c r="D13" t="s">
        <v>251</v>
      </c>
      <c r="E13">
        <v>1</v>
      </c>
      <c r="L13" s="30">
        <f>L9/2</f>
        <v>1.5</v>
      </c>
    </row>
    <row r="14" spans="1:12">
      <c r="A14" s="19" t="s">
        <v>245</v>
      </c>
      <c r="D14">
        <v>6</v>
      </c>
      <c r="E14">
        <v>2</v>
      </c>
      <c r="L14" s="30">
        <f>L10/2</f>
        <v>0.25</v>
      </c>
    </row>
    <row r="15" spans="1:12">
      <c r="A15" s="19" t="s">
        <v>252</v>
      </c>
      <c r="E15">
        <v>2</v>
      </c>
      <c r="L15" s="30">
        <f>L11/2</f>
        <v>0.25</v>
      </c>
    </row>
    <row r="16" spans="1:12">
      <c r="A16" s="19" t="s">
        <v>253</v>
      </c>
      <c r="C16" t="s">
        <v>258</v>
      </c>
      <c r="L16" s="30">
        <f>L12/2</f>
        <v>0.5</v>
      </c>
    </row>
    <row r="17" spans="1:12">
      <c r="A17" t="s">
        <v>246</v>
      </c>
      <c r="C17" t="s">
        <v>259</v>
      </c>
      <c r="D17" t="s">
        <v>251</v>
      </c>
      <c r="E17">
        <v>2</v>
      </c>
      <c r="L17" s="30">
        <f t="shared" ref="L17:L28" si="0">L13/2</f>
        <v>0.75</v>
      </c>
    </row>
    <row r="18" spans="1:12">
      <c r="A18" s="19" t="s">
        <v>245</v>
      </c>
      <c r="D18">
        <v>6</v>
      </c>
      <c r="E18">
        <v>3</v>
      </c>
      <c r="L18" s="30">
        <f t="shared" si="0"/>
        <v>0.125</v>
      </c>
    </row>
    <row r="19" spans="1:12">
      <c r="A19" s="19" t="s">
        <v>252</v>
      </c>
      <c r="E19">
        <v>3</v>
      </c>
      <c r="L19" s="30">
        <f t="shared" si="0"/>
        <v>0.125</v>
      </c>
    </row>
    <row r="20" spans="1:12">
      <c r="A20" s="19" t="s">
        <v>253</v>
      </c>
      <c r="C20" t="s">
        <v>260</v>
      </c>
      <c r="L20" s="30">
        <f t="shared" si="0"/>
        <v>0.25</v>
      </c>
    </row>
    <row r="21" spans="1:12">
      <c r="A21" t="s">
        <v>246</v>
      </c>
      <c r="C21" t="s">
        <v>261</v>
      </c>
      <c r="D21" t="s">
        <v>251</v>
      </c>
      <c r="E21">
        <v>3</v>
      </c>
      <c r="L21" s="30">
        <f t="shared" si="0"/>
        <v>0.375</v>
      </c>
    </row>
    <row r="22" spans="1:12">
      <c r="A22" s="19" t="s">
        <v>245</v>
      </c>
      <c r="D22">
        <v>6</v>
      </c>
      <c r="E22">
        <v>4</v>
      </c>
      <c r="L22" s="30">
        <f t="shared" si="0"/>
        <v>6.25E-2</v>
      </c>
    </row>
    <row r="23" spans="1:12">
      <c r="A23" s="19" t="s">
        <v>252</v>
      </c>
      <c r="E23">
        <v>4</v>
      </c>
      <c r="L23" s="30">
        <f t="shared" si="0"/>
        <v>6.25E-2</v>
      </c>
    </row>
    <row r="24" spans="1:12">
      <c r="A24" s="19" t="s">
        <v>253</v>
      </c>
      <c r="C24" t="s">
        <v>262</v>
      </c>
      <c r="L24" s="30">
        <f t="shared" si="0"/>
        <v>0.125</v>
      </c>
    </row>
    <row r="25" spans="1:12">
      <c r="A25" t="s">
        <v>246</v>
      </c>
      <c r="C25" t="s">
        <v>263</v>
      </c>
      <c r="D25" t="s">
        <v>251</v>
      </c>
      <c r="E25">
        <v>4</v>
      </c>
      <c r="L25" s="30">
        <f t="shared" si="0"/>
        <v>0.1875</v>
      </c>
    </row>
    <row r="26" spans="1:12">
      <c r="A26" s="19" t="s">
        <v>245</v>
      </c>
      <c r="D26">
        <v>6</v>
      </c>
      <c r="E26">
        <v>5</v>
      </c>
      <c r="L26" s="30">
        <f t="shared" si="0"/>
        <v>3.125E-2</v>
      </c>
    </row>
    <row r="27" spans="1:12">
      <c r="A27" s="19" t="s">
        <v>252</v>
      </c>
      <c r="E27">
        <v>5</v>
      </c>
      <c r="L27" s="30">
        <f t="shared" si="0"/>
        <v>3.125E-2</v>
      </c>
    </row>
    <row r="28" spans="1:12">
      <c r="A28" s="19" t="s">
        <v>253</v>
      </c>
      <c r="C28" t="s">
        <v>264</v>
      </c>
      <c r="L28" s="30">
        <f t="shared" si="0"/>
        <v>6.25E-2</v>
      </c>
    </row>
    <row r="29" spans="1:12">
      <c r="A29" t="s">
        <v>246</v>
      </c>
      <c r="C29" t="s">
        <v>265</v>
      </c>
      <c r="D29" t="s">
        <v>251</v>
      </c>
      <c r="E29">
        <v>5</v>
      </c>
      <c r="L29" s="30">
        <f>L25/2</f>
        <v>9.375E-2</v>
      </c>
    </row>
    <row r="30" spans="1:12">
      <c r="A30" s="19" t="s">
        <v>116</v>
      </c>
      <c r="C30" t="s">
        <v>265</v>
      </c>
      <c r="L30" s="30"/>
    </row>
    <row r="31" spans="1:12">
      <c r="L31" s="30"/>
    </row>
    <row r="32" spans="1:12">
      <c r="L32" s="30"/>
    </row>
    <row r="33" spans="12:12">
      <c r="L33" s="30"/>
    </row>
    <row r="34" spans="12:12">
      <c r="L34" s="30"/>
    </row>
    <row r="35" spans="12:12">
      <c r="L35" s="30">
        <f>SUM(L4:L34)</f>
        <v>12.78125</v>
      </c>
    </row>
  </sheetData>
  <mergeCells count="1">
    <mergeCell ref="A1:E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9F743-186E-6A41-8B69-83091B6637B0}">
  <sheetPr codeName="Feuil23"/>
  <dimension ref="A1:L35"/>
  <sheetViews>
    <sheetView workbookViewId="0">
      <selection activeCell="L17" sqref="L17"/>
    </sheetView>
  </sheetViews>
  <sheetFormatPr baseColWidth="10" defaultRowHeight="16"/>
  <cols>
    <col min="1" max="1" width="33.6640625" customWidth="1"/>
    <col min="3" max="3" width="10.83203125" style="26"/>
  </cols>
  <sheetData>
    <row r="1" spans="1:12">
      <c r="A1" s="35" t="s">
        <v>267</v>
      </c>
      <c r="B1" s="35"/>
      <c r="C1" s="35"/>
    </row>
    <row r="3" spans="1:12">
      <c r="B3" t="s">
        <v>109</v>
      </c>
      <c r="C3" s="26" t="s">
        <v>97</v>
      </c>
      <c r="K3" t="s">
        <v>324</v>
      </c>
      <c r="L3" s="30" t="s">
        <v>329</v>
      </c>
    </row>
    <row r="4" spans="1:12">
      <c r="A4" s="19" t="s">
        <v>268</v>
      </c>
      <c r="B4">
        <v>4</v>
      </c>
      <c r="K4">
        <f>COUNTA(B4:I40)</f>
        <v>13</v>
      </c>
      <c r="L4" s="30"/>
    </row>
    <row r="5" spans="1:12">
      <c r="A5" s="19" t="s">
        <v>270</v>
      </c>
      <c r="C5" s="27" t="s">
        <v>276</v>
      </c>
      <c r="L5" s="30"/>
    </row>
    <row r="6" spans="1:12">
      <c r="A6" s="32" t="s">
        <v>271</v>
      </c>
      <c r="B6">
        <v>4</v>
      </c>
      <c r="L6" s="30">
        <v>1</v>
      </c>
    </row>
    <row r="7" spans="1:12">
      <c r="A7" s="19" t="s">
        <v>272</v>
      </c>
      <c r="B7">
        <v>4</v>
      </c>
      <c r="L7" s="30">
        <v>1</v>
      </c>
    </row>
    <row r="8" spans="1:12">
      <c r="A8" s="19" t="s">
        <v>273</v>
      </c>
      <c r="C8" s="26">
        <v>0</v>
      </c>
      <c r="L8" s="30">
        <v>1</v>
      </c>
    </row>
    <row r="9" spans="1:12">
      <c r="A9" s="19" t="s">
        <v>275</v>
      </c>
      <c r="B9">
        <v>2</v>
      </c>
      <c r="L9" s="30">
        <v>1</v>
      </c>
    </row>
    <row r="10" spans="1:12">
      <c r="A10" s="32" t="s">
        <v>271</v>
      </c>
      <c r="B10">
        <v>2</v>
      </c>
      <c r="L10" s="30">
        <f>L6/2</f>
        <v>0.5</v>
      </c>
    </row>
    <row r="11" spans="1:12">
      <c r="A11" s="19" t="s">
        <v>272</v>
      </c>
      <c r="B11">
        <v>2</v>
      </c>
      <c r="L11" s="30">
        <f t="shared" ref="L11:L14" si="0">L7/2</f>
        <v>0.5</v>
      </c>
    </row>
    <row r="12" spans="1:12">
      <c r="A12" s="19" t="s">
        <v>273</v>
      </c>
      <c r="C12" s="26" t="s">
        <v>277</v>
      </c>
      <c r="L12" s="30">
        <f t="shared" si="0"/>
        <v>0.5</v>
      </c>
    </row>
    <row r="13" spans="1:12">
      <c r="A13" s="19" t="s">
        <v>275</v>
      </c>
      <c r="B13">
        <v>1</v>
      </c>
      <c r="L13" s="30">
        <f t="shared" si="0"/>
        <v>0.5</v>
      </c>
    </row>
    <row r="14" spans="1:12">
      <c r="A14" s="32" t="s">
        <v>271</v>
      </c>
      <c r="B14">
        <v>1</v>
      </c>
      <c r="L14" s="30">
        <f t="shared" si="0"/>
        <v>0.25</v>
      </c>
    </row>
    <row r="15" spans="1:12">
      <c r="A15" s="19" t="s">
        <v>272</v>
      </c>
      <c r="B15">
        <v>1</v>
      </c>
      <c r="L15" s="30">
        <f>L11/2</f>
        <v>0.25</v>
      </c>
    </row>
    <row r="16" spans="1:12">
      <c r="A16" s="19" t="s">
        <v>269</v>
      </c>
      <c r="L16" s="30"/>
    </row>
    <row r="17" spans="1:12">
      <c r="A17" s="19" t="s">
        <v>274</v>
      </c>
      <c r="C17" s="26" t="s">
        <v>278</v>
      </c>
      <c r="L17" s="30">
        <v>1</v>
      </c>
    </row>
    <row r="18" spans="1:12">
      <c r="A18" s="19" t="s">
        <v>116</v>
      </c>
      <c r="L18" s="30"/>
    </row>
    <row r="19" spans="1:12">
      <c r="L19" s="30"/>
    </row>
    <row r="20" spans="1:12">
      <c r="L20" s="30"/>
    </row>
    <row r="21" spans="1:12">
      <c r="L21" s="30"/>
    </row>
    <row r="22" spans="1:12">
      <c r="L22" s="30"/>
    </row>
    <row r="23" spans="1:12">
      <c r="L23" s="30"/>
    </row>
    <row r="24" spans="1:12">
      <c r="L24" s="30"/>
    </row>
    <row r="25" spans="1:12">
      <c r="L25" s="30"/>
    </row>
    <row r="26" spans="1:12">
      <c r="L26" s="30"/>
    </row>
    <row r="27" spans="1:12">
      <c r="L27" s="30"/>
    </row>
    <row r="28" spans="1:12">
      <c r="L28" s="30"/>
    </row>
    <row r="29" spans="1:12">
      <c r="L29" s="30"/>
    </row>
    <row r="30" spans="1:12">
      <c r="L30" s="30"/>
    </row>
    <row r="31" spans="1:12">
      <c r="L31" s="30"/>
    </row>
    <row r="32" spans="1:12">
      <c r="L32" s="30"/>
    </row>
    <row r="33" spans="12:12">
      <c r="L33" s="30"/>
    </row>
    <row r="34" spans="12:12">
      <c r="L34" s="30"/>
    </row>
    <row r="35" spans="12:12">
      <c r="L35" s="30">
        <f>SUM(L4:L34)</f>
        <v>7.5</v>
      </c>
    </row>
  </sheetData>
  <mergeCells count="1">
    <mergeCell ref="A1:C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B62DC-DF82-2A4C-8FAD-5AFF59A4B283}">
  <sheetPr codeName="Feuil24"/>
  <dimension ref="A1:L35"/>
  <sheetViews>
    <sheetView workbookViewId="0">
      <selection activeCell="L13" sqref="L13"/>
    </sheetView>
  </sheetViews>
  <sheetFormatPr baseColWidth="10" defaultRowHeight="16"/>
  <cols>
    <col min="1" max="1" width="40.6640625" customWidth="1"/>
  </cols>
  <sheetData>
    <row r="1" spans="1:12">
      <c r="A1" s="35" t="s">
        <v>280</v>
      </c>
      <c r="B1" s="35"/>
      <c r="C1" s="35"/>
      <c r="D1" s="35"/>
    </row>
    <row r="3" spans="1:12">
      <c r="B3" t="s">
        <v>117</v>
      </c>
      <c r="C3" t="s">
        <v>109</v>
      </c>
      <c r="D3" t="s">
        <v>288</v>
      </c>
      <c r="K3" t="s">
        <v>324</v>
      </c>
      <c r="L3" s="30" t="s">
        <v>329</v>
      </c>
    </row>
    <row r="4" spans="1:12">
      <c r="A4" s="19" t="s">
        <v>282</v>
      </c>
      <c r="B4" t="s">
        <v>289</v>
      </c>
      <c r="K4">
        <f>COUNTA(B4:I40)</f>
        <v>23</v>
      </c>
      <c r="L4" s="30"/>
    </row>
    <row r="5" spans="1:12">
      <c r="A5" s="19" t="s">
        <v>283</v>
      </c>
      <c r="B5" t="s">
        <v>289</v>
      </c>
      <c r="C5">
        <v>0</v>
      </c>
      <c r="L5" s="30">
        <v>1</v>
      </c>
    </row>
    <row r="6" spans="1:12">
      <c r="A6" s="19" t="s">
        <v>284</v>
      </c>
      <c r="B6" t="s">
        <v>289</v>
      </c>
      <c r="C6">
        <v>0</v>
      </c>
      <c r="D6">
        <v>4</v>
      </c>
      <c r="L6" s="30">
        <v>2</v>
      </c>
    </row>
    <row r="7" spans="1:12">
      <c r="A7" s="19" t="s">
        <v>285</v>
      </c>
      <c r="B7" t="s">
        <v>290</v>
      </c>
      <c r="C7">
        <v>0</v>
      </c>
      <c r="L7" s="30">
        <v>2</v>
      </c>
    </row>
    <row r="8" spans="1:12">
      <c r="A8" s="19" t="s">
        <v>286</v>
      </c>
      <c r="B8" t="s">
        <v>291</v>
      </c>
      <c r="C8">
        <v>0</v>
      </c>
      <c r="D8">
        <v>4</v>
      </c>
      <c r="L8" s="30">
        <v>1</v>
      </c>
    </row>
    <row r="9" spans="1:12">
      <c r="A9" s="19" t="s">
        <v>281</v>
      </c>
      <c r="B9" t="s">
        <v>291</v>
      </c>
      <c r="C9">
        <v>0</v>
      </c>
      <c r="L9" s="30">
        <f>L5/2</f>
        <v>0.5</v>
      </c>
    </row>
    <row r="10" spans="1:12">
      <c r="A10" s="19" t="s">
        <v>287</v>
      </c>
      <c r="B10" t="s">
        <v>291</v>
      </c>
      <c r="C10">
        <v>0</v>
      </c>
      <c r="L10" s="30"/>
    </row>
    <row r="11" spans="1:12">
      <c r="A11" s="19" t="s">
        <v>281</v>
      </c>
      <c r="B11" t="s">
        <v>291</v>
      </c>
      <c r="C11">
        <v>1</v>
      </c>
      <c r="L11" s="30">
        <f>L9/2</f>
        <v>0.25</v>
      </c>
    </row>
    <row r="12" spans="1:12">
      <c r="A12" s="19" t="s">
        <v>287</v>
      </c>
      <c r="B12" t="s">
        <v>291</v>
      </c>
      <c r="C12">
        <v>1</v>
      </c>
      <c r="L12" s="30"/>
    </row>
    <row r="13" spans="1:12">
      <c r="A13" s="19" t="s">
        <v>281</v>
      </c>
      <c r="B13" t="s">
        <v>291</v>
      </c>
      <c r="C13">
        <v>2</v>
      </c>
      <c r="L13" s="30">
        <f>L11/2</f>
        <v>0.125</v>
      </c>
    </row>
    <row r="14" spans="1:12">
      <c r="A14" s="19" t="s">
        <v>287</v>
      </c>
      <c r="B14" t="s">
        <v>291</v>
      </c>
      <c r="C14">
        <v>2</v>
      </c>
      <c r="L14" s="30"/>
    </row>
    <row r="15" spans="1:12">
      <c r="A15" s="19"/>
      <c r="L15" s="30"/>
    </row>
    <row r="16" spans="1:12">
      <c r="A16" s="19"/>
      <c r="L16" s="30"/>
    </row>
    <row r="17" spans="12:12">
      <c r="L17" s="30"/>
    </row>
    <row r="18" spans="12:12">
      <c r="L18" s="30"/>
    </row>
    <row r="19" spans="12:12">
      <c r="L19" s="30"/>
    </row>
    <row r="20" spans="12:12">
      <c r="L20" s="30"/>
    </row>
    <row r="21" spans="12:12">
      <c r="L21" s="30"/>
    </row>
    <row r="22" spans="12:12">
      <c r="L22" s="30"/>
    </row>
    <row r="23" spans="12:12">
      <c r="L23" s="30"/>
    </row>
    <row r="24" spans="12:12">
      <c r="L24" s="30"/>
    </row>
    <row r="25" spans="12:12">
      <c r="L25" s="30"/>
    </row>
    <row r="26" spans="12:12">
      <c r="L26" s="30"/>
    </row>
    <row r="27" spans="12:12">
      <c r="L27" s="30"/>
    </row>
    <row r="28" spans="12:12">
      <c r="L28" s="30"/>
    </row>
    <row r="29" spans="12:12">
      <c r="L29" s="30"/>
    </row>
    <row r="30" spans="12:12">
      <c r="L30" s="30"/>
    </row>
    <row r="31" spans="12:12">
      <c r="L31" s="30"/>
    </row>
    <row r="32" spans="12:12">
      <c r="L32" s="30"/>
    </row>
    <row r="33" spans="12:12">
      <c r="L33" s="30"/>
    </row>
    <row r="34" spans="12:12">
      <c r="L34" s="30"/>
    </row>
    <row r="35" spans="12:12">
      <c r="L35" s="30">
        <f>SUM(L4:L34)</f>
        <v>6.875</v>
      </c>
    </row>
  </sheetData>
  <mergeCells count="1">
    <mergeCell ref="A1:D1"/>
  </mergeCells>
  <pageMargins left="0.7" right="0.7" top="0.75" bottom="0.75" header="0.3" footer="0.3"/>
  <legacy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BCEC0-D430-424D-8A33-F83C5F7BE565}">
  <sheetPr codeName="Feuil25"/>
  <dimension ref="A1:K3"/>
  <sheetViews>
    <sheetView workbookViewId="0">
      <selection activeCell="K4" sqref="K4"/>
    </sheetView>
  </sheetViews>
  <sheetFormatPr baseColWidth="10" defaultRowHeight="16"/>
  <sheetData>
    <row r="1" spans="1:11">
      <c r="A1" t="s">
        <v>292</v>
      </c>
    </row>
    <row r="3" spans="1:11">
      <c r="A3" s="28" t="s">
        <v>293</v>
      </c>
      <c r="K3" t="s">
        <v>324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52191-782E-EA48-B322-664FAB9CF9B3}">
  <sheetPr codeName="Feuil3"/>
  <dimension ref="A3:X55"/>
  <sheetViews>
    <sheetView workbookViewId="0">
      <selection activeCell="B43" sqref="B43"/>
    </sheetView>
  </sheetViews>
  <sheetFormatPr baseColWidth="10" defaultRowHeight="16"/>
  <cols>
    <col min="1" max="1" width="8.6640625" customWidth="1"/>
    <col min="2" max="2" width="15" customWidth="1"/>
    <col min="4" max="4" width="11.5" customWidth="1"/>
    <col min="5" max="5" width="5" customWidth="1"/>
    <col min="6" max="6" width="13.5" customWidth="1"/>
    <col min="8" max="8" width="6" customWidth="1"/>
  </cols>
  <sheetData>
    <row r="3" spans="1:24">
      <c r="A3" t="s">
        <v>49</v>
      </c>
      <c r="B3" t="s">
        <v>1</v>
      </c>
      <c r="C3" t="s">
        <v>2</v>
      </c>
      <c r="D3" t="s">
        <v>3</v>
      </c>
      <c r="T3" t="s">
        <v>1</v>
      </c>
      <c r="U3" t="s">
        <v>49</v>
      </c>
    </row>
    <row r="4" spans="1:24">
      <c r="A4">
        <v>1</v>
      </c>
      <c r="B4" s="7">
        <v>68.014414634146334</v>
      </c>
      <c r="C4" s="5">
        <v>1</v>
      </c>
      <c r="D4" s="5">
        <v>6.8</v>
      </c>
      <c r="T4">
        <v>20.50239024390244</v>
      </c>
      <c r="U4">
        <v>16</v>
      </c>
      <c r="W4">
        <v>20</v>
      </c>
      <c r="X4">
        <v>1</v>
      </c>
    </row>
    <row r="5" spans="1:24">
      <c r="A5">
        <v>2</v>
      </c>
      <c r="B5" s="7">
        <v>100.26741463414632</v>
      </c>
      <c r="C5" s="5">
        <v>5</v>
      </c>
      <c r="D5" s="5">
        <v>18.100000000000001</v>
      </c>
      <c r="T5">
        <v>37.425292682926823</v>
      </c>
      <c r="U5">
        <v>13</v>
      </c>
      <c r="W5">
        <v>30</v>
      </c>
      <c r="X5">
        <v>1</v>
      </c>
    </row>
    <row r="6" spans="1:24">
      <c r="A6">
        <v>3</v>
      </c>
      <c r="B6" s="7">
        <v>132.46873170731703</v>
      </c>
      <c r="C6" s="5">
        <v>5</v>
      </c>
      <c r="D6" s="5">
        <v>12.8</v>
      </c>
      <c r="T6">
        <v>42.585804878048783</v>
      </c>
      <c r="U6">
        <v>10</v>
      </c>
      <c r="W6">
        <v>40</v>
      </c>
      <c r="X6">
        <v>2</v>
      </c>
    </row>
    <row r="7" spans="1:24">
      <c r="A7">
        <v>4</v>
      </c>
      <c r="B7" s="7">
        <v>154.64156097560979</v>
      </c>
      <c r="C7" s="5">
        <v>7</v>
      </c>
      <c r="D7" s="5">
        <v>15.4</v>
      </c>
      <c r="T7">
        <v>48.394707317073163</v>
      </c>
      <c r="U7">
        <v>14</v>
      </c>
      <c r="W7">
        <v>50</v>
      </c>
      <c r="X7">
        <v>2</v>
      </c>
    </row>
    <row r="8" spans="1:24">
      <c r="A8">
        <v>5</v>
      </c>
      <c r="B8" s="7">
        <v>211.48453658536584</v>
      </c>
      <c r="C8" s="5">
        <v>5</v>
      </c>
      <c r="D8" s="5">
        <v>14.3</v>
      </c>
      <c r="T8">
        <v>54.500707317073157</v>
      </c>
      <c r="U8">
        <v>23</v>
      </c>
      <c r="W8">
        <v>60</v>
      </c>
      <c r="X8">
        <v>4</v>
      </c>
    </row>
    <row r="9" spans="1:24">
      <c r="A9">
        <v>6</v>
      </c>
      <c r="B9" s="7">
        <v>70.510951219512179</v>
      </c>
      <c r="C9" s="5">
        <v>1</v>
      </c>
      <c r="D9" s="5">
        <v>7.1</v>
      </c>
      <c r="T9">
        <v>59.81002439024391</v>
      </c>
      <c r="U9">
        <v>12</v>
      </c>
      <c r="W9">
        <v>70</v>
      </c>
      <c r="X9">
        <v>1</v>
      </c>
    </row>
    <row r="10" spans="1:24">
      <c r="A10">
        <v>7</v>
      </c>
      <c r="B10" s="7">
        <v>66.048609756097534</v>
      </c>
      <c r="C10" s="5">
        <v>3</v>
      </c>
      <c r="D10" s="5">
        <v>9.5</v>
      </c>
      <c r="T10">
        <v>65.420853658536572</v>
      </c>
      <c r="U10">
        <v>9</v>
      </c>
      <c r="W10">
        <v>80</v>
      </c>
      <c r="X10">
        <v>3</v>
      </c>
    </row>
    <row r="11" spans="1:24">
      <c r="A11">
        <v>8</v>
      </c>
      <c r="B11" s="7">
        <v>104.82602439024393</v>
      </c>
      <c r="C11" s="5">
        <v>1</v>
      </c>
      <c r="D11" s="5">
        <v>7.4</v>
      </c>
      <c r="T11">
        <v>65.473780487804873</v>
      </c>
      <c r="U11">
        <v>11</v>
      </c>
      <c r="W11">
        <v>90</v>
      </c>
      <c r="X11">
        <v>1</v>
      </c>
    </row>
    <row r="12" spans="1:24">
      <c r="A12">
        <v>9</v>
      </c>
      <c r="B12" s="7">
        <v>65.420853658536572</v>
      </c>
      <c r="C12" s="5">
        <v>3</v>
      </c>
      <c r="D12" s="5">
        <v>8.9</v>
      </c>
      <c r="T12">
        <v>66.048609756097534</v>
      </c>
      <c r="U12">
        <v>7</v>
      </c>
      <c r="W12">
        <v>100</v>
      </c>
      <c r="X12">
        <v>2</v>
      </c>
    </row>
    <row r="13" spans="1:24">
      <c r="A13">
        <v>10</v>
      </c>
      <c r="B13" s="7">
        <v>42.585804878048783</v>
      </c>
      <c r="C13" s="5">
        <v>6</v>
      </c>
      <c r="D13" s="5">
        <v>16.7</v>
      </c>
      <c r="T13">
        <v>68.014414634146334</v>
      </c>
      <c r="U13">
        <v>1</v>
      </c>
      <c r="W13">
        <v>110</v>
      </c>
      <c r="X13">
        <v>0</v>
      </c>
    </row>
    <row r="14" spans="1:24">
      <c r="A14">
        <v>11</v>
      </c>
      <c r="B14" s="7">
        <v>65.473780487804873</v>
      </c>
      <c r="C14" s="5">
        <v>1</v>
      </c>
      <c r="D14" s="5">
        <v>7.4</v>
      </c>
      <c r="T14">
        <v>70.510951219512179</v>
      </c>
      <c r="U14">
        <v>6</v>
      </c>
      <c r="W14">
        <v>120</v>
      </c>
      <c r="X14">
        <v>0</v>
      </c>
    </row>
    <row r="15" spans="1:24">
      <c r="A15">
        <v>12</v>
      </c>
      <c r="B15" s="7">
        <v>59.81002439024391</v>
      </c>
      <c r="C15" s="5">
        <v>3</v>
      </c>
      <c r="D15" s="5">
        <v>14</v>
      </c>
      <c r="T15">
        <v>80.621829268292686</v>
      </c>
      <c r="U15">
        <v>20</v>
      </c>
      <c r="W15">
        <v>130</v>
      </c>
      <c r="X15">
        <v>2</v>
      </c>
    </row>
    <row r="16" spans="1:24">
      <c r="A16">
        <v>13</v>
      </c>
      <c r="B16" s="7">
        <v>37.425292682926823</v>
      </c>
      <c r="C16" s="5">
        <v>0</v>
      </c>
      <c r="D16" s="5">
        <v>6</v>
      </c>
      <c r="T16">
        <v>86.29456097560977</v>
      </c>
      <c r="U16">
        <v>22</v>
      </c>
      <c r="W16">
        <v>140</v>
      </c>
      <c r="X16">
        <v>1</v>
      </c>
    </row>
    <row r="17" spans="1:24">
      <c r="A17">
        <v>14</v>
      </c>
      <c r="B17" s="7">
        <v>48.394707317073163</v>
      </c>
      <c r="C17" s="5">
        <v>1</v>
      </c>
      <c r="D17" s="5">
        <v>9.5</v>
      </c>
      <c r="T17">
        <v>89.939219512195123</v>
      </c>
      <c r="U17">
        <v>21</v>
      </c>
      <c r="W17">
        <v>150</v>
      </c>
      <c r="X17">
        <v>1</v>
      </c>
    </row>
    <row r="18" spans="1:24">
      <c r="A18">
        <v>15</v>
      </c>
      <c r="B18" s="7">
        <v>355.30917073170724</v>
      </c>
      <c r="C18" s="5">
        <v>9</v>
      </c>
      <c r="D18" s="5">
        <v>29.7</v>
      </c>
      <c r="T18">
        <v>99.988414634146352</v>
      </c>
      <c r="U18">
        <v>17</v>
      </c>
    </row>
    <row r="19" spans="1:24">
      <c r="A19">
        <v>16</v>
      </c>
      <c r="B19" s="7">
        <v>20.50239024390244</v>
      </c>
      <c r="C19" s="5">
        <v>0</v>
      </c>
      <c r="D19" s="5">
        <v>5.6</v>
      </c>
      <c r="T19">
        <v>100.26741463414632</v>
      </c>
      <c r="U19">
        <v>2</v>
      </c>
    </row>
    <row r="20" spans="1:24">
      <c r="A20">
        <v>17</v>
      </c>
      <c r="B20" s="7">
        <v>99.988414634146352</v>
      </c>
      <c r="C20" s="5">
        <v>4</v>
      </c>
      <c r="D20" s="5">
        <v>16.2</v>
      </c>
      <c r="T20">
        <v>104.82602439024393</v>
      </c>
      <c r="U20">
        <v>8</v>
      </c>
    </row>
    <row r="21" spans="1:24">
      <c r="A21">
        <v>18</v>
      </c>
      <c r="B21" s="7">
        <v>132.07892682926831</v>
      </c>
      <c r="C21" s="5">
        <v>7</v>
      </c>
      <c r="D21" s="5">
        <v>16.7</v>
      </c>
      <c r="T21">
        <v>132.07892682926831</v>
      </c>
      <c r="U21">
        <v>18</v>
      </c>
    </row>
    <row r="22" spans="1:24">
      <c r="A22">
        <v>19</v>
      </c>
      <c r="B22" s="7">
        <v>145.23982926829271</v>
      </c>
      <c r="C22" s="5">
        <v>3</v>
      </c>
      <c r="D22" s="5">
        <v>21.3</v>
      </c>
      <c r="T22">
        <v>132.46873170731703</v>
      </c>
      <c r="U22">
        <v>3</v>
      </c>
    </row>
    <row r="23" spans="1:24">
      <c r="A23">
        <v>20</v>
      </c>
      <c r="B23" s="7">
        <v>80.621829268292686</v>
      </c>
      <c r="C23" s="5">
        <v>4</v>
      </c>
      <c r="D23" s="5">
        <v>9.8000000000000007</v>
      </c>
      <c r="T23">
        <v>145.23982926829271</v>
      </c>
      <c r="U23">
        <v>19</v>
      </c>
    </row>
    <row r="24" spans="1:24">
      <c r="A24">
        <v>21</v>
      </c>
      <c r="B24" s="7">
        <v>89.939219512195123</v>
      </c>
      <c r="C24" s="5">
        <v>2</v>
      </c>
      <c r="D24" s="5">
        <v>11.7</v>
      </c>
      <c r="T24">
        <v>154.64156097560979</v>
      </c>
      <c r="U24">
        <v>4</v>
      </c>
    </row>
    <row r="25" spans="1:24">
      <c r="A25">
        <v>22</v>
      </c>
      <c r="B25" s="7">
        <v>86.29456097560977</v>
      </c>
      <c r="C25" s="5">
        <v>2</v>
      </c>
      <c r="D25" s="5">
        <v>10.6</v>
      </c>
      <c r="T25">
        <v>211.48453658536584</v>
      </c>
      <c r="U25">
        <v>5</v>
      </c>
    </row>
    <row r="26" spans="1:24">
      <c r="A26">
        <v>23</v>
      </c>
      <c r="B26" s="7">
        <v>54.500707317073157</v>
      </c>
      <c r="C26" s="5">
        <v>2</v>
      </c>
      <c r="D26" s="5">
        <v>9.6</v>
      </c>
      <c r="T26">
        <v>355.30917073170724</v>
      </c>
      <c r="U26">
        <v>15</v>
      </c>
    </row>
    <row r="27" spans="1:24">
      <c r="B27" t="s">
        <v>327</v>
      </c>
      <c r="C27">
        <f>PEARSON($B4:$B26,C4:C26)</f>
        <v>0.72591509307923441</v>
      </c>
      <c r="D27">
        <f>PEARSON($B4:$B26,D4:D26)</f>
        <v>0.78748899109661075</v>
      </c>
    </row>
    <row r="28" spans="1:24">
      <c r="B28" t="s">
        <v>328</v>
      </c>
    </row>
    <row r="30" spans="1:24">
      <c r="A30" t="s">
        <v>49</v>
      </c>
      <c r="B30" t="s">
        <v>1</v>
      </c>
      <c r="C30" t="s">
        <v>330</v>
      </c>
    </row>
    <row r="31" spans="1:24">
      <c r="A31">
        <v>1</v>
      </c>
      <c r="B31" s="7">
        <v>68.014414634146334</v>
      </c>
      <c r="C31">
        <f>'1'!L$35</f>
        <v>5.25</v>
      </c>
      <c r="P31" s="3"/>
    </row>
    <row r="32" spans="1:24">
      <c r="A32">
        <v>2</v>
      </c>
      <c r="B32" s="7">
        <v>100.26741463414632</v>
      </c>
      <c r="C32">
        <f>'2'!L$35</f>
        <v>11.9375</v>
      </c>
      <c r="P32" s="3"/>
    </row>
    <row r="33" spans="1:16">
      <c r="A33">
        <v>4</v>
      </c>
      <c r="B33" s="7">
        <v>154.64156097560979</v>
      </c>
      <c r="C33">
        <f>'4'!L$35</f>
        <v>15.5</v>
      </c>
      <c r="P33" s="3"/>
    </row>
    <row r="34" spans="1:16">
      <c r="A34">
        <v>5</v>
      </c>
      <c r="B34" s="7">
        <v>211.48453658536584</v>
      </c>
      <c r="C34">
        <f>'5'!L$35</f>
        <v>19.75</v>
      </c>
      <c r="P34" s="3"/>
    </row>
    <row r="35" spans="1:16">
      <c r="A35">
        <v>6</v>
      </c>
      <c r="B35" s="7">
        <v>70.510951219512179</v>
      </c>
      <c r="C35">
        <f>'6'!L$35</f>
        <v>5.625</v>
      </c>
      <c r="P35" s="3"/>
    </row>
    <row r="36" spans="1:16">
      <c r="A36">
        <v>7</v>
      </c>
      <c r="B36" s="7">
        <v>66.048609756097534</v>
      </c>
      <c r="C36">
        <f>'7'!L$35</f>
        <v>10</v>
      </c>
      <c r="P36" s="3"/>
    </row>
    <row r="37" spans="1:16">
      <c r="A37">
        <v>8</v>
      </c>
      <c r="B37" s="7">
        <v>104.82602439024393</v>
      </c>
      <c r="C37">
        <f>'8'!L$35</f>
        <v>7</v>
      </c>
      <c r="P37" s="3"/>
    </row>
    <row r="38" spans="1:16">
      <c r="A38">
        <v>9</v>
      </c>
      <c r="B38" s="7">
        <v>65.420853658536572</v>
      </c>
      <c r="C38">
        <f>'9'!L$35</f>
        <v>5.98828125</v>
      </c>
      <c r="P38" s="3"/>
    </row>
    <row r="39" spans="1:16">
      <c r="A39">
        <v>10</v>
      </c>
      <c r="B39" s="7">
        <v>42.585804878048783</v>
      </c>
      <c r="C39">
        <f>'10'!L$35</f>
        <v>9</v>
      </c>
      <c r="P39" s="3"/>
    </row>
    <row r="40" spans="1:16">
      <c r="A40">
        <v>11</v>
      </c>
      <c r="B40" s="7">
        <v>65.473780487804873</v>
      </c>
      <c r="C40">
        <f>'11'!L$35</f>
        <v>6</v>
      </c>
      <c r="P40" s="3"/>
    </row>
    <row r="41" spans="1:16">
      <c r="A41">
        <v>12</v>
      </c>
      <c r="B41" s="7">
        <v>59.81002439024391</v>
      </c>
      <c r="C41">
        <f>'12'!L$35</f>
        <v>9</v>
      </c>
      <c r="P41" s="3"/>
    </row>
    <row r="42" spans="1:16">
      <c r="A42">
        <v>13</v>
      </c>
      <c r="B42" s="7">
        <v>37.425292682926823</v>
      </c>
      <c r="C42">
        <f>'13'!L$35</f>
        <v>3</v>
      </c>
      <c r="P42" s="3"/>
    </row>
    <row r="43" spans="1:16">
      <c r="A43">
        <v>14</v>
      </c>
      <c r="B43" s="7">
        <v>48.394707317073163</v>
      </c>
      <c r="C43">
        <f>'14'!L$35</f>
        <v>7.75</v>
      </c>
      <c r="P43" s="3"/>
    </row>
    <row r="44" spans="1:16">
      <c r="A44">
        <v>16</v>
      </c>
      <c r="B44" s="7">
        <v>20.50239024390244</v>
      </c>
      <c r="C44">
        <f>'16'!L$35</f>
        <v>2</v>
      </c>
      <c r="P44" s="3"/>
    </row>
    <row r="45" spans="1:16">
      <c r="A45">
        <v>17</v>
      </c>
      <c r="B45" s="7">
        <v>99.988414634146352</v>
      </c>
      <c r="C45">
        <f>'17'!L$35</f>
        <v>6</v>
      </c>
      <c r="P45" s="3"/>
    </row>
    <row r="46" spans="1:16">
      <c r="A46">
        <v>19</v>
      </c>
      <c r="B46" s="7">
        <v>145.23982926829271</v>
      </c>
      <c r="C46">
        <f>'19'!L$35</f>
        <v>12.78125</v>
      </c>
      <c r="P46" s="3"/>
    </row>
    <row r="47" spans="1:16">
      <c r="A47">
        <v>20</v>
      </c>
      <c r="B47" s="7">
        <v>80.621829268292686</v>
      </c>
      <c r="C47">
        <f>'20'!L$35</f>
        <v>7.5</v>
      </c>
      <c r="P47" s="3"/>
    </row>
    <row r="48" spans="1:16">
      <c r="A48">
        <v>21</v>
      </c>
      <c r="B48" s="7">
        <v>89.939219512195123</v>
      </c>
      <c r="C48">
        <f>'21'!L$35</f>
        <v>6.875</v>
      </c>
      <c r="P48" s="3"/>
    </row>
    <row r="49" spans="1:16">
      <c r="A49">
        <v>23</v>
      </c>
      <c r="B49" s="7">
        <v>54.500707317073157</v>
      </c>
      <c r="C49">
        <f>'23'!L$35</f>
        <v>7.75</v>
      </c>
      <c r="P49" s="3"/>
    </row>
    <row r="50" spans="1:16">
      <c r="B50" t="s">
        <v>327</v>
      </c>
      <c r="C50">
        <f>PEARSON($B31:$B49,C31:C49)</f>
        <v>0.8552585215128552</v>
      </c>
    </row>
    <row r="51" spans="1:16">
      <c r="B51" t="s">
        <v>328</v>
      </c>
      <c r="C51">
        <v>0.41299999999999998</v>
      </c>
    </row>
    <row r="52" spans="1:16">
      <c r="I52">
        <f>SUM(I31:I49)</f>
        <v>0</v>
      </c>
      <c r="J52">
        <f>SUM(J31:J49)</f>
        <v>0</v>
      </c>
    </row>
    <row r="54" spans="1:16">
      <c r="H54" t="s">
        <v>331</v>
      </c>
      <c r="I54">
        <f>COMBIN(COUNTA(B31:B49),2)</f>
        <v>171</v>
      </c>
    </row>
    <row r="55" spans="1:16">
      <c r="H55" t="s">
        <v>332</v>
      </c>
      <c r="I55">
        <f>(I52-J52)/I54</f>
        <v>0</v>
      </c>
    </row>
  </sheetData>
  <sortState xmlns:xlrd2="http://schemas.microsoft.com/office/spreadsheetml/2017/richdata2" ref="S4:T26">
    <sortCondition ref="T4:T26"/>
  </sortState>
  <pageMargins left="0.7" right="0.7" top="0.75" bottom="0.75" header="0.3" footer="0.3"/>
  <pageSetup paperSize="9" orientation="portrait" horizontalDpi="0" verticalDpi="0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32D1-25D8-864C-BCCF-83477523C6B1}">
  <sheetPr codeName="Feuil26"/>
  <dimension ref="A1:L35"/>
  <sheetViews>
    <sheetView workbookViewId="0">
      <selection activeCell="L22" sqref="L22"/>
    </sheetView>
  </sheetViews>
  <sheetFormatPr baseColWidth="10" defaultRowHeight="16"/>
  <cols>
    <col min="1" max="1" width="41.33203125" customWidth="1"/>
    <col min="2" max="2" width="13.83203125" customWidth="1"/>
  </cols>
  <sheetData>
    <row r="1" spans="1:12">
      <c r="A1" s="35" t="s">
        <v>294</v>
      </c>
      <c r="B1" s="35"/>
      <c r="C1" s="35"/>
    </row>
    <row r="3" spans="1:12">
      <c r="B3" t="s">
        <v>117</v>
      </c>
      <c r="C3" t="s">
        <v>109</v>
      </c>
      <c r="K3" t="s">
        <v>324</v>
      </c>
      <c r="L3" s="30" t="s">
        <v>329</v>
      </c>
    </row>
    <row r="4" spans="1:12">
      <c r="A4" s="19" t="s">
        <v>295</v>
      </c>
      <c r="B4" t="s">
        <v>299</v>
      </c>
      <c r="K4">
        <f>COUNTA(B4:I40)</f>
        <v>41</v>
      </c>
      <c r="L4" s="30"/>
    </row>
    <row r="5" spans="1:12">
      <c r="A5" s="19" t="s">
        <v>296</v>
      </c>
      <c r="B5" t="s">
        <v>299</v>
      </c>
      <c r="C5">
        <v>0</v>
      </c>
      <c r="L5" s="30">
        <v>1</v>
      </c>
    </row>
    <row r="6" spans="1:12">
      <c r="A6" s="19" t="s">
        <v>297</v>
      </c>
      <c r="B6" t="s">
        <v>300</v>
      </c>
      <c r="C6">
        <v>0</v>
      </c>
      <c r="L6" s="30">
        <v>2</v>
      </c>
    </row>
    <row r="7" spans="1:12">
      <c r="A7" s="19" t="s">
        <v>296</v>
      </c>
      <c r="B7" t="s">
        <v>300</v>
      </c>
      <c r="C7">
        <v>1</v>
      </c>
      <c r="L7" s="30">
        <f t="shared" ref="L7:L14" si="0">L5/2</f>
        <v>0.5</v>
      </c>
    </row>
    <row r="8" spans="1:12">
      <c r="A8" s="19" t="s">
        <v>297</v>
      </c>
      <c r="B8" t="s">
        <v>301</v>
      </c>
      <c r="C8">
        <v>1</v>
      </c>
      <c r="L8" s="30">
        <f t="shared" si="0"/>
        <v>1</v>
      </c>
    </row>
    <row r="9" spans="1:12">
      <c r="A9" s="19" t="s">
        <v>296</v>
      </c>
      <c r="B9" t="s">
        <v>301</v>
      </c>
      <c r="C9">
        <v>2</v>
      </c>
      <c r="L9" s="30">
        <f t="shared" si="0"/>
        <v>0.25</v>
      </c>
    </row>
    <row r="10" spans="1:12">
      <c r="A10" s="19" t="s">
        <v>297</v>
      </c>
      <c r="B10" t="s">
        <v>302</v>
      </c>
      <c r="C10">
        <v>2</v>
      </c>
      <c r="L10" s="30">
        <f t="shared" si="0"/>
        <v>0.5</v>
      </c>
    </row>
    <row r="11" spans="1:12">
      <c r="A11" s="19" t="s">
        <v>296</v>
      </c>
      <c r="B11" t="s">
        <v>302</v>
      </c>
      <c r="C11">
        <v>3</v>
      </c>
      <c r="L11" s="30">
        <f t="shared" si="0"/>
        <v>0.125</v>
      </c>
    </row>
    <row r="12" spans="1:12">
      <c r="A12" s="19" t="s">
        <v>297</v>
      </c>
      <c r="B12" t="s">
        <v>303</v>
      </c>
      <c r="C12">
        <v>3</v>
      </c>
      <c r="L12" s="30">
        <f t="shared" si="0"/>
        <v>0.25</v>
      </c>
    </row>
    <row r="13" spans="1:12">
      <c r="A13" s="19" t="s">
        <v>296</v>
      </c>
      <c r="B13" t="s">
        <v>303</v>
      </c>
      <c r="C13">
        <v>4</v>
      </c>
      <c r="L13" s="30">
        <f t="shared" si="0"/>
        <v>6.25E-2</v>
      </c>
    </row>
    <row r="14" spans="1:12">
      <c r="A14" s="19" t="s">
        <v>297</v>
      </c>
      <c r="B14" t="s">
        <v>304</v>
      </c>
      <c r="C14">
        <v>4</v>
      </c>
      <c r="L14" s="30">
        <f t="shared" si="0"/>
        <v>0.125</v>
      </c>
    </row>
    <row r="15" spans="1:12">
      <c r="A15" s="19" t="s">
        <v>281</v>
      </c>
      <c r="B15" t="s">
        <v>304</v>
      </c>
      <c r="C15">
        <v>0</v>
      </c>
      <c r="L15" s="30">
        <v>1</v>
      </c>
    </row>
    <row r="16" spans="1:12">
      <c r="A16" t="s">
        <v>298</v>
      </c>
      <c r="B16" t="s">
        <v>304</v>
      </c>
      <c r="C16">
        <v>0</v>
      </c>
      <c r="L16" s="30"/>
    </row>
    <row r="17" spans="1:12">
      <c r="A17" s="19" t="s">
        <v>281</v>
      </c>
      <c r="B17" t="s">
        <v>304</v>
      </c>
      <c r="C17">
        <v>1</v>
      </c>
      <c r="L17" s="30">
        <f>L15/2</f>
        <v>0.5</v>
      </c>
    </row>
    <row r="18" spans="1:12">
      <c r="A18" t="s">
        <v>298</v>
      </c>
      <c r="B18" t="s">
        <v>304</v>
      </c>
      <c r="C18">
        <v>1</v>
      </c>
      <c r="L18" s="30"/>
    </row>
    <row r="19" spans="1:12">
      <c r="A19" s="19" t="s">
        <v>281</v>
      </c>
      <c r="B19" t="s">
        <v>304</v>
      </c>
      <c r="C19">
        <v>2</v>
      </c>
      <c r="L19" s="30">
        <f t="shared" ref="L19:L23" si="1">L17/2</f>
        <v>0.25</v>
      </c>
    </row>
    <row r="20" spans="1:12">
      <c r="A20" t="s">
        <v>298</v>
      </c>
      <c r="B20" t="s">
        <v>304</v>
      </c>
      <c r="C20">
        <v>2</v>
      </c>
      <c r="L20" s="30"/>
    </row>
    <row r="21" spans="1:12">
      <c r="A21" s="19" t="s">
        <v>281</v>
      </c>
      <c r="B21" t="s">
        <v>304</v>
      </c>
      <c r="C21">
        <v>3</v>
      </c>
      <c r="L21" s="30">
        <f t="shared" si="1"/>
        <v>0.125</v>
      </c>
    </row>
    <row r="22" spans="1:12">
      <c r="A22" t="s">
        <v>298</v>
      </c>
      <c r="B22" t="s">
        <v>304</v>
      </c>
      <c r="C22">
        <v>3</v>
      </c>
      <c r="L22" s="30"/>
    </row>
    <row r="23" spans="1:12">
      <c r="A23" s="20" t="s">
        <v>281</v>
      </c>
      <c r="B23" s="21" t="s">
        <v>304</v>
      </c>
      <c r="C23" s="21">
        <v>4</v>
      </c>
      <c r="L23" s="30">
        <f t="shared" si="1"/>
        <v>6.25E-2</v>
      </c>
    </row>
    <row r="24" spans="1:12">
      <c r="A24" s="21" t="s">
        <v>298</v>
      </c>
      <c r="B24" s="21" t="s">
        <v>304</v>
      </c>
      <c r="C24" s="21">
        <v>4</v>
      </c>
      <c r="L24" s="30"/>
    </row>
    <row r="25" spans="1:12">
      <c r="L25" s="30"/>
    </row>
    <row r="26" spans="1:12">
      <c r="L26" s="30"/>
    </row>
    <row r="27" spans="1:12">
      <c r="L27" s="30"/>
    </row>
    <row r="28" spans="1:12">
      <c r="L28" s="30"/>
    </row>
    <row r="29" spans="1:12">
      <c r="L29" s="30"/>
    </row>
    <row r="30" spans="1:12">
      <c r="L30" s="30"/>
    </row>
    <row r="31" spans="1:12">
      <c r="L31" s="30"/>
    </row>
    <row r="32" spans="1:12">
      <c r="L32" s="30"/>
    </row>
    <row r="33" spans="12:12">
      <c r="L33" s="30"/>
    </row>
    <row r="34" spans="12:12">
      <c r="L34" s="30"/>
    </row>
    <row r="35" spans="12:12">
      <c r="L35" s="30">
        <f>SUM(L4:L34)</f>
        <v>7.75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12C4-512F-6448-94B1-9C2A21822E56}">
  <sheetPr codeName="XLSTAT_20210714_122116_1">
    <tabColor rgb="FF007800"/>
  </sheetPr>
  <dimension ref="B1:N169"/>
  <sheetViews>
    <sheetView topLeftCell="A4" zoomScaleNormal="100" workbookViewId="0">
      <selection activeCell="J41" sqref="J41"/>
    </sheetView>
  </sheetViews>
  <sheetFormatPr baseColWidth="10" defaultRowHeight="16"/>
  <cols>
    <col min="1" max="1" width="5.83203125" customWidth="1"/>
  </cols>
  <sheetData>
    <row r="1" spans="2:13">
      <c r="B1" s="41" t="s">
        <v>333</v>
      </c>
      <c r="C1" s="40"/>
      <c r="D1" s="40"/>
      <c r="E1" s="40"/>
      <c r="F1" s="40"/>
      <c r="G1" s="40"/>
      <c r="H1" s="40"/>
      <c r="I1" s="40"/>
      <c r="J1" s="40"/>
      <c r="K1" s="40"/>
      <c r="L1" s="39"/>
      <c r="M1" s="39"/>
    </row>
    <row r="2" spans="2:13">
      <c r="B2" s="40"/>
      <c r="C2" s="40"/>
      <c r="D2" s="40"/>
      <c r="E2" s="40"/>
      <c r="F2" s="40"/>
      <c r="G2" s="40"/>
      <c r="H2" s="40"/>
      <c r="I2" s="40"/>
      <c r="J2" s="40"/>
      <c r="K2" s="40"/>
      <c r="L2" s="39"/>
      <c r="M2" s="39"/>
    </row>
    <row r="3" spans="2:13">
      <c r="B3" t="s">
        <v>455</v>
      </c>
    </row>
    <row r="4" spans="2:13">
      <c r="B4" t="s">
        <v>445</v>
      </c>
    </row>
    <row r="5" spans="2:13">
      <c r="B5" t="s">
        <v>446</v>
      </c>
    </row>
    <row r="6" spans="2:13">
      <c r="B6" t="s">
        <v>386</v>
      </c>
    </row>
    <row r="7" spans="2:13">
      <c r="B7" t="s">
        <v>387</v>
      </c>
    </row>
    <row r="8" spans="2:13" ht="34.25" customHeight="1"/>
    <row r="9" spans="2:13" ht="21" customHeight="1">
      <c r="B9" s="54"/>
    </row>
    <row r="12" spans="2:13">
      <c r="B12" s="13" t="s">
        <v>334</v>
      </c>
    </row>
    <row r="13" spans="2:13" ht="17" thickBot="1"/>
    <row r="14" spans="2:13" ht="32" customHeight="1">
      <c r="B14" s="44" t="s">
        <v>335</v>
      </c>
      <c r="C14" s="45" t="s">
        <v>336</v>
      </c>
      <c r="D14" s="45" t="s">
        <v>337</v>
      </c>
      <c r="E14" s="45" t="s">
        <v>338</v>
      </c>
      <c r="F14" s="45" t="s">
        <v>339</v>
      </c>
      <c r="G14" s="45" t="s">
        <v>340</v>
      </c>
      <c r="H14" s="45" t="s">
        <v>341</v>
      </c>
      <c r="I14" s="45" t="s">
        <v>342</v>
      </c>
    </row>
    <row r="15" spans="2:13">
      <c r="B15" s="63" t="s">
        <v>2</v>
      </c>
      <c r="C15" s="64">
        <v>23</v>
      </c>
      <c r="D15" s="64">
        <v>0</v>
      </c>
      <c r="E15" s="64">
        <v>23</v>
      </c>
      <c r="F15" s="65">
        <v>0</v>
      </c>
      <c r="G15" s="65">
        <v>9</v>
      </c>
      <c r="H15" s="65">
        <v>3.2608695652173916</v>
      </c>
      <c r="I15" s="65">
        <v>2.4349237677883702</v>
      </c>
    </row>
    <row r="16" spans="2:13" ht="17" thickBot="1">
      <c r="B16" s="47" t="s">
        <v>1</v>
      </c>
      <c r="C16" s="49">
        <v>23</v>
      </c>
      <c r="D16" s="49">
        <v>0</v>
      </c>
      <c r="E16" s="49">
        <v>23</v>
      </c>
      <c r="F16" s="51">
        <v>20.50239024390244</v>
      </c>
      <c r="G16" s="51">
        <v>355.30917073170724</v>
      </c>
      <c r="H16" s="51">
        <v>99.645554612937431</v>
      </c>
      <c r="I16" s="51">
        <v>70.943566881417112</v>
      </c>
    </row>
    <row r="19" spans="2:4">
      <c r="B19" s="13" t="s">
        <v>388</v>
      </c>
    </row>
    <row r="20" spans="2:4" ht="17" thickBot="1"/>
    <row r="21" spans="2:4" ht="34">
      <c r="B21" s="44"/>
      <c r="C21" s="45" t="s">
        <v>1</v>
      </c>
      <c r="D21" s="66" t="s">
        <v>2</v>
      </c>
    </row>
    <row r="22" spans="2:4">
      <c r="B22" s="46" t="s">
        <v>1</v>
      </c>
      <c r="C22" s="57">
        <v>1</v>
      </c>
      <c r="D22" s="68">
        <v>0.72591509307923441</v>
      </c>
    </row>
    <row r="23" spans="2:4" ht="17" thickBot="1">
      <c r="B23" s="67" t="s">
        <v>2</v>
      </c>
      <c r="C23" s="69">
        <v>0.72591509307923441</v>
      </c>
      <c r="D23" s="70">
        <v>1</v>
      </c>
    </row>
    <row r="26" spans="2:4">
      <c r="B26" s="42" t="s">
        <v>447</v>
      </c>
    </row>
    <row r="28" spans="2:4">
      <c r="B28" s="13" t="s">
        <v>448</v>
      </c>
    </row>
    <row r="29" spans="2:4" ht="17" thickBot="1"/>
    <row r="30" spans="2:4">
      <c r="B30" s="71" t="s">
        <v>336</v>
      </c>
      <c r="C30" s="72">
        <v>23</v>
      </c>
    </row>
    <row r="31" spans="2:4">
      <c r="B31" s="43" t="s">
        <v>391</v>
      </c>
      <c r="C31" s="52">
        <v>23</v>
      </c>
    </row>
    <row r="32" spans="2:4">
      <c r="B32" s="43" t="s">
        <v>392</v>
      </c>
      <c r="C32" s="52">
        <v>21</v>
      </c>
    </row>
    <row r="33" spans="2:7">
      <c r="B33" s="43" t="s">
        <v>393</v>
      </c>
      <c r="C33" s="53">
        <v>0.52695272236023361</v>
      </c>
    </row>
    <row r="34" spans="2:7">
      <c r="B34" s="43" t="s">
        <v>394</v>
      </c>
      <c r="C34" s="53">
        <v>0.50442666152024473</v>
      </c>
    </row>
    <row r="35" spans="2:7">
      <c r="B35" s="43" t="s">
        <v>395</v>
      </c>
      <c r="C35" s="53">
        <v>2.9381818486942017</v>
      </c>
    </row>
    <row r="36" spans="2:7">
      <c r="B36" s="43" t="s">
        <v>396</v>
      </c>
      <c r="C36" s="53">
        <v>1.7141125542665516</v>
      </c>
    </row>
    <row r="37" spans="2:7">
      <c r="B37" s="43" t="s">
        <v>397</v>
      </c>
      <c r="C37" s="53">
        <v>60.365386788726617</v>
      </c>
    </row>
    <row r="38" spans="2:7">
      <c r="B38" s="43" t="s">
        <v>398</v>
      </c>
      <c r="C38" s="53">
        <v>2.3093770887688323</v>
      </c>
    </row>
    <row r="39" spans="2:7">
      <c r="B39" s="43" t="s">
        <v>399</v>
      </c>
      <c r="C39" s="53">
        <v>2</v>
      </c>
    </row>
    <row r="40" spans="2:7">
      <c r="B40" s="43" t="s">
        <v>400</v>
      </c>
      <c r="C40" s="53">
        <v>26.696841439772374</v>
      </c>
    </row>
    <row r="41" spans="2:7">
      <c r="B41" s="43" t="s">
        <v>401</v>
      </c>
      <c r="C41" s="53">
        <v>28.967829871630673</v>
      </c>
    </row>
    <row r="42" spans="2:7" ht="17" thickBot="1">
      <c r="B42" s="47" t="s">
        <v>402</v>
      </c>
      <c r="C42" s="51">
        <v>0.56315152099972188</v>
      </c>
    </row>
    <row r="45" spans="2:7">
      <c r="B45" s="13" t="s">
        <v>449</v>
      </c>
    </row>
    <row r="46" spans="2:7" ht="17" thickBot="1"/>
    <row r="47" spans="2:7" ht="34">
      <c r="B47" s="44" t="s">
        <v>404</v>
      </c>
      <c r="C47" s="45" t="s">
        <v>392</v>
      </c>
      <c r="D47" s="45" t="s">
        <v>405</v>
      </c>
      <c r="E47" s="45" t="s">
        <v>406</v>
      </c>
      <c r="F47" s="45" t="s">
        <v>407</v>
      </c>
      <c r="G47" s="45" t="s">
        <v>408</v>
      </c>
    </row>
    <row r="48" spans="2:7">
      <c r="B48" s="46" t="s">
        <v>409</v>
      </c>
      <c r="C48" s="48">
        <v>1</v>
      </c>
      <c r="D48" s="50">
        <v>68.732963786117438</v>
      </c>
      <c r="E48" s="50">
        <v>68.732963786117438</v>
      </c>
      <c r="F48" s="50">
        <v>23.393025798135678</v>
      </c>
      <c r="G48" s="61">
        <v>8.8230657934699683E-5</v>
      </c>
    </row>
    <row r="49" spans="2:8">
      <c r="B49" s="43" t="s">
        <v>410</v>
      </c>
      <c r="C49" s="52">
        <v>21</v>
      </c>
      <c r="D49" s="53">
        <v>61.70181882257824</v>
      </c>
      <c r="E49" s="53">
        <v>2.9381818486942017</v>
      </c>
      <c r="F49" s="53"/>
      <c r="G49" s="73"/>
    </row>
    <row r="50" spans="2:8" ht="17" thickBot="1">
      <c r="B50" s="47" t="s">
        <v>411</v>
      </c>
      <c r="C50" s="49">
        <v>22</v>
      </c>
      <c r="D50" s="51">
        <v>130.43478260869568</v>
      </c>
      <c r="E50" s="51"/>
      <c r="F50" s="51"/>
      <c r="G50" s="62"/>
    </row>
    <row r="51" spans="2:8">
      <c r="B51" s="59" t="s">
        <v>412</v>
      </c>
    </row>
    <row r="54" spans="2:8">
      <c r="B54" s="13" t="s">
        <v>450</v>
      </c>
    </row>
    <row r="55" spans="2:8" ht="17" thickBot="1"/>
    <row r="56" spans="2:8" ht="32" customHeight="1">
      <c r="B56" s="44" t="s">
        <v>404</v>
      </c>
      <c r="C56" s="45" t="s">
        <v>414</v>
      </c>
      <c r="D56" s="45" t="s">
        <v>415</v>
      </c>
      <c r="E56" s="45" t="s">
        <v>416</v>
      </c>
      <c r="F56" s="45" t="s">
        <v>417</v>
      </c>
      <c r="G56" s="45" t="s">
        <v>418</v>
      </c>
      <c r="H56" s="45" t="s">
        <v>419</v>
      </c>
    </row>
    <row r="57" spans="2:8">
      <c r="B57" s="46" t="s">
        <v>420</v>
      </c>
      <c r="C57" s="50">
        <v>0.77821610005501585</v>
      </c>
      <c r="D57" s="50">
        <v>0.62548054846982581</v>
      </c>
      <c r="E57" s="50">
        <v>1.2441891309951076</v>
      </c>
      <c r="F57" s="60">
        <v>0.2271386345595697</v>
      </c>
      <c r="G57" s="50">
        <v>-0.52254190803169731</v>
      </c>
      <c r="H57" s="50">
        <v>2.078974108141729</v>
      </c>
    </row>
    <row r="58" spans="2:8" ht="17" thickBot="1">
      <c r="B58" s="47" t="s">
        <v>1</v>
      </c>
      <c r="C58" s="51">
        <v>2.4914844167469179E-2</v>
      </c>
      <c r="D58" s="51">
        <v>5.1512778472870896E-3</v>
      </c>
      <c r="E58" s="51">
        <v>4.8366337258609597</v>
      </c>
      <c r="F58" s="62">
        <v>8.8230657934618151E-5</v>
      </c>
      <c r="G58" s="51">
        <v>1.4202175439191993E-2</v>
      </c>
      <c r="H58" s="51">
        <v>3.5627512895746366E-2</v>
      </c>
    </row>
    <row r="61" spans="2:8">
      <c r="B61" s="13" t="s">
        <v>451</v>
      </c>
    </row>
    <row r="63" spans="2:8">
      <c r="B63" t="s">
        <v>452</v>
      </c>
    </row>
    <row r="66" spans="2:8">
      <c r="B66" s="13" t="s">
        <v>453</v>
      </c>
    </row>
    <row r="67" spans="2:8" ht="17" thickBot="1"/>
    <row r="68" spans="2:8" ht="32" customHeight="1">
      <c r="B68" s="44" t="s">
        <v>404</v>
      </c>
      <c r="C68" s="45" t="s">
        <v>414</v>
      </c>
      <c r="D68" s="45" t="s">
        <v>415</v>
      </c>
      <c r="E68" s="45" t="s">
        <v>416</v>
      </c>
      <c r="F68" s="45" t="s">
        <v>417</v>
      </c>
      <c r="G68" s="45" t="s">
        <v>418</v>
      </c>
      <c r="H68" s="45" t="s">
        <v>419</v>
      </c>
    </row>
    <row r="69" spans="2:8" ht="17" thickBot="1">
      <c r="B69" s="74" t="s">
        <v>1</v>
      </c>
      <c r="C69" s="75">
        <v>0.72591509307923441</v>
      </c>
      <c r="D69" s="75">
        <v>0.15008684432683925</v>
      </c>
      <c r="E69" s="75">
        <v>4.8366337258609597</v>
      </c>
      <c r="F69" s="76">
        <v>8.8230657934618151E-5</v>
      </c>
      <c r="G69" s="75">
        <v>0.41379241373420589</v>
      </c>
      <c r="H69" s="75">
        <v>1.0380377724242629</v>
      </c>
    </row>
    <row r="87" spans="2:14">
      <c r="F87" t="s">
        <v>343</v>
      </c>
    </row>
    <row r="90" spans="2:14">
      <c r="B90" s="13" t="s">
        <v>454</v>
      </c>
    </row>
    <row r="91" spans="2:14" ht="17" thickBot="1"/>
    <row r="92" spans="2:14" ht="85">
      <c r="B92" s="44" t="s">
        <v>364</v>
      </c>
      <c r="C92" s="45" t="s">
        <v>425</v>
      </c>
      <c r="D92" s="45" t="s">
        <v>1</v>
      </c>
      <c r="E92" s="45" t="s">
        <v>2</v>
      </c>
      <c r="F92" s="45" t="s">
        <v>437</v>
      </c>
      <c r="G92" s="45" t="s">
        <v>427</v>
      </c>
      <c r="H92" s="45" t="s">
        <v>428</v>
      </c>
      <c r="I92" s="45" t="s">
        <v>429</v>
      </c>
      <c r="J92" s="45" t="s">
        <v>430</v>
      </c>
      <c r="K92" s="45" t="s">
        <v>431</v>
      </c>
      <c r="L92" s="45" t="s">
        <v>432</v>
      </c>
      <c r="M92" s="45" t="s">
        <v>433</v>
      </c>
      <c r="N92" s="45" t="s">
        <v>434</v>
      </c>
    </row>
    <row r="93" spans="2:14">
      <c r="B93" s="46" t="s">
        <v>365</v>
      </c>
      <c r="C93" s="48">
        <v>1</v>
      </c>
      <c r="D93" s="50">
        <v>68.014414634146334</v>
      </c>
      <c r="E93" s="50">
        <v>1</v>
      </c>
      <c r="F93" s="50">
        <v>2.472784641806407</v>
      </c>
      <c r="G93" s="50">
        <v>-1.472784641806407</v>
      </c>
      <c r="H93" s="50">
        <v>-0.85921116331628178</v>
      </c>
      <c r="I93" s="50">
        <v>0.39280623487889804</v>
      </c>
      <c r="J93" s="50">
        <v>1.6558993575316303</v>
      </c>
      <c r="K93" s="50">
        <v>3.2896699260811837</v>
      </c>
      <c r="L93" s="50">
        <v>1.7585444512021691</v>
      </c>
      <c r="M93" s="50">
        <v>-1.1843087451480958</v>
      </c>
      <c r="N93" s="50">
        <v>6.1298780287609098</v>
      </c>
    </row>
    <row r="94" spans="2:14">
      <c r="B94" s="43" t="s">
        <v>366</v>
      </c>
      <c r="C94" s="52">
        <v>1</v>
      </c>
      <c r="D94" s="53">
        <v>100.26741463414632</v>
      </c>
      <c r="E94" s="53">
        <v>5</v>
      </c>
      <c r="F94" s="53">
        <v>3.2763631107397901</v>
      </c>
      <c r="G94" s="53">
        <v>1.7236368892602099</v>
      </c>
      <c r="H94" s="53">
        <v>1.0055564233340171</v>
      </c>
      <c r="I94" s="53">
        <v>0.35743152981114978</v>
      </c>
      <c r="J94" s="53">
        <v>2.533043552870331</v>
      </c>
      <c r="K94" s="53">
        <v>4.0196826686092493</v>
      </c>
      <c r="L94" s="53">
        <v>1.7509823377742395</v>
      </c>
      <c r="M94" s="53">
        <v>-0.36500400043602799</v>
      </c>
      <c r="N94" s="53">
        <v>6.9177302219156083</v>
      </c>
    </row>
    <row r="95" spans="2:14">
      <c r="B95" s="43" t="s">
        <v>367</v>
      </c>
      <c r="C95" s="52">
        <v>1</v>
      </c>
      <c r="D95" s="53">
        <v>132.46873170731703</v>
      </c>
      <c r="E95" s="53">
        <v>5</v>
      </c>
      <c r="F95" s="53">
        <v>4.0786539076051032</v>
      </c>
      <c r="G95" s="53">
        <v>0.92134609239489684</v>
      </c>
      <c r="H95" s="53">
        <v>0.53750618073568102</v>
      </c>
      <c r="I95" s="53">
        <v>0.39539287375353932</v>
      </c>
      <c r="J95" s="53">
        <v>3.2563894133158038</v>
      </c>
      <c r="K95" s="53">
        <v>4.900918401894403</v>
      </c>
      <c r="L95" s="53">
        <v>1.7591240357943165</v>
      </c>
      <c r="M95" s="53">
        <v>0.42035520850868968</v>
      </c>
      <c r="N95" s="53">
        <v>7.7369526067015162</v>
      </c>
    </row>
    <row r="96" spans="2:14">
      <c r="B96" s="43" t="s">
        <v>368</v>
      </c>
      <c r="C96" s="52">
        <v>1</v>
      </c>
      <c r="D96" s="53">
        <v>154.64156097560979</v>
      </c>
      <c r="E96" s="53">
        <v>7</v>
      </c>
      <c r="F96" s="53">
        <v>4.6310864935765164</v>
      </c>
      <c r="G96" s="53">
        <v>2.3689135064234836</v>
      </c>
      <c r="H96" s="53">
        <v>1.3820058085025306</v>
      </c>
      <c r="I96" s="53">
        <v>0.4560764871921682</v>
      </c>
      <c r="J96" s="53">
        <v>3.6826235166436865</v>
      </c>
      <c r="K96" s="53">
        <v>5.5795494705093462</v>
      </c>
      <c r="L96" s="53">
        <v>1.7737495908001641</v>
      </c>
      <c r="M96" s="53">
        <v>0.94237228780589843</v>
      </c>
      <c r="N96" s="53">
        <v>8.3198006993471338</v>
      </c>
    </row>
    <row r="97" spans="2:14">
      <c r="B97" s="43" t="s">
        <v>369</v>
      </c>
      <c r="C97" s="52">
        <v>1</v>
      </c>
      <c r="D97" s="53">
        <v>211.48453658536584</v>
      </c>
      <c r="E97" s="53">
        <v>5</v>
      </c>
      <c r="F97" s="53">
        <v>6.0473203729088407</v>
      </c>
      <c r="G97" s="53">
        <v>-1.0473203729088407</v>
      </c>
      <c r="H97" s="53">
        <v>-0.61099860117235805</v>
      </c>
      <c r="I97" s="53">
        <v>0.67797787427293454</v>
      </c>
      <c r="J97" s="53">
        <v>4.6373881992807906</v>
      </c>
      <c r="K97" s="53">
        <v>7.4572525465368908</v>
      </c>
      <c r="L97" s="53">
        <v>1.8433219595875943</v>
      </c>
      <c r="M97" s="53">
        <v>2.2139225058106198</v>
      </c>
      <c r="N97" s="53">
        <v>9.8807182400070612</v>
      </c>
    </row>
    <row r="98" spans="2:14">
      <c r="B98" s="43" t="s">
        <v>370</v>
      </c>
      <c r="C98" s="52">
        <v>1</v>
      </c>
      <c r="D98" s="53">
        <v>70.510951219512179</v>
      </c>
      <c r="E98" s="53">
        <v>1</v>
      </c>
      <c r="F98" s="53">
        <v>2.5349854617891827</v>
      </c>
      <c r="G98" s="53">
        <v>-1.5349854617891827</v>
      </c>
      <c r="H98" s="53">
        <v>-0.89549864037136395</v>
      </c>
      <c r="I98" s="53">
        <v>0.38764826129479923</v>
      </c>
      <c r="J98" s="53">
        <v>1.7288267707896561</v>
      </c>
      <c r="K98" s="53">
        <v>3.3411441527887096</v>
      </c>
      <c r="L98" s="53">
        <v>1.7573995058549101</v>
      </c>
      <c r="M98" s="53">
        <v>-1.1197268809699219</v>
      </c>
      <c r="N98" s="53">
        <v>6.1896978045482873</v>
      </c>
    </row>
    <row r="99" spans="2:14">
      <c r="B99" s="43" t="s">
        <v>371</v>
      </c>
      <c r="C99" s="52">
        <v>1</v>
      </c>
      <c r="D99" s="53">
        <v>66.048609756097534</v>
      </c>
      <c r="E99" s="53">
        <v>3</v>
      </c>
      <c r="F99" s="53">
        <v>2.4238069196061707</v>
      </c>
      <c r="G99" s="53">
        <v>0.57619308039382933</v>
      </c>
      <c r="H99" s="53">
        <v>0.33614658439998152</v>
      </c>
      <c r="I99" s="53">
        <v>0.39711370140845909</v>
      </c>
      <c r="J99" s="53">
        <v>1.597963768301637</v>
      </c>
      <c r="K99" s="53">
        <v>3.2496500709107043</v>
      </c>
      <c r="L99" s="53">
        <v>1.7595116198935796</v>
      </c>
      <c r="M99" s="53">
        <v>-1.2352978047489929</v>
      </c>
      <c r="N99" s="53">
        <v>6.0829116439613342</v>
      </c>
    </row>
    <row r="100" spans="2:14">
      <c r="B100" s="43" t="s">
        <v>372</v>
      </c>
      <c r="C100" s="52">
        <v>1</v>
      </c>
      <c r="D100" s="53">
        <v>104.82602439024393</v>
      </c>
      <c r="E100" s="53">
        <v>1</v>
      </c>
      <c r="F100" s="53">
        <v>3.3899401624332666</v>
      </c>
      <c r="G100" s="53">
        <v>-2.3899401624332666</v>
      </c>
      <c r="H100" s="53">
        <v>-1.3942725969100049</v>
      </c>
      <c r="I100" s="53">
        <v>0.35841202768330588</v>
      </c>
      <c r="J100" s="53">
        <v>2.6445815476143322</v>
      </c>
      <c r="K100" s="53">
        <v>4.135298777252201</v>
      </c>
      <c r="L100" s="53">
        <v>1.7511827518229672</v>
      </c>
      <c r="M100" s="53">
        <v>-0.25184373257292547</v>
      </c>
      <c r="N100" s="53">
        <v>7.0317240574394582</v>
      </c>
    </row>
    <row r="101" spans="2:14">
      <c r="B101" s="43" t="s">
        <v>373</v>
      </c>
      <c r="C101" s="52">
        <v>1</v>
      </c>
      <c r="D101" s="53">
        <v>65.420853658536572</v>
      </c>
      <c r="E101" s="53">
        <v>3</v>
      </c>
      <c r="F101" s="53">
        <v>2.4081664742602604</v>
      </c>
      <c r="G101" s="53">
        <v>0.59183352573973957</v>
      </c>
      <c r="H101" s="53">
        <v>0.3452710991857697</v>
      </c>
      <c r="I101" s="53">
        <v>0.39853363685442678</v>
      </c>
      <c r="J101" s="53">
        <v>1.579370405543943</v>
      </c>
      <c r="K101" s="53">
        <v>3.2369625429765776</v>
      </c>
      <c r="L101" s="53">
        <v>1.759832636473883</v>
      </c>
      <c r="M101" s="53">
        <v>-1.2516058406196282</v>
      </c>
      <c r="N101" s="53">
        <v>6.0679387891401486</v>
      </c>
    </row>
    <row r="102" spans="2:14">
      <c r="B102" s="43" t="s">
        <v>374</v>
      </c>
      <c r="C102" s="52">
        <v>1</v>
      </c>
      <c r="D102" s="53">
        <v>42.585804878048783</v>
      </c>
      <c r="E102" s="53">
        <v>6</v>
      </c>
      <c r="F102" s="53">
        <v>1.83923479233785</v>
      </c>
      <c r="G102" s="53">
        <v>4.1607652076621502</v>
      </c>
      <c r="H102" s="53">
        <v>2.4273582252843906</v>
      </c>
      <c r="I102" s="53">
        <v>0.46275506381231779</v>
      </c>
      <c r="J102" s="53">
        <v>0.8768829550039533</v>
      </c>
      <c r="K102" s="53">
        <v>2.8015866296717467</v>
      </c>
      <c r="L102" s="53">
        <v>1.7754785545813117</v>
      </c>
      <c r="M102" s="53">
        <v>-1.8530749904487458</v>
      </c>
      <c r="N102" s="53">
        <v>5.5315445751244461</v>
      </c>
    </row>
    <row r="103" spans="2:14">
      <c r="B103" s="43" t="s">
        <v>375</v>
      </c>
      <c r="C103" s="52">
        <v>1</v>
      </c>
      <c r="D103" s="53">
        <v>65.473780487804873</v>
      </c>
      <c r="E103" s="53">
        <v>1</v>
      </c>
      <c r="F103" s="53">
        <v>2.4094851379637587</v>
      </c>
      <c r="G103" s="53">
        <v>-1.4094851379637587</v>
      </c>
      <c r="H103" s="53">
        <v>-0.82228272259919399</v>
      </c>
      <c r="I103" s="53">
        <v>0.39841310266552482</v>
      </c>
      <c r="J103" s="53">
        <v>1.5809397338154221</v>
      </c>
      <c r="K103" s="53">
        <v>3.2380305421120954</v>
      </c>
      <c r="L103" s="53">
        <v>1.7598053440848995</v>
      </c>
      <c r="M103" s="53">
        <v>-1.2502304192861491</v>
      </c>
      <c r="N103" s="53">
        <v>6.0692006952136666</v>
      </c>
    </row>
    <row r="104" spans="2:14">
      <c r="B104" s="43" t="s">
        <v>376</v>
      </c>
      <c r="C104" s="52">
        <v>1</v>
      </c>
      <c r="D104" s="53">
        <v>59.81002439024391</v>
      </c>
      <c r="E104" s="53">
        <v>3</v>
      </c>
      <c r="F104" s="53">
        <v>2.2683735373904739</v>
      </c>
      <c r="G104" s="53">
        <v>0.73162646260952613</v>
      </c>
      <c r="H104" s="53">
        <v>0.42682521680881125</v>
      </c>
      <c r="I104" s="53">
        <v>0.41213550084982276</v>
      </c>
      <c r="J104" s="53">
        <v>1.4112908439978158</v>
      </c>
      <c r="K104" s="53">
        <v>3.125456230783132</v>
      </c>
      <c r="L104" s="53">
        <v>1.7629627108237247</v>
      </c>
      <c r="M104" s="53">
        <v>-1.397908123441777</v>
      </c>
      <c r="N104" s="53">
        <v>5.9346551982227247</v>
      </c>
    </row>
    <row r="105" spans="2:14">
      <c r="B105" s="43" t="s">
        <v>377</v>
      </c>
      <c r="C105" s="52">
        <v>1</v>
      </c>
      <c r="D105" s="53">
        <v>37.425292682926823</v>
      </c>
      <c r="E105" s="53">
        <v>0</v>
      </c>
      <c r="F105" s="53">
        <v>1.7106614351720622</v>
      </c>
      <c r="G105" s="53">
        <v>-1.7106614351720622</v>
      </c>
      <c r="H105" s="53">
        <v>-0.99798664382575142</v>
      </c>
      <c r="I105" s="53">
        <v>0.48007933655331569</v>
      </c>
      <c r="J105" s="53">
        <v>0.71228180039944389</v>
      </c>
      <c r="K105" s="53">
        <v>2.7090410699446803</v>
      </c>
      <c r="L105" s="53">
        <v>1.7800724755131947</v>
      </c>
      <c r="M105" s="53">
        <v>-1.9912019291851879</v>
      </c>
      <c r="N105" s="53">
        <v>5.4125247995293124</v>
      </c>
    </row>
    <row r="106" spans="2:14">
      <c r="B106" s="43" t="s">
        <v>378</v>
      </c>
      <c r="C106" s="52">
        <v>1</v>
      </c>
      <c r="D106" s="53">
        <v>48.394707317073163</v>
      </c>
      <c r="E106" s="53">
        <v>1</v>
      </c>
      <c r="F106" s="53">
        <v>1.9839626913901742</v>
      </c>
      <c r="G106" s="53">
        <v>-0.98396269139017423</v>
      </c>
      <c r="H106" s="53">
        <v>-0.57403622004927213</v>
      </c>
      <c r="I106" s="53">
        <v>0.44434999723192325</v>
      </c>
      <c r="J106" s="53">
        <v>1.0598862853264992</v>
      </c>
      <c r="K106" s="53">
        <v>2.908039097453849</v>
      </c>
      <c r="L106" s="53">
        <v>1.7707706708476432</v>
      </c>
      <c r="M106" s="53">
        <v>-1.698556511205412</v>
      </c>
      <c r="N106" s="53">
        <v>5.6664818939857602</v>
      </c>
    </row>
    <row r="107" spans="2:14">
      <c r="B107" s="43" t="s">
        <v>379</v>
      </c>
      <c r="C107" s="52">
        <v>1</v>
      </c>
      <c r="D107" s="53">
        <v>355.30917073170724</v>
      </c>
      <c r="E107" s="53">
        <v>9</v>
      </c>
      <c r="F107" s="53">
        <v>9.6306887201082017</v>
      </c>
      <c r="G107" s="53">
        <v>-0.63068872010820165</v>
      </c>
      <c r="H107" s="53">
        <v>-0.36793891891076302</v>
      </c>
      <c r="I107" s="53">
        <v>1.3646322146513252</v>
      </c>
      <c r="J107" s="53">
        <v>6.7927806738175356</v>
      </c>
      <c r="K107" s="53">
        <v>12.468596766398868</v>
      </c>
      <c r="L107" s="53">
        <v>2.1909821838523431</v>
      </c>
      <c r="M107" s="53">
        <v>5.0742918374340222</v>
      </c>
      <c r="N107" s="53">
        <v>14.187085602782382</v>
      </c>
    </row>
    <row r="108" spans="2:14">
      <c r="B108" s="43" t="s">
        <v>380</v>
      </c>
      <c r="C108" s="52">
        <v>1</v>
      </c>
      <c r="D108" s="53">
        <v>20.50239024390244</v>
      </c>
      <c r="E108" s="53">
        <v>0</v>
      </c>
      <c r="F108" s="53">
        <v>1.2890299580424855</v>
      </c>
      <c r="G108" s="53">
        <v>-1.2890299580424855</v>
      </c>
      <c r="H108" s="53">
        <v>-0.75201010274033386</v>
      </c>
      <c r="I108" s="53">
        <v>0.54217791577007579</v>
      </c>
      <c r="J108" s="53">
        <v>0.16150925820458872</v>
      </c>
      <c r="K108" s="53">
        <v>2.4165506578803821</v>
      </c>
      <c r="L108" s="53">
        <v>1.7978149907715713</v>
      </c>
      <c r="M108" s="53">
        <v>-2.4497309866830013</v>
      </c>
      <c r="N108" s="53">
        <v>5.0277909027679719</v>
      </c>
    </row>
    <row r="109" spans="2:14">
      <c r="B109" s="43" t="s">
        <v>381</v>
      </c>
      <c r="C109" s="52">
        <v>1</v>
      </c>
      <c r="D109" s="53">
        <v>99.988414634146352</v>
      </c>
      <c r="E109" s="53">
        <v>4</v>
      </c>
      <c r="F109" s="53">
        <v>3.2694118692170671</v>
      </c>
      <c r="G109" s="53">
        <v>0.73058813078293294</v>
      </c>
      <c r="H109" s="53">
        <v>0.42621946205600419</v>
      </c>
      <c r="I109" s="53">
        <v>0.35742153858775666</v>
      </c>
      <c r="J109" s="53">
        <v>2.5261130892341002</v>
      </c>
      <c r="K109" s="53">
        <v>4.0127106492000344</v>
      </c>
      <c r="L109" s="53">
        <v>1.7509802982731248</v>
      </c>
      <c r="M109" s="53">
        <v>-0.37195100058399699</v>
      </c>
      <c r="N109" s="53">
        <v>6.9107747390181311</v>
      </c>
    </row>
    <row r="110" spans="2:14">
      <c r="B110" s="43" t="s">
        <v>382</v>
      </c>
      <c r="C110" s="52">
        <v>1</v>
      </c>
      <c r="D110" s="53">
        <v>132.07892682926831</v>
      </c>
      <c r="E110" s="53">
        <v>7</v>
      </c>
      <c r="F110" s="53">
        <v>4.0689419798128004</v>
      </c>
      <c r="G110" s="53">
        <v>2.9310580201871996</v>
      </c>
      <c r="H110" s="53">
        <v>1.7099565678412316</v>
      </c>
      <c r="I110" s="53">
        <v>0.39453837382335488</v>
      </c>
      <c r="J110" s="53">
        <v>3.2484545154084685</v>
      </c>
      <c r="K110" s="53">
        <v>4.8894294442171322</v>
      </c>
      <c r="L110" s="53">
        <v>1.7589321695600939</v>
      </c>
      <c r="M110" s="53">
        <v>0.41104228839337553</v>
      </c>
      <c r="N110" s="53">
        <v>7.7268416712322257</v>
      </c>
    </row>
    <row r="111" spans="2:14">
      <c r="B111" s="43" t="s">
        <v>383</v>
      </c>
      <c r="C111" s="52">
        <v>1</v>
      </c>
      <c r="D111" s="53">
        <v>145.23982926829271</v>
      </c>
      <c r="E111" s="53">
        <v>3</v>
      </c>
      <c r="F111" s="53">
        <v>4.3968438131843577</v>
      </c>
      <c r="G111" s="53">
        <v>-1.3968438131843577</v>
      </c>
      <c r="H111" s="53">
        <v>-0.81490787154408917</v>
      </c>
      <c r="I111" s="53">
        <v>0.4276802302035887</v>
      </c>
      <c r="J111" s="53">
        <v>3.5074340854180206</v>
      </c>
      <c r="K111" s="53">
        <v>5.2862535409506943</v>
      </c>
      <c r="L111" s="53">
        <v>1.7666613223821923</v>
      </c>
      <c r="M111" s="53">
        <v>0.7228704685495515</v>
      </c>
      <c r="N111" s="53">
        <v>8.0708171578191639</v>
      </c>
    </row>
    <row r="112" spans="2:14">
      <c r="B112" s="43" t="s">
        <v>438</v>
      </c>
      <c r="C112" s="52">
        <v>1</v>
      </c>
      <c r="D112" s="53">
        <v>80.621829268292686</v>
      </c>
      <c r="E112" s="53">
        <v>4</v>
      </c>
      <c r="F112" s="53">
        <v>2.786896412770834</v>
      </c>
      <c r="G112" s="53">
        <v>1.213103587229166</v>
      </c>
      <c r="H112" s="53">
        <v>0.7077152455418767</v>
      </c>
      <c r="I112" s="53">
        <v>0.3706080812939983</v>
      </c>
      <c r="J112" s="53">
        <v>2.0161747160143828</v>
      </c>
      <c r="K112" s="53">
        <v>3.5576181095272852</v>
      </c>
      <c r="L112" s="53">
        <v>1.7537195324836354</v>
      </c>
      <c r="M112" s="53">
        <v>-0.86016300641783872</v>
      </c>
      <c r="N112" s="53">
        <v>6.4339558319595067</v>
      </c>
    </row>
    <row r="113" spans="2:14">
      <c r="B113" s="43" t="s">
        <v>439</v>
      </c>
      <c r="C113" s="52">
        <v>1</v>
      </c>
      <c r="D113" s="53">
        <v>89.939219512195123</v>
      </c>
      <c r="E113" s="53">
        <v>2</v>
      </c>
      <c r="F113" s="53">
        <v>3.0190377387451606</v>
      </c>
      <c r="G113" s="53">
        <v>-1.0190377387451606</v>
      </c>
      <c r="H113" s="53">
        <v>-0.59449873125816688</v>
      </c>
      <c r="I113" s="53">
        <v>0.36089754750902453</v>
      </c>
      <c r="J113" s="53">
        <v>2.2685102024857891</v>
      </c>
      <c r="K113" s="53">
        <v>3.7695652750045321</v>
      </c>
      <c r="L113" s="53">
        <v>1.7516931490681324</v>
      </c>
      <c r="M113" s="53">
        <v>-0.62380758543829096</v>
      </c>
      <c r="N113" s="53">
        <v>6.6618830629286121</v>
      </c>
    </row>
    <row r="114" spans="2:14">
      <c r="B114" s="43" t="s">
        <v>440</v>
      </c>
      <c r="C114" s="52">
        <v>1</v>
      </c>
      <c r="D114" s="53">
        <v>86.29456097560977</v>
      </c>
      <c r="E114" s="53">
        <v>2</v>
      </c>
      <c r="F114" s="53">
        <v>2.9282316392625005</v>
      </c>
      <c r="G114" s="53">
        <v>-0.92823163926250052</v>
      </c>
      <c r="H114" s="53">
        <v>-0.54152315549644858</v>
      </c>
      <c r="I114" s="53">
        <v>0.36397389082348336</v>
      </c>
      <c r="J114" s="53">
        <v>2.1713064968558307</v>
      </c>
      <c r="K114" s="53">
        <v>3.6851567816691704</v>
      </c>
      <c r="L114" s="53">
        <v>1.7523295471729587</v>
      </c>
      <c r="M114" s="53">
        <v>-0.71593714723038504</v>
      </c>
      <c r="N114" s="53">
        <v>6.5724004257553865</v>
      </c>
    </row>
    <row r="115" spans="2:14" ht="17" thickBot="1">
      <c r="B115" s="47" t="s">
        <v>441</v>
      </c>
      <c r="C115" s="49">
        <v>1</v>
      </c>
      <c r="D115" s="51">
        <v>54.500707317073157</v>
      </c>
      <c r="E115" s="51">
        <v>2</v>
      </c>
      <c r="F115" s="51">
        <v>2.1360927298767409</v>
      </c>
      <c r="G115" s="51">
        <v>-0.13609272987674093</v>
      </c>
      <c r="H115" s="51">
        <v>-7.9395445496269285E-2</v>
      </c>
      <c r="I115" s="51">
        <v>0.42641322430552381</v>
      </c>
      <c r="J115" s="51">
        <v>1.2493178851171303</v>
      </c>
      <c r="K115" s="51">
        <v>3.0228675746363516</v>
      </c>
      <c r="L115" s="51">
        <v>1.7663550284574261</v>
      </c>
      <c r="M115" s="51">
        <v>-1.5372436416716235</v>
      </c>
      <c r="N115" s="51">
        <v>5.8094291014251054</v>
      </c>
    </row>
    <row r="133" spans="6:6">
      <c r="F133" t="s">
        <v>343</v>
      </c>
    </row>
    <row r="151" spans="6:6">
      <c r="F151" t="s">
        <v>343</v>
      </c>
    </row>
    <row r="169" spans="6:6">
      <c r="F169" t="s">
        <v>343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2945" r:id="rId3" name="DD850682">
              <controlPr defaultSize="0" autoFill="0" autoPict="0" macro="[0]!GoToResultsNew071420211222160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965D-6818-0849-A817-D630CC8625B1}">
  <sheetPr codeName="XLSTAT_20210713_182200_1">
    <tabColor rgb="FF007800"/>
  </sheetPr>
  <dimension ref="B1:O165"/>
  <sheetViews>
    <sheetView topLeftCell="A9" zoomScaleNormal="100" workbookViewId="0">
      <selection activeCell="J41" sqref="J41"/>
    </sheetView>
  </sheetViews>
  <sheetFormatPr baseColWidth="10" defaultRowHeight="16"/>
  <cols>
    <col min="1" max="1" width="5.83203125" customWidth="1"/>
  </cols>
  <sheetData>
    <row r="1" spans="2:13">
      <c r="B1" s="41" t="s">
        <v>333</v>
      </c>
      <c r="C1" s="40"/>
      <c r="D1" s="40"/>
      <c r="E1" s="40"/>
      <c r="F1" s="40"/>
      <c r="G1" s="40"/>
      <c r="H1" s="40"/>
      <c r="I1" s="40"/>
      <c r="J1" s="40"/>
      <c r="K1" s="40"/>
      <c r="L1" s="39"/>
      <c r="M1" s="39"/>
    </row>
    <row r="2" spans="2:13">
      <c r="B2" s="40"/>
      <c r="C2" s="40"/>
      <c r="D2" s="40"/>
      <c r="E2" s="40"/>
      <c r="F2" s="40"/>
      <c r="G2" s="40"/>
      <c r="H2" s="40"/>
      <c r="I2" s="40"/>
      <c r="J2" s="40"/>
      <c r="K2" s="40"/>
      <c r="L2" s="39"/>
      <c r="M2" s="39"/>
    </row>
    <row r="3" spans="2:13">
      <c r="B3" t="s">
        <v>435</v>
      </c>
    </row>
    <row r="4" spans="2:13">
      <c r="B4" t="s">
        <v>384</v>
      </c>
    </row>
    <row r="5" spans="2:13">
      <c r="B5" t="s">
        <v>385</v>
      </c>
    </row>
    <row r="6" spans="2:13">
      <c r="B6" t="s">
        <v>386</v>
      </c>
    </row>
    <row r="7" spans="2:13">
      <c r="B7" t="s">
        <v>387</v>
      </c>
    </row>
    <row r="8" spans="2:13" ht="34.25" customHeight="1"/>
    <row r="9" spans="2:13" ht="21" customHeight="1">
      <c r="B9" s="54"/>
    </row>
    <row r="12" spans="2:13">
      <c r="B12" s="13" t="s">
        <v>334</v>
      </c>
    </row>
    <row r="13" spans="2:13" ht="17" thickBot="1"/>
    <row r="14" spans="2:13" ht="32" customHeight="1">
      <c r="B14" s="44" t="s">
        <v>335</v>
      </c>
      <c r="C14" s="45" t="s">
        <v>336</v>
      </c>
      <c r="D14" s="45" t="s">
        <v>337</v>
      </c>
      <c r="E14" s="45" t="s">
        <v>338</v>
      </c>
      <c r="F14" s="45" t="s">
        <v>339</v>
      </c>
      <c r="G14" s="45" t="s">
        <v>340</v>
      </c>
      <c r="H14" s="45" t="s">
        <v>341</v>
      </c>
      <c r="I14" s="45" t="s">
        <v>342</v>
      </c>
    </row>
    <row r="15" spans="2:13">
      <c r="B15" s="63" t="s">
        <v>330</v>
      </c>
      <c r="C15" s="64">
        <v>19</v>
      </c>
      <c r="D15" s="64">
        <v>0</v>
      </c>
      <c r="E15" s="64">
        <v>19</v>
      </c>
      <c r="F15" s="65">
        <v>2</v>
      </c>
      <c r="G15" s="65">
        <v>19.75</v>
      </c>
      <c r="H15" s="65">
        <v>8.3530016447368425</v>
      </c>
      <c r="I15" s="65">
        <v>4.2504896912594425</v>
      </c>
    </row>
    <row r="16" spans="2:13" ht="17" thickBot="1">
      <c r="B16" s="47" t="s">
        <v>1</v>
      </c>
      <c r="C16" s="49">
        <v>19</v>
      </c>
      <c r="D16" s="49">
        <v>0</v>
      </c>
      <c r="E16" s="49">
        <v>19</v>
      </c>
      <c r="F16" s="51">
        <v>20.50239024390244</v>
      </c>
      <c r="G16" s="51">
        <v>211.48453658536584</v>
      </c>
      <c r="H16" s="51">
        <v>83.457703465982036</v>
      </c>
      <c r="I16" s="51">
        <v>45.992433438430837</v>
      </c>
    </row>
    <row r="19" spans="2:4">
      <c r="B19" s="13" t="s">
        <v>388</v>
      </c>
    </row>
    <row r="20" spans="2:4" ht="17" thickBot="1"/>
    <row r="21" spans="2:4" ht="34">
      <c r="B21" s="44"/>
      <c r="C21" s="45" t="s">
        <v>1</v>
      </c>
      <c r="D21" s="66" t="s">
        <v>330</v>
      </c>
    </row>
    <row r="22" spans="2:4">
      <c r="B22" s="46" t="s">
        <v>1</v>
      </c>
      <c r="C22" s="57">
        <v>1</v>
      </c>
      <c r="D22" s="68">
        <v>0.85525852151285497</v>
      </c>
    </row>
    <row r="23" spans="2:4" ht="17" thickBot="1">
      <c r="B23" s="67" t="s">
        <v>330</v>
      </c>
      <c r="C23" s="69">
        <v>0.85525852151285497</v>
      </c>
      <c r="D23" s="70">
        <v>1</v>
      </c>
    </row>
    <row r="26" spans="2:4">
      <c r="B26" s="42" t="s">
        <v>389</v>
      </c>
    </row>
    <row r="28" spans="2:4">
      <c r="B28" s="13" t="s">
        <v>390</v>
      </c>
    </row>
    <row r="29" spans="2:4" ht="17" thickBot="1"/>
    <row r="30" spans="2:4">
      <c r="B30" s="71" t="s">
        <v>336</v>
      </c>
      <c r="C30" s="72">
        <v>19</v>
      </c>
    </row>
    <row r="31" spans="2:4">
      <c r="B31" s="43" t="s">
        <v>391</v>
      </c>
      <c r="C31" s="52">
        <v>19</v>
      </c>
    </row>
    <row r="32" spans="2:4">
      <c r="B32" s="43" t="s">
        <v>392</v>
      </c>
      <c r="C32" s="52">
        <v>17</v>
      </c>
    </row>
    <row r="33" spans="2:7">
      <c r="B33" s="43" t="s">
        <v>393</v>
      </c>
      <c r="C33" s="53">
        <v>0.73146713862035462</v>
      </c>
    </row>
    <row r="34" spans="2:7">
      <c r="B34" s="43" t="s">
        <v>394</v>
      </c>
      <c r="C34" s="53">
        <v>0.71567108795096368</v>
      </c>
    </row>
    <row r="35" spans="2:7">
      <c r="B35" s="43" t="s">
        <v>395</v>
      </c>
      <c r="C35" s="53">
        <v>5.1368745258229058</v>
      </c>
    </row>
    <row r="36" spans="2:7">
      <c r="B36" s="43" t="s">
        <v>396</v>
      </c>
      <c r="C36" s="53">
        <v>2.266467411153954</v>
      </c>
    </row>
    <row r="37" spans="2:7">
      <c r="B37" s="43" t="s">
        <v>397</v>
      </c>
      <c r="C37" s="53">
        <v>29.204871431167785</v>
      </c>
    </row>
    <row r="38" spans="2:7">
      <c r="B38" s="43" t="s">
        <v>398</v>
      </c>
      <c r="C38" s="53">
        <v>2.5743796473834459</v>
      </c>
    </row>
    <row r="39" spans="2:7">
      <c r="B39" s="43" t="s">
        <v>399</v>
      </c>
      <c r="C39" s="53">
        <v>2</v>
      </c>
    </row>
    <row r="40" spans="2:7">
      <c r="B40" s="43" t="s">
        <v>400</v>
      </c>
      <c r="C40" s="53">
        <v>32.979164619536562</v>
      </c>
    </row>
    <row r="41" spans="2:7">
      <c r="B41" s="43" t="s">
        <v>401</v>
      </c>
      <c r="C41" s="53">
        <v>34.868042577869446</v>
      </c>
    </row>
    <row r="42" spans="2:7" ht="17" thickBot="1">
      <c r="B42" s="47" t="s">
        <v>402</v>
      </c>
      <c r="C42" s="51">
        <v>0.33171706405720902</v>
      </c>
    </row>
    <row r="45" spans="2:7">
      <c r="B45" s="13" t="s">
        <v>403</v>
      </c>
    </row>
    <row r="46" spans="2:7" ht="17" thickBot="1"/>
    <row r="47" spans="2:7" ht="34">
      <c r="B47" s="44" t="s">
        <v>404</v>
      </c>
      <c r="C47" s="45" t="s">
        <v>392</v>
      </c>
      <c r="D47" s="45" t="s">
        <v>405</v>
      </c>
      <c r="E47" s="45" t="s">
        <v>406</v>
      </c>
      <c r="F47" s="45" t="s">
        <v>436</v>
      </c>
      <c r="G47" s="45" t="s">
        <v>408</v>
      </c>
    </row>
    <row r="48" spans="2:7">
      <c r="B48" s="46" t="s">
        <v>409</v>
      </c>
      <c r="C48" s="48">
        <v>1</v>
      </c>
      <c r="D48" s="50">
        <v>237.87306014006089</v>
      </c>
      <c r="E48" s="50">
        <v>237.87306014006089</v>
      </c>
      <c r="F48" s="50">
        <v>46.306963299235854</v>
      </c>
      <c r="G48" s="61">
        <v>3.0665915404297271E-6</v>
      </c>
    </row>
    <row r="49" spans="2:8">
      <c r="B49" s="43" t="s">
        <v>410</v>
      </c>
      <c r="C49" s="52">
        <v>17</v>
      </c>
      <c r="D49" s="53">
        <v>87.326866938989397</v>
      </c>
      <c r="E49" s="53">
        <v>5.1368745258229058</v>
      </c>
      <c r="F49" s="53"/>
      <c r="G49" s="73"/>
    </row>
    <row r="50" spans="2:8" ht="17" thickBot="1">
      <c r="B50" s="47" t="s">
        <v>411</v>
      </c>
      <c r="C50" s="49">
        <v>18</v>
      </c>
      <c r="D50" s="51">
        <v>325.19992707905027</v>
      </c>
      <c r="E50" s="51"/>
      <c r="F50" s="51"/>
      <c r="G50" s="62"/>
    </row>
    <row r="51" spans="2:8">
      <c r="B51" s="59" t="s">
        <v>412</v>
      </c>
    </row>
    <row r="54" spans="2:8">
      <c r="B54" s="13" t="s">
        <v>413</v>
      </c>
    </row>
    <row r="55" spans="2:8" ht="17" thickBot="1"/>
    <row r="56" spans="2:8" ht="32" customHeight="1">
      <c r="B56" s="44" t="s">
        <v>404</v>
      </c>
      <c r="C56" s="45" t="s">
        <v>414</v>
      </c>
      <c r="D56" s="45" t="s">
        <v>415</v>
      </c>
      <c r="E56" s="45" t="s">
        <v>416</v>
      </c>
      <c r="F56" s="45" t="s">
        <v>417</v>
      </c>
      <c r="G56" s="45" t="s">
        <v>418</v>
      </c>
      <c r="H56" s="45" t="s">
        <v>419</v>
      </c>
    </row>
    <row r="57" spans="2:8">
      <c r="B57" s="46" t="s">
        <v>420</v>
      </c>
      <c r="C57" s="50">
        <v>1.7564583271214804</v>
      </c>
      <c r="D57" s="50">
        <v>1.1000254513393117</v>
      </c>
      <c r="E57" s="50">
        <v>1.5967433526041996</v>
      </c>
      <c r="F57" s="60">
        <v>0.12874321383781695</v>
      </c>
      <c r="G57" s="50">
        <v>-0.56439250552059628</v>
      </c>
      <c r="H57" s="50">
        <v>4.0773091597635567</v>
      </c>
    </row>
    <row r="58" spans="2:8" ht="17" thickBot="1">
      <c r="B58" s="47" t="s">
        <v>1</v>
      </c>
      <c r="C58" s="51">
        <v>7.9040556397578815E-2</v>
      </c>
      <c r="D58" s="51">
        <v>1.1615203892981618E-2</v>
      </c>
      <c r="E58" s="51">
        <v>6.8049219906796772</v>
      </c>
      <c r="F58" s="62">
        <v>3.0665915404792798E-6</v>
      </c>
      <c r="G58" s="51">
        <v>5.453461829086248E-2</v>
      </c>
      <c r="H58" s="51">
        <v>0.10354649450429515</v>
      </c>
    </row>
    <row r="61" spans="2:8">
      <c r="B61" s="13" t="s">
        <v>421</v>
      </c>
    </row>
    <row r="63" spans="2:8">
      <c r="B63" t="s">
        <v>422</v>
      </c>
    </row>
    <row r="66" spans="2:8">
      <c r="B66" s="13" t="s">
        <v>423</v>
      </c>
    </row>
    <row r="67" spans="2:8" ht="17" thickBot="1"/>
    <row r="68" spans="2:8" ht="32" customHeight="1">
      <c r="B68" s="44" t="s">
        <v>404</v>
      </c>
      <c r="C68" s="45" t="s">
        <v>414</v>
      </c>
      <c r="D68" s="45" t="s">
        <v>415</v>
      </c>
      <c r="E68" s="45" t="s">
        <v>416</v>
      </c>
      <c r="F68" s="45" t="s">
        <v>417</v>
      </c>
      <c r="G68" s="45" t="s">
        <v>418</v>
      </c>
      <c r="H68" s="45" t="s">
        <v>419</v>
      </c>
    </row>
    <row r="69" spans="2:8" ht="17" thickBot="1">
      <c r="B69" s="74" t="s">
        <v>1</v>
      </c>
      <c r="C69" s="75">
        <v>0.85525852151285497</v>
      </c>
      <c r="D69" s="75">
        <v>0.12568234032429099</v>
      </c>
      <c r="E69" s="75">
        <v>6.8049219906796781</v>
      </c>
      <c r="F69" s="76">
        <v>3.0665915404792798E-6</v>
      </c>
      <c r="G69" s="75">
        <v>0.59009196210743853</v>
      </c>
      <c r="H69" s="75">
        <v>1.1204250809182714</v>
      </c>
    </row>
    <row r="84" spans="2:15">
      <c r="O84" t="s">
        <v>343</v>
      </c>
    </row>
    <row r="87" spans="2:15">
      <c r="F87" t="s">
        <v>343</v>
      </c>
    </row>
    <row r="90" spans="2:15">
      <c r="B90" s="13" t="s">
        <v>424</v>
      </c>
    </row>
    <row r="91" spans="2:15" ht="17" thickBot="1"/>
    <row r="92" spans="2:15" ht="85">
      <c r="B92" s="44" t="s">
        <v>364</v>
      </c>
      <c r="C92" s="45" t="s">
        <v>425</v>
      </c>
      <c r="D92" s="45" t="s">
        <v>1</v>
      </c>
      <c r="E92" s="45" t="s">
        <v>330</v>
      </c>
      <c r="F92" s="45" t="s">
        <v>426</v>
      </c>
      <c r="G92" s="45" t="s">
        <v>427</v>
      </c>
      <c r="H92" s="45" t="s">
        <v>428</v>
      </c>
      <c r="I92" s="45" t="s">
        <v>429</v>
      </c>
      <c r="J92" s="45" t="s">
        <v>430</v>
      </c>
      <c r="K92" s="45" t="s">
        <v>431</v>
      </c>
      <c r="L92" s="45" t="s">
        <v>432</v>
      </c>
      <c r="M92" s="45" t="s">
        <v>433</v>
      </c>
      <c r="N92" s="45" t="s">
        <v>434</v>
      </c>
    </row>
    <row r="93" spans="2:15">
      <c r="B93" s="46" t="s">
        <v>365</v>
      </c>
      <c r="C93" s="48">
        <v>1</v>
      </c>
      <c r="D93" s="50">
        <v>68.014414634146334</v>
      </c>
      <c r="E93" s="50">
        <v>5.25</v>
      </c>
      <c r="F93" s="50">
        <v>7.1323555028600341</v>
      </c>
      <c r="G93" s="50">
        <v>-1.8823555028600341</v>
      </c>
      <c r="H93" s="50">
        <v>-0.83052396588471022</v>
      </c>
      <c r="I93" s="50">
        <v>0.55003445966890374</v>
      </c>
      <c r="J93" s="50">
        <v>5.9718842318088257</v>
      </c>
      <c r="K93" s="50">
        <v>8.2928267739112425</v>
      </c>
      <c r="L93" s="50">
        <v>2.3322547958244546</v>
      </c>
      <c r="M93" s="50">
        <v>2.2117280044395136</v>
      </c>
      <c r="N93" s="50">
        <v>12.052983001280555</v>
      </c>
    </row>
    <row r="94" spans="2:15">
      <c r="B94" s="43" t="s">
        <v>366</v>
      </c>
      <c r="C94" s="52">
        <v>1</v>
      </c>
      <c r="D94" s="53">
        <v>100.26741463414632</v>
      </c>
      <c r="E94" s="53">
        <v>11.9375</v>
      </c>
      <c r="F94" s="53">
        <v>9.6816505683511416</v>
      </c>
      <c r="G94" s="53">
        <v>2.2558494316488584</v>
      </c>
      <c r="H94" s="53">
        <v>0.99531518544990261</v>
      </c>
      <c r="I94" s="53">
        <v>0.55541307652698735</v>
      </c>
      <c r="J94" s="53">
        <v>8.5098314076685178</v>
      </c>
      <c r="K94" s="53">
        <v>10.853469729033765</v>
      </c>
      <c r="L94" s="53">
        <v>2.3335291323229881</v>
      </c>
      <c r="M94" s="53">
        <v>4.7583344549353166</v>
      </c>
      <c r="N94" s="53">
        <v>14.604966681766967</v>
      </c>
    </row>
    <row r="95" spans="2:15">
      <c r="B95" s="43" t="s">
        <v>367</v>
      </c>
      <c r="C95" s="52">
        <v>1</v>
      </c>
      <c r="D95" s="53">
        <v>154.64156097560979</v>
      </c>
      <c r="E95" s="53">
        <v>15.5</v>
      </c>
      <c r="F95" s="53">
        <v>13.979413348823789</v>
      </c>
      <c r="G95" s="53">
        <v>1.5205866511762114</v>
      </c>
      <c r="H95" s="53">
        <v>0.67090602922104969</v>
      </c>
      <c r="I95" s="53">
        <v>0.97672150204981956</v>
      </c>
      <c r="J95" s="53">
        <v>11.918711109133042</v>
      </c>
      <c r="K95" s="53">
        <v>16.040115588514535</v>
      </c>
      <c r="L95" s="53">
        <v>2.4679666566607747</v>
      </c>
      <c r="M95" s="53">
        <v>8.7724588523889047</v>
      </c>
      <c r="N95" s="53">
        <v>19.186367845258673</v>
      </c>
    </row>
    <row r="96" spans="2:15">
      <c r="B96" s="43" t="s">
        <v>368</v>
      </c>
      <c r="C96" s="52">
        <v>1</v>
      </c>
      <c r="D96" s="53">
        <v>211.48453658536584</v>
      </c>
      <c r="E96" s="53">
        <v>19.75</v>
      </c>
      <c r="F96" s="53">
        <v>18.472313768312908</v>
      </c>
      <c r="G96" s="53">
        <v>1.2776862316870918</v>
      </c>
      <c r="H96" s="53">
        <v>0.56373465834947434</v>
      </c>
      <c r="I96" s="53">
        <v>1.5753420675578085</v>
      </c>
      <c r="J96" s="53">
        <v>15.148632534632192</v>
      </c>
      <c r="K96" s="53">
        <v>21.795995001993624</v>
      </c>
      <c r="L96" s="53">
        <v>2.7601770152727916</v>
      </c>
      <c r="M96" s="53">
        <v>12.648849305435302</v>
      </c>
      <c r="N96" s="53">
        <v>24.295778231190514</v>
      </c>
    </row>
    <row r="97" spans="2:14">
      <c r="B97" s="43" t="s">
        <v>369</v>
      </c>
      <c r="C97" s="52">
        <v>1</v>
      </c>
      <c r="D97" s="53">
        <v>70.510951219512179</v>
      </c>
      <c r="E97" s="53">
        <v>5.625</v>
      </c>
      <c r="F97" s="53">
        <v>7.329683143634262</v>
      </c>
      <c r="G97" s="53">
        <v>-1.704683143634262</v>
      </c>
      <c r="H97" s="53">
        <v>-0.75213221034858646</v>
      </c>
      <c r="I97" s="53">
        <v>0.54127230766469037</v>
      </c>
      <c r="J97" s="53">
        <v>6.1876983973720536</v>
      </c>
      <c r="K97" s="53">
        <v>8.4716678898964695</v>
      </c>
      <c r="L97" s="53">
        <v>2.330203904568775</v>
      </c>
      <c r="M97" s="53">
        <v>2.413382647532285</v>
      </c>
      <c r="N97" s="53">
        <v>12.245983639736238</v>
      </c>
    </row>
    <row r="98" spans="2:14">
      <c r="B98" s="43" t="s">
        <v>370</v>
      </c>
      <c r="C98" s="52">
        <v>1</v>
      </c>
      <c r="D98" s="53">
        <v>66.048609756097534</v>
      </c>
      <c r="E98" s="53">
        <v>10</v>
      </c>
      <c r="F98" s="53">
        <v>6.9769771915299819</v>
      </c>
      <c r="G98" s="53">
        <v>3.0230228084700181</v>
      </c>
      <c r="H98" s="53">
        <v>1.3338037836294632</v>
      </c>
      <c r="I98" s="53">
        <v>0.5578985312996797</v>
      </c>
      <c r="J98" s="53">
        <v>5.799914179651303</v>
      </c>
      <c r="K98" s="53">
        <v>8.1540402034086608</v>
      </c>
      <c r="L98" s="53">
        <v>2.334121954193749</v>
      </c>
      <c r="M98" s="53">
        <v>2.0524103332966721</v>
      </c>
      <c r="N98" s="53">
        <v>11.901544049763292</v>
      </c>
    </row>
    <row r="99" spans="2:14">
      <c r="B99" s="43" t="s">
        <v>371</v>
      </c>
      <c r="C99" s="52">
        <v>1</v>
      </c>
      <c r="D99" s="53">
        <v>104.82602439024393</v>
      </c>
      <c r="E99" s="53">
        <v>7</v>
      </c>
      <c r="F99" s="53">
        <v>10.041965619872528</v>
      </c>
      <c r="G99" s="53">
        <v>-3.0419656198725278</v>
      </c>
      <c r="H99" s="53">
        <v>-1.3421616410199055</v>
      </c>
      <c r="I99" s="53">
        <v>0.57616297060163923</v>
      </c>
      <c r="J99" s="53">
        <v>8.8263680094442574</v>
      </c>
      <c r="K99" s="53">
        <v>11.257563230300798</v>
      </c>
      <c r="L99" s="53">
        <v>2.3385547448189898</v>
      </c>
      <c r="M99" s="53">
        <v>5.1080463909272558</v>
      </c>
      <c r="N99" s="53">
        <v>14.975884848817799</v>
      </c>
    </row>
    <row r="100" spans="2:14">
      <c r="B100" s="43" t="s">
        <v>372</v>
      </c>
      <c r="C100" s="52">
        <v>1</v>
      </c>
      <c r="D100" s="53">
        <v>65.420853658536572</v>
      </c>
      <c r="E100" s="53">
        <v>5.98828125</v>
      </c>
      <c r="F100" s="53">
        <v>6.9273590002967911</v>
      </c>
      <c r="G100" s="53">
        <v>-0.93907775029679108</v>
      </c>
      <c r="H100" s="53">
        <v>-0.4143354304038579</v>
      </c>
      <c r="I100" s="53">
        <v>0.56058253135962111</v>
      </c>
      <c r="J100" s="53">
        <v>5.7446332432822231</v>
      </c>
      <c r="K100" s="53">
        <v>8.110084757311359</v>
      </c>
      <c r="L100" s="53">
        <v>2.3347649346965245</v>
      </c>
      <c r="M100" s="53">
        <v>2.0014355717828369</v>
      </c>
      <c r="N100" s="53">
        <v>11.853282428810745</v>
      </c>
    </row>
    <row r="101" spans="2:14">
      <c r="B101" s="43" t="s">
        <v>373</v>
      </c>
      <c r="C101" s="52">
        <v>1</v>
      </c>
      <c r="D101" s="53">
        <v>42.585804878048783</v>
      </c>
      <c r="E101" s="53">
        <v>9</v>
      </c>
      <c r="F101" s="53">
        <v>5.1224640393211818</v>
      </c>
      <c r="G101" s="53">
        <v>3.8775359606788182</v>
      </c>
      <c r="H101" s="53">
        <v>1.7108280232031228</v>
      </c>
      <c r="I101" s="53">
        <v>0.70408490322929562</v>
      </c>
      <c r="J101" s="53">
        <v>3.6369747427590946</v>
      </c>
      <c r="K101" s="53">
        <v>6.6079533358832689</v>
      </c>
      <c r="L101" s="53">
        <v>2.3733120479149621</v>
      </c>
      <c r="M101" s="53">
        <v>0.11521331087972442</v>
      </c>
      <c r="N101" s="53">
        <v>10.129714767762639</v>
      </c>
    </row>
    <row r="102" spans="2:14">
      <c r="B102" s="43" t="s">
        <v>374</v>
      </c>
      <c r="C102" s="52">
        <v>1</v>
      </c>
      <c r="D102" s="53">
        <v>65.473780487804873</v>
      </c>
      <c r="E102" s="53">
        <v>6</v>
      </c>
      <c r="F102" s="53">
        <v>6.9315423663305173</v>
      </c>
      <c r="G102" s="53">
        <v>-0.93154236633051735</v>
      </c>
      <c r="H102" s="53">
        <v>-0.41101070403488832</v>
      </c>
      <c r="I102" s="53">
        <v>0.56035307404096213</v>
      </c>
      <c r="J102" s="53">
        <v>5.7493007219411769</v>
      </c>
      <c r="K102" s="53">
        <v>8.1137840107198578</v>
      </c>
      <c r="L102" s="53">
        <v>2.33470985208228</v>
      </c>
      <c r="M102" s="53">
        <v>2.0057351519741333</v>
      </c>
      <c r="N102" s="53">
        <v>11.8573495806869</v>
      </c>
    </row>
    <row r="103" spans="2:14">
      <c r="B103" s="43" t="s">
        <v>375</v>
      </c>
      <c r="C103" s="52">
        <v>1</v>
      </c>
      <c r="D103" s="53">
        <v>59.81002439024391</v>
      </c>
      <c r="E103" s="53">
        <v>9</v>
      </c>
      <c r="F103" s="53">
        <v>6.4838759330791191</v>
      </c>
      <c r="G103" s="53">
        <v>2.5161240669208809</v>
      </c>
      <c r="H103" s="53">
        <v>1.1101523253933823</v>
      </c>
      <c r="I103" s="53">
        <v>0.58805345170604928</v>
      </c>
      <c r="J103" s="53">
        <v>5.2431916003953898</v>
      </c>
      <c r="K103" s="53">
        <v>7.7245602657628485</v>
      </c>
      <c r="L103" s="53">
        <v>2.341512628171436</v>
      </c>
      <c r="M103" s="53">
        <v>1.5437161157610744</v>
      </c>
      <c r="N103" s="53">
        <v>11.424035750397163</v>
      </c>
    </row>
    <row r="104" spans="2:14">
      <c r="B104" s="43" t="s">
        <v>376</v>
      </c>
      <c r="C104" s="52">
        <v>1</v>
      </c>
      <c r="D104" s="53">
        <v>37.425292682926823</v>
      </c>
      <c r="E104" s="53">
        <v>3</v>
      </c>
      <c r="F104" s="53">
        <v>4.7145742841222518</v>
      </c>
      <c r="G104" s="53">
        <v>-1.7145742841222518</v>
      </c>
      <c r="H104" s="53">
        <v>-0.75649633243536896</v>
      </c>
      <c r="I104" s="53">
        <v>0.74581503588094045</v>
      </c>
      <c r="J104" s="53">
        <v>3.1410421036496903</v>
      </c>
      <c r="K104" s="53">
        <v>6.2881064645948133</v>
      </c>
      <c r="L104" s="53">
        <v>2.386024851833902</v>
      </c>
      <c r="M104" s="53">
        <v>-0.31949811605831346</v>
      </c>
      <c r="N104" s="53">
        <v>9.7486466843028161</v>
      </c>
    </row>
    <row r="105" spans="2:14">
      <c r="B105" s="43" t="s">
        <v>377</v>
      </c>
      <c r="C105" s="52">
        <v>1</v>
      </c>
      <c r="D105" s="53">
        <v>48.394707317073163</v>
      </c>
      <c r="E105" s="53">
        <v>7.75</v>
      </c>
      <c r="F105" s="53">
        <v>5.5816029201609219</v>
      </c>
      <c r="G105" s="53">
        <v>2.1683970798390781</v>
      </c>
      <c r="H105" s="53">
        <v>0.9567298736208415</v>
      </c>
      <c r="I105" s="53">
        <v>0.66047381488666568</v>
      </c>
      <c r="J105" s="53">
        <v>4.1881249771263267</v>
      </c>
      <c r="K105" s="53">
        <v>6.975080863195517</v>
      </c>
      <c r="L105" s="53">
        <v>2.3607414483534304</v>
      </c>
      <c r="M105" s="53">
        <v>0.60087383849015552</v>
      </c>
      <c r="N105" s="53">
        <v>10.562332001831688</v>
      </c>
    </row>
    <row r="106" spans="2:14">
      <c r="B106" s="43" t="s">
        <v>378</v>
      </c>
      <c r="C106" s="52">
        <v>1</v>
      </c>
      <c r="D106" s="53">
        <v>20.50239024390244</v>
      </c>
      <c r="E106" s="53">
        <v>2</v>
      </c>
      <c r="F106" s="53">
        <v>3.3769786594798208</v>
      </c>
      <c r="G106" s="53">
        <v>-1.3769786594798208</v>
      </c>
      <c r="H106" s="53">
        <v>-0.60754399233948964</v>
      </c>
      <c r="I106" s="53">
        <v>0.89725804461966741</v>
      </c>
      <c r="J106" s="53">
        <v>1.4839296600998757</v>
      </c>
      <c r="K106" s="53">
        <v>5.2700276588597657</v>
      </c>
      <c r="L106" s="53">
        <v>2.4376108230104361</v>
      </c>
      <c r="M106" s="53">
        <v>-1.765930626258204</v>
      </c>
      <c r="N106" s="53">
        <v>8.519887945217846</v>
      </c>
    </row>
    <row r="107" spans="2:14">
      <c r="B107" s="43" t="s">
        <v>379</v>
      </c>
      <c r="C107" s="52">
        <v>1</v>
      </c>
      <c r="D107" s="53">
        <v>99.988414634146352</v>
      </c>
      <c r="E107" s="53">
        <v>6</v>
      </c>
      <c r="F107" s="53">
        <v>9.6595982531162203</v>
      </c>
      <c r="G107" s="53">
        <v>-3.6595982531162203</v>
      </c>
      <c r="H107" s="53">
        <v>-1.6146705816753679</v>
      </c>
      <c r="I107" s="53">
        <v>0.55428217380707856</v>
      </c>
      <c r="J107" s="53">
        <v>8.4901650886084514</v>
      </c>
      <c r="K107" s="53">
        <v>10.829031417623989</v>
      </c>
      <c r="L107" s="53">
        <v>2.3332602199547323</v>
      </c>
      <c r="M107" s="53">
        <v>4.7368494952038649</v>
      </c>
      <c r="N107" s="53">
        <v>14.582347011028576</v>
      </c>
    </row>
    <row r="108" spans="2:14">
      <c r="B108" s="43" t="s">
        <v>380</v>
      </c>
      <c r="C108" s="52">
        <v>1</v>
      </c>
      <c r="D108" s="53">
        <v>145.23982926829271</v>
      </c>
      <c r="E108" s="53">
        <v>12.78125</v>
      </c>
      <c r="F108" s="53">
        <v>13.236295243576688</v>
      </c>
      <c r="G108" s="53">
        <v>-0.45504524357668785</v>
      </c>
      <c r="H108" s="53">
        <v>-0.20077290383143218</v>
      </c>
      <c r="I108" s="53">
        <v>0.88618778070148096</v>
      </c>
      <c r="J108" s="53">
        <v>11.366602459455953</v>
      </c>
      <c r="K108" s="53">
        <v>15.105988027697423</v>
      </c>
      <c r="L108" s="53">
        <v>2.4335577471035119</v>
      </c>
      <c r="M108" s="53">
        <v>8.1019372005229968</v>
      </c>
      <c r="N108" s="53">
        <v>18.370653286630379</v>
      </c>
    </row>
    <row r="109" spans="2:14">
      <c r="B109" s="43" t="s">
        <v>381</v>
      </c>
      <c r="C109" s="52">
        <v>1</v>
      </c>
      <c r="D109" s="53">
        <v>80.621829268292686</v>
      </c>
      <c r="E109" s="53">
        <v>7.5</v>
      </c>
      <c r="F109" s="53">
        <v>8.1288525702779388</v>
      </c>
      <c r="G109" s="53">
        <v>-0.62885257027793884</v>
      </c>
      <c r="H109" s="53">
        <v>-0.27745934805114342</v>
      </c>
      <c r="I109" s="53">
        <v>0.52100557751493404</v>
      </c>
      <c r="J109" s="53">
        <v>7.0296268869862519</v>
      </c>
      <c r="K109" s="53">
        <v>9.2280782535696257</v>
      </c>
      <c r="L109" s="53">
        <v>2.325579785263145</v>
      </c>
      <c r="M109" s="53">
        <v>3.2223081131181894</v>
      </c>
      <c r="N109" s="53">
        <v>13.035397027437689</v>
      </c>
    </row>
    <row r="110" spans="2:14">
      <c r="B110" s="43" t="s">
        <v>382</v>
      </c>
      <c r="C110" s="52">
        <v>1</v>
      </c>
      <c r="D110" s="53">
        <v>89.939219512195123</v>
      </c>
      <c r="E110" s="53">
        <v>6.875</v>
      </c>
      <c r="F110" s="53">
        <v>8.8653042793293597</v>
      </c>
      <c r="G110" s="53">
        <v>-1.9903042793293597</v>
      </c>
      <c r="H110" s="53">
        <v>-0.87815261297580804</v>
      </c>
      <c r="I110" s="53">
        <v>0.52538511345538219</v>
      </c>
      <c r="J110" s="53">
        <v>7.7568385828892508</v>
      </c>
      <c r="K110" s="53">
        <v>9.9737699757694696</v>
      </c>
      <c r="L110" s="53">
        <v>2.3265648590278825</v>
      </c>
      <c r="M110" s="53">
        <v>3.9566814981959952</v>
      </c>
      <c r="N110" s="53">
        <v>13.773927060462725</v>
      </c>
    </row>
    <row r="111" spans="2:14" ht="17" thickBot="1">
      <c r="B111" s="47" t="s">
        <v>383</v>
      </c>
      <c r="C111" s="49">
        <v>1</v>
      </c>
      <c r="D111" s="51">
        <v>54.500707317073157</v>
      </c>
      <c r="E111" s="51">
        <v>7.75</v>
      </c>
      <c r="F111" s="51">
        <v>6.0642245575245379</v>
      </c>
      <c r="G111" s="51">
        <v>1.6857754424754621</v>
      </c>
      <c r="H111" s="51">
        <v>0.74378984413332583</v>
      </c>
      <c r="I111" s="51">
        <v>0.61926356601024657</v>
      </c>
      <c r="J111" s="51">
        <v>4.7576926395130696</v>
      </c>
      <c r="K111" s="51">
        <v>7.3707564755360062</v>
      </c>
      <c r="L111" s="51">
        <v>2.3495450389406525</v>
      </c>
      <c r="M111" s="51">
        <v>1.1071178348424739</v>
      </c>
      <c r="N111" s="51">
        <v>11.021331280206603</v>
      </c>
    </row>
    <row r="129" spans="6:6">
      <c r="F129" t="s">
        <v>343</v>
      </c>
    </row>
    <row r="147" spans="6:6">
      <c r="F147" t="s">
        <v>343</v>
      </c>
    </row>
    <row r="165" spans="6:6">
      <c r="F165" t="s">
        <v>343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7345" r:id="rId3" name="DD349022">
              <controlPr defaultSize="0" autoFill="0" autoPict="0" macro="[0]!GoToResultsNew071320211823451">
                <anchor moveWithCells="1">
                  <from>
                    <xdr:col>1</xdr:col>
                    <xdr:colOff>0</xdr:colOff>
                    <xdr:row>8</xdr:row>
                    <xdr:rowOff>0</xdr:rowOff>
                  </from>
                  <to>
                    <xdr:col>4</xdr:col>
                    <xdr:colOff>0</xdr:colOff>
                    <xdr:row>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3DBA-D321-F246-8CF4-F3B1DFAF1F12}">
  <sheetPr codeName="XLSTAT_20210713_181605_1">
    <tabColor rgb="FF007800"/>
  </sheetPr>
  <dimension ref="B1:M36"/>
  <sheetViews>
    <sheetView topLeftCell="A5" zoomScaleNormal="100" workbookViewId="0">
      <selection activeCell="J41" sqref="J41"/>
    </sheetView>
  </sheetViews>
  <sheetFormatPr baseColWidth="10" defaultRowHeight="16"/>
  <cols>
    <col min="1" max="1" width="5.83203125" customWidth="1"/>
  </cols>
  <sheetData>
    <row r="1" spans="2:13">
      <c r="B1" s="41" t="s">
        <v>333</v>
      </c>
      <c r="C1" s="40"/>
      <c r="D1" s="40"/>
      <c r="E1" s="40"/>
      <c r="F1" s="40"/>
      <c r="G1" s="40"/>
      <c r="H1" s="40"/>
      <c r="I1" s="40"/>
      <c r="J1" s="40"/>
      <c r="K1" s="40"/>
      <c r="L1" s="39"/>
      <c r="M1" s="39"/>
    </row>
    <row r="2" spans="2:13">
      <c r="B2" s="40"/>
      <c r="C2" s="40"/>
      <c r="D2" s="40"/>
      <c r="E2" s="40"/>
      <c r="F2" s="40"/>
      <c r="G2" s="40"/>
      <c r="H2" s="40"/>
      <c r="I2" s="40"/>
      <c r="J2" s="40"/>
      <c r="K2" s="40"/>
      <c r="L2" s="39"/>
      <c r="M2" s="39"/>
    </row>
    <row r="3" spans="2:13">
      <c r="B3" t="s">
        <v>363</v>
      </c>
    </row>
    <row r="4" spans="2:13">
      <c r="B4" t="s">
        <v>361</v>
      </c>
    </row>
    <row r="5" spans="2:13">
      <c r="B5" t="s">
        <v>353</v>
      </c>
    </row>
    <row r="6" spans="2:13" ht="34.25" customHeight="1"/>
    <row r="7" spans="2:13" ht="21" customHeight="1">
      <c r="B7" s="54"/>
    </row>
    <row r="10" spans="2:13">
      <c r="B10" s="13" t="s">
        <v>334</v>
      </c>
    </row>
    <row r="11" spans="2:13" ht="17" thickBot="1"/>
    <row r="12" spans="2:13" ht="32" customHeight="1">
      <c r="B12" s="44" t="s">
        <v>335</v>
      </c>
      <c r="C12" s="45" t="s">
        <v>336</v>
      </c>
      <c r="D12" s="45" t="s">
        <v>337</v>
      </c>
      <c r="E12" s="45" t="s">
        <v>338</v>
      </c>
      <c r="F12" s="45" t="s">
        <v>339</v>
      </c>
      <c r="G12" s="45" t="s">
        <v>340</v>
      </c>
      <c r="H12" s="45" t="s">
        <v>341</v>
      </c>
      <c r="I12" s="45" t="s">
        <v>342</v>
      </c>
    </row>
    <row r="13" spans="2:13">
      <c r="B13" s="46" t="s">
        <v>1</v>
      </c>
      <c r="C13" s="48">
        <v>23</v>
      </c>
      <c r="D13" s="48">
        <v>0</v>
      </c>
      <c r="E13" s="48">
        <v>23</v>
      </c>
      <c r="F13" s="50">
        <v>20.50239024390244</v>
      </c>
      <c r="G13" s="50">
        <v>355.30917073170724</v>
      </c>
      <c r="H13" s="50">
        <v>99.645554612937431</v>
      </c>
      <c r="I13" s="50">
        <v>70.943566881417112</v>
      </c>
    </row>
    <row r="14" spans="2:13" ht="17" thickBot="1">
      <c r="B14" s="47" t="s">
        <v>3</v>
      </c>
      <c r="C14" s="49">
        <v>23</v>
      </c>
      <c r="D14" s="49">
        <v>0</v>
      </c>
      <c r="E14" s="49">
        <v>23</v>
      </c>
      <c r="F14" s="51">
        <v>5.6</v>
      </c>
      <c r="G14" s="51">
        <v>29.7</v>
      </c>
      <c r="H14" s="51">
        <v>12.395652173913042</v>
      </c>
      <c r="I14" s="51">
        <v>5.7278806377918281</v>
      </c>
    </row>
    <row r="17" spans="2:4">
      <c r="B17" s="13" t="s">
        <v>354</v>
      </c>
    </row>
    <row r="18" spans="2:4" ht="17" thickBot="1"/>
    <row r="19" spans="2:4" ht="34">
      <c r="B19" s="44" t="s">
        <v>347</v>
      </c>
      <c r="C19" s="45" t="s">
        <v>1</v>
      </c>
      <c r="D19" s="45" t="s">
        <v>3</v>
      </c>
    </row>
    <row r="20" spans="2:4">
      <c r="B20" s="46" t="s">
        <v>1</v>
      </c>
      <c r="C20" s="57">
        <v>1</v>
      </c>
      <c r="D20" s="55">
        <v>0.78748899109661064</v>
      </c>
    </row>
    <row r="21" spans="2:4" ht="17" thickBot="1">
      <c r="B21" s="47" t="s">
        <v>3</v>
      </c>
      <c r="C21" s="56">
        <v>0.78748899109661064</v>
      </c>
      <c r="D21" s="58">
        <v>1</v>
      </c>
    </row>
    <row r="22" spans="2:4">
      <c r="B22" s="59" t="s">
        <v>348</v>
      </c>
    </row>
    <row r="25" spans="2:4">
      <c r="B25" s="13" t="s">
        <v>355</v>
      </c>
    </row>
    <row r="26" spans="2:4" ht="17" thickBot="1"/>
    <row r="27" spans="2:4" ht="34">
      <c r="B27" s="44" t="s">
        <v>347</v>
      </c>
      <c r="C27" s="45" t="s">
        <v>1</v>
      </c>
      <c r="D27" s="45" t="s">
        <v>3</v>
      </c>
    </row>
    <row r="28" spans="2:4">
      <c r="B28" s="46" t="s">
        <v>1</v>
      </c>
      <c r="C28" s="57">
        <v>0</v>
      </c>
      <c r="D28" s="61">
        <v>8.2137460144515728E-6</v>
      </c>
    </row>
    <row r="29" spans="2:4" ht="17" thickBot="1">
      <c r="B29" s="47" t="s">
        <v>3</v>
      </c>
      <c r="C29" s="62">
        <v>8.2137460144515728E-6</v>
      </c>
      <c r="D29" s="58">
        <v>0</v>
      </c>
    </row>
    <row r="32" spans="2:4">
      <c r="B32" s="13" t="s">
        <v>356</v>
      </c>
    </row>
    <row r="33" spans="2:4" ht="17" thickBot="1"/>
    <row r="34" spans="2:4" ht="34">
      <c r="B34" s="44" t="s">
        <v>347</v>
      </c>
      <c r="C34" s="45" t="s">
        <v>1</v>
      </c>
      <c r="D34" s="45" t="s">
        <v>3</v>
      </c>
    </row>
    <row r="35" spans="2:4">
      <c r="B35" s="46" t="s">
        <v>1</v>
      </c>
      <c r="C35" s="57">
        <v>1</v>
      </c>
      <c r="D35" s="50">
        <v>0.62013891109835773</v>
      </c>
    </row>
    <row r="36" spans="2:4" ht="17" thickBot="1">
      <c r="B36" s="47" t="s">
        <v>3</v>
      </c>
      <c r="C36" s="51">
        <v>0.62013891109835773</v>
      </c>
      <c r="D36" s="58">
        <v>1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3" r:id="rId3" name="DD240305">
              <controlPr defaultSize="0" autoFill="0" autoPict="0" macro="[0]!GoToResultsNew0713202118161843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E7A46-516E-0246-8CCF-D693770B49FA}">
  <sheetPr codeName="XLSTAT_20210714_114712_1">
    <tabColor rgb="FF007800"/>
  </sheetPr>
  <dimension ref="B1:M73"/>
  <sheetViews>
    <sheetView topLeftCell="A7" zoomScaleNormal="100" workbookViewId="0">
      <selection activeCell="J41" sqref="J41"/>
    </sheetView>
  </sheetViews>
  <sheetFormatPr baseColWidth="10" defaultRowHeight="16"/>
  <cols>
    <col min="1" max="1" width="5.83203125" customWidth="1"/>
  </cols>
  <sheetData>
    <row r="1" spans="2:13">
      <c r="B1" s="41" t="s">
        <v>333</v>
      </c>
      <c r="C1" s="40"/>
      <c r="D1" s="40"/>
      <c r="E1" s="40"/>
      <c r="F1" s="40"/>
      <c r="G1" s="40"/>
      <c r="H1" s="40"/>
      <c r="I1" s="40"/>
      <c r="J1" s="40"/>
      <c r="K1" s="40"/>
      <c r="L1" s="39"/>
      <c r="M1" s="39"/>
    </row>
    <row r="2" spans="2:13">
      <c r="B2" s="40"/>
      <c r="C2" s="40"/>
      <c r="D2" s="40"/>
      <c r="E2" s="40"/>
      <c r="F2" s="40"/>
      <c r="G2" s="40"/>
      <c r="H2" s="40"/>
      <c r="I2" s="40"/>
      <c r="J2" s="40"/>
      <c r="K2" s="40"/>
      <c r="L2" s="39"/>
      <c r="M2" s="39"/>
    </row>
    <row r="3" spans="2:13">
      <c r="B3" t="s">
        <v>444</v>
      </c>
    </row>
    <row r="4" spans="2:13">
      <c r="B4" t="s">
        <v>442</v>
      </c>
    </row>
    <row r="5" spans="2:13">
      <c r="B5" t="s">
        <v>353</v>
      </c>
    </row>
    <row r="6" spans="2:13" ht="34.25" customHeight="1"/>
    <row r="7" spans="2:13" ht="21" customHeight="1">
      <c r="B7" s="54"/>
    </row>
    <row r="10" spans="2:13">
      <c r="B10" s="13" t="s">
        <v>334</v>
      </c>
    </row>
    <row r="11" spans="2:13" ht="17" thickBot="1"/>
    <row r="12" spans="2:13" ht="32" customHeight="1">
      <c r="B12" s="44" t="s">
        <v>335</v>
      </c>
      <c r="C12" s="45" t="s">
        <v>336</v>
      </c>
      <c r="D12" s="45" t="s">
        <v>337</v>
      </c>
      <c r="E12" s="45" t="s">
        <v>338</v>
      </c>
      <c r="F12" s="45" t="s">
        <v>339</v>
      </c>
      <c r="G12" s="45" t="s">
        <v>340</v>
      </c>
      <c r="H12" s="45" t="s">
        <v>341</v>
      </c>
      <c r="I12" s="45" t="s">
        <v>342</v>
      </c>
    </row>
    <row r="13" spans="2:13">
      <c r="B13" s="46" t="s">
        <v>1</v>
      </c>
      <c r="C13" s="48">
        <v>22</v>
      </c>
      <c r="D13" s="48">
        <v>0</v>
      </c>
      <c r="E13" s="48">
        <v>22</v>
      </c>
      <c r="F13" s="50">
        <v>20.50239024390244</v>
      </c>
      <c r="G13" s="50">
        <v>355.30917073170724</v>
      </c>
      <c r="H13" s="50">
        <v>101.69759312638581</v>
      </c>
      <c r="I13" s="50">
        <v>71.911015381834929</v>
      </c>
    </row>
    <row r="14" spans="2:13" ht="17" thickBot="1">
      <c r="B14" s="47" t="s">
        <v>2</v>
      </c>
      <c r="C14" s="49">
        <v>22</v>
      </c>
      <c r="D14" s="49">
        <v>0</v>
      </c>
      <c r="E14" s="49">
        <v>22</v>
      </c>
      <c r="F14" s="51">
        <v>0</v>
      </c>
      <c r="G14" s="51">
        <v>9</v>
      </c>
      <c r="H14" s="51">
        <v>3.3181818181818183</v>
      </c>
      <c r="I14" s="51">
        <v>2.4762945366080005</v>
      </c>
    </row>
    <row r="17" spans="2:4">
      <c r="B17" s="13" t="s">
        <v>354</v>
      </c>
    </row>
    <row r="18" spans="2:4" ht="17" thickBot="1"/>
    <row r="19" spans="2:4" ht="34">
      <c r="B19" s="44" t="s">
        <v>347</v>
      </c>
      <c r="C19" s="45" t="s">
        <v>1</v>
      </c>
      <c r="D19" s="45" t="s">
        <v>2</v>
      </c>
    </row>
    <row r="20" spans="2:4">
      <c r="B20" s="46" t="s">
        <v>1</v>
      </c>
      <c r="C20" s="57">
        <v>1</v>
      </c>
      <c r="D20" s="55">
        <v>0.72180362308313617</v>
      </c>
    </row>
    <row r="21" spans="2:4" ht="17" thickBot="1">
      <c r="B21" s="47" t="s">
        <v>2</v>
      </c>
      <c r="C21" s="56">
        <v>0.72180362308313617</v>
      </c>
      <c r="D21" s="58">
        <v>1</v>
      </c>
    </row>
    <row r="22" spans="2:4">
      <c r="B22" s="59" t="s">
        <v>348</v>
      </c>
    </row>
    <row r="25" spans="2:4">
      <c r="B25" s="13" t="s">
        <v>355</v>
      </c>
    </row>
    <row r="26" spans="2:4" ht="17" thickBot="1"/>
    <row r="27" spans="2:4" ht="34">
      <c r="B27" s="44" t="s">
        <v>347</v>
      </c>
      <c r="C27" s="45" t="s">
        <v>1</v>
      </c>
      <c r="D27" s="45" t="s">
        <v>2</v>
      </c>
    </row>
    <row r="28" spans="2:4">
      <c r="B28" s="46" t="s">
        <v>1</v>
      </c>
      <c r="C28" s="57">
        <v>0</v>
      </c>
      <c r="D28" s="61">
        <v>1.4936497203166255E-4</v>
      </c>
    </row>
    <row r="29" spans="2:4" ht="17" thickBot="1">
      <c r="B29" s="47" t="s">
        <v>2</v>
      </c>
      <c r="C29" s="62">
        <v>1.4936497203166255E-4</v>
      </c>
      <c r="D29" s="58">
        <v>0</v>
      </c>
    </row>
    <row r="32" spans="2:4">
      <c r="B32" s="13" t="s">
        <v>356</v>
      </c>
    </row>
    <row r="33" spans="2:4" ht="17" thickBot="1"/>
    <row r="34" spans="2:4" ht="34">
      <c r="B34" s="44" t="s">
        <v>347</v>
      </c>
      <c r="C34" s="45" t="s">
        <v>1</v>
      </c>
      <c r="D34" s="45" t="s">
        <v>2</v>
      </c>
    </row>
    <row r="35" spans="2:4">
      <c r="B35" s="46" t="s">
        <v>1</v>
      </c>
      <c r="C35" s="57">
        <v>1</v>
      </c>
      <c r="D35" s="50">
        <v>0.5210004702959421</v>
      </c>
    </row>
    <row r="36" spans="2:4" ht="17" thickBot="1">
      <c r="B36" s="47" t="s">
        <v>2</v>
      </c>
      <c r="C36" s="51">
        <v>0.5210004702959421</v>
      </c>
      <c r="D36" s="58">
        <v>1</v>
      </c>
    </row>
    <row r="39" spans="2:4">
      <c r="B39" s="13" t="s">
        <v>443</v>
      </c>
    </row>
    <row r="56" spans="6:6">
      <c r="F56" t="s">
        <v>343</v>
      </c>
    </row>
    <row r="73" spans="6:6">
      <c r="F73" t="s">
        <v>343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8849" r:id="rId3" name="DD150499">
              <controlPr defaultSize="0" autoFill="0" autoPict="0" macro="[0]!GoToResultsNew0714202111480381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3535B-5D31-E044-8EA3-A0CFED9DF04E}">
  <sheetPr codeName="XLSTAT_20210713_181427_1">
    <tabColor rgb="FF007800"/>
  </sheetPr>
  <dimension ref="B1:M36"/>
  <sheetViews>
    <sheetView zoomScaleNormal="100" workbookViewId="0">
      <selection activeCell="J41" sqref="J41"/>
    </sheetView>
  </sheetViews>
  <sheetFormatPr baseColWidth="10" defaultRowHeight="16"/>
  <cols>
    <col min="1" max="1" width="5.83203125" customWidth="1"/>
  </cols>
  <sheetData>
    <row r="1" spans="2:13">
      <c r="B1" s="41" t="s">
        <v>333</v>
      </c>
      <c r="C1" s="40"/>
      <c r="D1" s="40"/>
      <c r="E1" s="40"/>
      <c r="F1" s="40"/>
      <c r="G1" s="40"/>
      <c r="H1" s="40"/>
      <c r="I1" s="40"/>
      <c r="J1" s="40"/>
      <c r="K1" s="40"/>
      <c r="L1" s="39"/>
      <c r="M1" s="39"/>
    </row>
    <row r="2" spans="2:13">
      <c r="B2" s="40"/>
      <c r="C2" s="40"/>
      <c r="D2" s="40"/>
      <c r="E2" s="40"/>
      <c r="F2" s="40"/>
      <c r="G2" s="40"/>
      <c r="H2" s="40"/>
      <c r="I2" s="40"/>
      <c r="J2" s="40"/>
      <c r="K2" s="40"/>
      <c r="L2" s="39"/>
      <c r="M2" s="39"/>
    </row>
    <row r="3" spans="2:13">
      <c r="B3" t="s">
        <v>362</v>
      </c>
    </row>
    <row r="4" spans="2:13">
      <c r="B4" t="s">
        <v>361</v>
      </c>
    </row>
    <row r="5" spans="2:13">
      <c r="B5" t="s">
        <v>345</v>
      </c>
    </row>
    <row r="6" spans="2:13" ht="34.25" customHeight="1"/>
    <row r="7" spans="2:13" ht="21" customHeight="1">
      <c r="B7" s="54"/>
    </row>
    <row r="10" spans="2:13">
      <c r="B10" s="13" t="s">
        <v>334</v>
      </c>
    </row>
    <row r="11" spans="2:13" ht="17" thickBot="1"/>
    <row r="12" spans="2:13" ht="32" customHeight="1">
      <c r="B12" s="44" t="s">
        <v>335</v>
      </c>
      <c r="C12" s="45" t="s">
        <v>336</v>
      </c>
      <c r="D12" s="45" t="s">
        <v>337</v>
      </c>
      <c r="E12" s="45" t="s">
        <v>338</v>
      </c>
      <c r="F12" s="45" t="s">
        <v>339</v>
      </c>
      <c r="G12" s="45" t="s">
        <v>340</v>
      </c>
      <c r="H12" s="45" t="s">
        <v>341</v>
      </c>
      <c r="I12" s="45" t="s">
        <v>342</v>
      </c>
    </row>
    <row r="13" spans="2:13">
      <c r="B13" s="46" t="s">
        <v>1</v>
      </c>
      <c r="C13" s="48">
        <v>23</v>
      </c>
      <c r="D13" s="48">
        <v>0</v>
      </c>
      <c r="E13" s="48">
        <v>23</v>
      </c>
      <c r="F13" s="50">
        <v>20.50239024390244</v>
      </c>
      <c r="G13" s="50">
        <v>355.30917073170724</v>
      </c>
      <c r="H13" s="50">
        <v>99.645554612937431</v>
      </c>
      <c r="I13" s="50">
        <v>70.943566881417112</v>
      </c>
    </row>
    <row r="14" spans="2:13" ht="17" thickBot="1">
      <c r="B14" s="47" t="s">
        <v>3</v>
      </c>
      <c r="C14" s="49">
        <v>23</v>
      </c>
      <c r="D14" s="49">
        <v>0</v>
      </c>
      <c r="E14" s="49">
        <v>23</v>
      </c>
      <c r="F14" s="51">
        <v>5.6</v>
      </c>
      <c r="G14" s="51">
        <v>29.7</v>
      </c>
      <c r="H14" s="51">
        <v>12.395652173913042</v>
      </c>
      <c r="I14" s="51">
        <v>5.7278806377918281</v>
      </c>
    </row>
    <row r="17" spans="2:4">
      <c r="B17" s="13" t="s">
        <v>346</v>
      </c>
    </row>
    <row r="18" spans="2:4" ht="17" thickBot="1"/>
    <row r="19" spans="2:4" ht="34">
      <c r="B19" s="44" t="s">
        <v>347</v>
      </c>
      <c r="C19" s="45" t="s">
        <v>1</v>
      </c>
      <c r="D19" s="45" t="s">
        <v>3</v>
      </c>
    </row>
    <row r="20" spans="2:4">
      <c r="B20" s="46" t="s">
        <v>1</v>
      </c>
      <c r="C20" s="57">
        <v>1</v>
      </c>
      <c r="D20" s="55">
        <v>0.48509809121740194</v>
      </c>
    </row>
    <row r="21" spans="2:4" ht="17" thickBot="1">
      <c r="B21" s="47" t="s">
        <v>3</v>
      </c>
      <c r="C21" s="56">
        <v>0.48509809121740194</v>
      </c>
      <c r="D21" s="58">
        <v>1</v>
      </c>
    </row>
    <row r="22" spans="2:4">
      <c r="B22" s="59" t="s">
        <v>348</v>
      </c>
    </row>
    <row r="25" spans="2:4">
      <c r="B25" s="13" t="s">
        <v>349</v>
      </c>
    </row>
    <row r="26" spans="2:4" ht="17" thickBot="1"/>
    <row r="27" spans="2:4" ht="34">
      <c r="B27" s="44" t="s">
        <v>347</v>
      </c>
      <c r="C27" s="45" t="s">
        <v>1</v>
      </c>
      <c r="D27" s="45" t="s">
        <v>3</v>
      </c>
    </row>
    <row r="28" spans="2:4">
      <c r="B28" s="46" t="s">
        <v>1</v>
      </c>
      <c r="C28" s="57">
        <v>0</v>
      </c>
      <c r="D28" s="61">
        <v>1.3789847106000508E-3</v>
      </c>
    </row>
    <row r="29" spans="2:4" ht="17" thickBot="1">
      <c r="B29" s="47" t="s">
        <v>3</v>
      </c>
      <c r="C29" s="62">
        <v>1.3789847106000508E-3</v>
      </c>
      <c r="D29" s="58">
        <v>0</v>
      </c>
    </row>
    <row r="32" spans="2:4">
      <c r="B32" s="13" t="s">
        <v>350</v>
      </c>
    </row>
    <row r="33" spans="2:4" ht="17" thickBot="1"/>
    <row r="34" spans="2:4" ht="34">
      <c r="B34" s="44" t="s">
        <v>347</v>
      </c>
      <c r="C34" s="45" t="s">
        <v>1</v>
      </c>
      <c r="D34" s="45" t="s">
        <v>3</v>
      </c>
    </row>
    <row r="35" spans="2:4">
      <c r="B35" s="46" t="s">
        <v>1</v>
      </c>
      <c r="C35" s="57">
        <v>1</v>
      </c>
      <c r="D35" s="50">
        <v>0.23532015810276682</v>
      </c>
    </row>
    <row r="36" spans="2:4" ht="17" thickBot="1">
      <c r="B36" s="47" t="s">
        <v>3</v>
      </c>
      <c r="C36" s="51">
        <v>0.23532015810276682</v>
      </c>
      <c r="D36" s="58">
        <v>1</v>
      </c>
    </row>
  </sheetData>
  <mergeCells count="1">
    <mergeCell ref="B1:K2"/>
  </mergeCells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3249" r:id="rId3" name="DD917594">
              <controlPr defaultSize="0" autoFill="0" autoPict="0" macro="[0]!GoToResultsNew071320211815357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40</vt:i4>
      </vt:variant>
    </vt:vector>
  </HeadingPairs>
  <TitlesOfParts>
    <vt:vector size="40" baseType="lpstr">
      <vt:lpstr>data</vt:lpstr>
      <vt:lpstr>Feuil37</vt:lpstr>
      <vt:lpstr>me</vt:lpstr>
      <vt:lpstr>graph</vt:lpstr>
      <vt:lpstr>Régression linéaire</vt:lpstr>
      <vt:lpstr>regr-dynamic</vt:lpstr>
      <vt:lpstr>Pearson-cpx</vt:lpstr>
      <vt:lpstr>Pearson-sonarqube</vt:lpstr>
      <vt:lpstr>Kendall-cpx</vt:lpstr>
      <vt:lpstr>Kendall-sonarqube</vt:lpstr>
      <vt:lpstr>Pearson-dynamic</vt:lpstr>
      <vt:lpstr>Kendall-dynamic</vt:lpstr>
      <vt:lpstr>ArrayAverage</vt:lpstr>
      <vt:lpstr>ContainsSubstr</vt:lpstr>
      <vt:lpstr>CountVowels</vt:lpstr>
      <vt:lpstr>DumbSort</vt:lpstr>
      <vt:lpstr>GrCoDiv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2021-07-09T14:57:45Z</dcterms:created>
  <dcterms:modified xsi:type="dcterms:W3CDTF">2021-07-14T14:55:04Z</dcterms:modified>
</cp:coreProperties>
</file>