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8362A1F9-04F6-2B4B-A5D4-1D2B4F3E9486}" xr6:coauthVersionLast="47" xr6:coauthVersionMax="47" xr10:uidLastSave="{00000000-0000-0000-0000-000000000000}"/>
  <bookViews>
    <workbookView xWindow="35840" yWindow="0" windowWidth="38400" windowHeight="21600" activeTab="3" xr2:uid="{E3999CCB-9ED0-3445-84E9-42CD1661CA3C}"/>
  </bookViews>
  <sheets>
    <sheet name="data" sheetId="1" r:id="rId1"/>
    <sheet name="Feuil37" sheetId="64" state="hidden" r:id="rId2"/>
    <sheet name="me" sheetId="2" state="hidden" r:id="rId3"/>
    <sheet name="siegmund2012" sheetId="27" r:id="rId4"/>
    <sheet name="peitek2021" sheetId="71" r:id="rId5"/>
    <sheet name="params" sheetId="82" r:id="rId6"/>
    <sheet name="ArrayAverage" sheetId="65" state="hidden" r:id="rId7"/>
    <sheet name="ContainsSubstr" sheetId="66" state="hidden" r:id="rId8"/>
    <sheet name="CountVowels" sheetId="67" state="hidden" r:id="rId9"/>
    <sheet name="DumbSort" sheetId="68" state="hidden" r:id="rId10"/>
    <sheet name="GrCoDiv" sheetId="69" state="hidden" r:id="rId11"/>
    <sheet name="hIndex" sheetId="70" state="hidden" r:id="rId12"/>
    <sheet name="isHur" sheetId="72" state="hidden" r:id="rId13"/>
    <sheet name="isPalind" sheetId="73" state="hidden" r:id="rId14"/>
    <sheet name="lgthLastWd" sheetId="74" state="hidden" r:id="rId15"/>
    <sheet name="binToDec" sheetId="75" state="hidden" r:id="rId16"/>
    <sheet name="crosSum" sheetId="76" state="hidden" r:id="rId17"/>
    <sheet name="n!" sheetId="77" state="hidden" r:id="rId18"/>
    <sheet name="fibonacci" sheetId="78" state="hidden" r:id="rId19"/>
    <sheet name="power" sheetId="79" state="hidden" r:id="rId20"/>
    <sheet name="sqrt" sheetId="80" state="hidden" r:id="rId21"/>
    <sheet name="yesNo" sheetId="81" state="hidden" r:id="rId22"/>
    <sheet name="1" sheetId="3" state="hidden" r:id="rId23"/>
    <sheet name="2" sheetId="4" state="hidden" r:id="rId24"/>
    <sheet name="3" sheetId="23" state="hidden" r:id="rId25"/>
    <sheet name="4" sheetId="24" state="hidden" r:id="rId26"/>
    <sheet name="5" sheetId="5" state="hidden" r:id="rId27"/>
    <sheet name="6" sheetId="6" state="hidden" r:id="rId28"/>
    <sheet name="7" sheetId="7" state="hidden" r:id="rId29"/>
    <sheet name="8" sheetId="8" state="hidden" r:id="rId30"/>
    <sheet name="9" sheetId="9" state="hidden" r:id="rId31"/>
    <sheet name="10" sheetId="10" state="hidden" r:id="rId32"/>
    <sheet name="11" sheetId="11" r:id="rId33"/>
    <sheet name="12" sheetId="12" r:id="rId34"/>
    <sheet name="13" sheetId="13" r:id="rId35"/>
    <sheet name="14" sheetId="14" r:id="rId36"/>
    <sheet name="15" sheetId="26" r:id="rId37"/>
    <sheet name="16" sheetId="15" r:id="rId38"/>
    <sheet name="17" sheetId="16" r:id="rId39"/>
    <sheet name="18" sheetId="17" r:id="rId40"/>
    <sheet name="19" sheetId="18" r:id="rId41"/>
    <sheet name="20" sheetId="19" r:id="rId42"/>
    <sheet name="21" sheetId="20" r:id="rId43"/>
    <sheet name="22" sheetId="21" r:id="rId44"/>
    <sheet name="23" sheetId="22" r:id="rId45"/>
  </sheets>
  <definedNames>
    <definedName name="_xlnm._FilterDatabase" localSheetId="1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27" l="1"/>
  <c r="E14" i="20"/>
  <c r="E12" i="20"/>
  <c r="E10" i="20"/>
  <c r="D11" i="19"/>
  <c r="C3" i="20"/>
  <c r="B3" i="20"/>
  <c r="E4" i="20"/>
  <c r="D15" i="19"/>
  <c r="C3" i="19"/>
  <c r="E47" i="27"/>
  <c r="D12" i="19"/>
  <c r="D13" i="19"/>
  <c r="D14" i="19"/>
  <c r="D16" i="19"/>
  <c r="B3" i="19"/>
  <c r="D4" i="19"/>
  <c r="F17" i="18"/>
  <c r="F21" i="18"/>
  <c r="F25" i="18"/>
  <c r="F29" i="18"/>
  <c r="C3" i="18"/>
  <c r="E46" i="27"/>
  <c r="F11" i="18"/>
  <c r="F12" i="18"/>
  <c r="F14" i="18"/>
  <c r="F15" i="18"/>
  <c r="F16" i="18"/>
  <c r="F18" i="18"/>
  <c r="F19" i="18"/>
  <c r="F20" i="18"/>
  <c r="F22" i="18"/>
  <c r="F23" i="18"/>
  <c r="F24" i="18"/>
  <c r="F26" i="18"/>
  <c r="F27" i="18"/>
  <c r="F28" i="18"/>
  <c r="F30" i="18"/>
  <c r="B3" i="18"/>
  <c r="F4" i="18"/>
  <c r="E45" i="27"/>
  <c r="C3" i="16"/>
  <c r="B3" i="16"/>
  <c r="G4" i="16"/>
  <c r="E44" i="27"/>
  <c r="B3" i="15"/>
  <c r="E4" i="15"/>
  <c r="C3" i="22"/>
  <c r="B3" i="22"/>
  <c r="C3" i="15"/>
  <c r="E13" i="14"/>
  <c r="E15" i="14"/>
  <c r="C3" i="14"/>
  <c r="E43" i="27"/>
  <c r="E9" i="14"/>
  <c r="E10" i="14"/>
  <c r="E11" i="14"/>
  <c r="E12" i="14"/>
  <c r="E14" i="14"/>
  <c r="E16" i="14"/>
  <c r="B3" i="14"/>
  <c r="E4" i="14"/>
  <c r="B3" i="13"/>
  <c r="B3" i="12"/>
  <c r="B3" i="11"/>
  <c r="E42" i="27"/>
  <c r="C3" i="13"/>
  <c r="E4" i="13"/>
  <c r="F9" i="12"/>
  <c r="C3" i="12"/>
  <c r="E41" i="27"/>
  <c r="F10" i="12"/>
  <c r="F4" i="12"/>
  <c r="F10" i="11"/>
  <c r="C3" i="11"/>
  <c r="E40" i="27"/>
  <c r="F11" i="11"/>
  <c r="F4" i="11"/>
  <c r="D10" i="8"/>
  <c r="E39" i="27"/>
  <c r="C3" i="10"/>
  <c r="E4" i="10"/>
  <c r="E38" i="27"/>
  <c r="E24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9" i="9"/>
  <c r="D13" i="8"/>
  <c r="D14" i="8"/>
  <c r="D15" i="8"/>
  <c r="D11" i="8"/>
  <c r="D12" i="8"/>
  <c r="E10" i="7"/>
  <c r="C3" i="9"/>
  <c r="C3" i="8"/>
  <c r="E37" i="27"/>
  <c r="E12" i="7"/>
  <c r="C3" i="7"/>
  <c r="E36" i="27"/>
  <c r="E13" i="7"/>
  <c r="E11" i="7"/>
  <c r="E4" i="7"/>
  <c r="E35" i="27"/>
  <c r="E9" i="6"/>
  <c r="E10" i="6"/>
  <c r="E11" i="6"/>
  <c r="E12" i="6"/>
  <c r="E13" i="6"/>
  <c r="E14" i="6"/>
  <c r="C3" i="6"/>
  <c r="E4" i="6"/>
  <c r="E34" i="27"/>
  <c r="G19" i="5"/>
  <c r="G20" i="5"/>
  <c r="G21" i="5"/>
  <c r="G18" i="5"/>
  <c r="G14" i="5"/>
  <c r="G15" i="5"/>
  <c r="G13" i="5"/>
  <c r="G14" i="24"/>
  <c r="C3" i="5"/>
  <c r="G4" i="5"/>
  <c r="G23" i="24"/>
  <c r="B4" i="82"/>
  <c r="G21" i="24"/>
  <c r="G18" i="24"/>
  <c r="G10" i="24"/>
  <c r="G15" i="24"/>
  <c r="G16" i="24"/>
  <c r="G17" i="24"/>
  <c r="G9" i="24"/>
  <c r="G14" i="4"/>
  <c r="G17" i="4"/>
  <c r="G19" i="4"/>
  <c r="G13" i="4"/>
  <c r="G16" i="4"/>
  <c r="G18" i="4"/>
  <c r="G20" i="4"/>
  <c r="G21" i="4"/>
  <c r="G22" i="4"/>
  <c r="G23" i="4"/>
  <c r="G24" i="4"/>
  <c r="G25" i="4"/>
  <c r="D11" i="3"/>
  <c r="D14" i="3"/>
  <c r="D10" i="3"/>
  <c r="D13" i="3"/>
  <c r="C3" i="24"/>
  <c r="E33" i="27"/>
  <c r="C3" i="4"/>
  <c r="E32" i="27"/>
  <c r="G4" i="24"/>
  <c r="B5" i="82"/>
  <c r="C3" i="3"/>
  <c r="E31" i="27"/>
  <c r="E12" i="80"/>
  <c r="E17" i="80"/>
  <c r="E13" i="80"/>
  <c r="E18" i="80"/>
  <c r="E14" i="80"/>
  <c r="E19" i="80"/>
  <c r="E16" i="80"/>
  <c r="E21" i="80"/>
  <c r="E22" i="80"/>
  <c r="E23" i="80"/>
  <c r="E24" i="80"/>
  <c r="E25" i="80"/>
  <c r="E26" i="80"/>
  <c r="E10" i="79"/>
  <c r="E14" i="79"/>
  <c r="E13" i="79"/>
  <c r="E11" i="79"/>
  <c r="D8" i="78"/>
  <c r="D10" i="78"/>
  <c r="D12" i="78"/>
  <c r="D14" i="78"/>
  <c r="D9" i="78"/>
  <c r="D9" i="77"/>
  <c r="D8" i="77"/>
  <c r="D10" i="77"/>
  <c r="D11" i="77"/>
  <c r="D12" i="77"/>
  <c r="D9" i="76"/>
  <c r="D8" i="76"/>
  <c r="D10" i="76"/>
  <c r="D11" i="76"/>
  <c r="D12" i="76"/>
  <c r="D13" i="76"/>
  <c r="D14" i="76"/>
  <c r="E10" i="75"/>
  <c r="E13" i="75"/>
  <c r="E11" i="75"/>
  <c r="G14" i="74"/>
  <c r="G15" i="74"/>
  <c r="G16" i="74"/>
  <c r="G17" i="74"/>
  <c r="G13" i="74"/>
  <c r="G18" i="74"/>
  <c r="G19" i="74"/>
  <c r="G20" i="74"/>
  <c r="G21" i="74"/>
  <c r="G22" i="74"/>
  <c r="G23" i="74"/>
  <c r="G24" i="74"/>
  <c r="G25" i="74"/>
  <c r="G26" i="74"/>
  <c r="G27" i="74"/>
  <c r="G28" i="74"/>
  <c r="G29" i="74"/>
  <c r="G30" i="74"/>
  <c r="G31" i="74"/>
  <c r="G32" i="74"/>
  <c r="G33" i="74"/>
  <c r="G34" i="74"/>
  <c r="G35" i="74"/>
  <c r="F10" i="73"/>
  <c r="F9" i="73"/>
  <c r="F11" i="73"/>
  <c r="F12" i="73"/>
  <c r="G13" i="70"/>
  <c r="G17" i="70"/>
  <c r="G14" i="70"/>
  <c r="G18" i="70"/>
  <c r="G15" i="70"/>
  <c r="G19" i="70"/>
  <c r="G16" i="70"/>
  <c r="E16" i="69"/>
  <c r="E17" i="69"/>
  <c r="E18" i="69"/>
  <c r="E15" i="69"/>
  <c r="H12" i="67"/>
  <c r="H14" i="67"/>
  <c r="H16" i="67"/>
  <c r="H18" i="67"/>
  <c r="H22" i="67"/>
  <c r="H24" i="67"/>
  <c r="H27" i="67"/>
  <c r="H29" i="67"/>
  <c r="H31" i="67"/>
  <c r="H35" i="67"/>
  <c r="H37" i="67"/>
  <c r="H39" i="67"/>
  <c r="H41" i="67"/>
  <c r="H43" i="67"/>
  <c r="H47" i="67"/>
  <c r="H49" i="67"/>
  <c r="H51" i="67"/>
  <c r="H53" i="67"/>
  <c r="H55" i="67"/>
  <c r="H59" i="67"/>
  <c r="H61" i="67"/>
  <c r="H64" i="67"/>
  <c r="H66" i="67"/>
  <c r="H68" i="67"/>
  <c r="H72" i="67"/>
  <c r="H74" i="67"/>
  <c r="H76" i="67"/>
  <c r="H78" i="67"/>
  <c r="H80" i="67"/>
  <c r="H84" i="67"/>
  <c r="H86" i="67"/>
  <c r="H88" i="67"/>
  <c r="H90" i="67"/>
  <c r="H92" i="67"/>
  <c r="H97" i="67"/>
  <c r="H99" i="67"/>
  <c r="H101" i="67"/>
  <c r="H103" i="67"/>
  <c r="H105" i="67"/>
  <c r="H109" i="67"/>
  <c r="H111" i="67"/>
  <c r="H11" i="67"/>
  <c r="H13" i="67"/>
  <c r="H15" i="67"/>
  <c r="H17" i="67"/>
  <c r="H21" i="67"/>
  <c r="H23" i="67"/>
  <c r="H26" i="67"/>
  <c r="H28" i="67"/>
  <c r="H30" i="67"/>
  <c r="H34" i="67"/>
  <c r="H36" i="67"/>
  <c r="H38" i="67"/>
  <c r="H40" i="67"/>
  <c r="H42" i="67"/>
  <c r="H46" i="67"/>
  <c r="H48" i="67"/>
  <c r="H50" i="67"/>
  <c r="H52" i="67"/>
  <c r="H54" i="67"/>
  <c r="H58" i="67"/>
  <c r="H60" i="67"/>
  <c r="H63" i="67"/>
  <c r="H65" i="67"/>
  <c r="H67" i="67"/>
  <c r="H71" i="67"/>
  <c r="H73" i="67"/>
  <c r="H75" i="67"/>
  <c r="H77" i="67"/>
  <c r="H79" i="67"/>
  <c r="H83" i="67"/>
  <c r="H85" i="67"/>
  <c r="H87" i="67"/>
  <c r="H89" i="67"/>
  <c r="H91" i="67"/>
  <c r="H96" i="67"/>
  <c r="H98" i="67"/>
  <c r="H100" i="67"/>
  <c r="H102" i="67"/>
  <c r="H104" i="67"/>
  <c r="H108" i="67"/>
  <c r="H110" i="67"/>
  <c r="H112" i="67"/>
  <c r="H113" i="67"/>
  <c r="H114" i="67"/>
  <c r="H115" i="67"/>
  <c r="H116" i="67"/>
  <c r="H117" i="67"/>
  <c r="H20" i="67"/>
  <c r="H33" i="67"/>
  <c r="H45" i="67"/>
  <c r="H57" i="67"/>
  <c r="H70" i="67"/>
  <c r="H82" i="67"/>
  <c r="H95" i="67"/>
  <c r="H107" i="67"/>
  <c r="H62" i="67"/>
  <c r="H93" i="67"/>
  <c r="F13" i="65"/>
  <c r="F16" i="65"/>
  <c r="F19" i="65"/>
  <c r="F12" i="65"/>
  <c r="F15" i="65"/>
  <c r="F18" i="65"/>
  <c r="F11" i="65"/>
  <c r="F14" i="65"/>
  <c r="F17" i="65"/>
  <c r="M4" i="66"/>
  <c r="G37" i="66"/>
  <c r="G43" i="66"/>
  <c r="G49" i="66"/>
  <c r="G17" i="66"/>
  <c r="G23" i="66"/>
  <c r="G29" i="66"/>
  <c r="G35" i="66"/>
  <c r="G41" i="66"/>
  <c r="G47" i="66"/>
  <c r="G16" i="66"/>
  <c r="G22" i="66"/>
  <c r="G28" i="66"/>
  <c r="G34" i="66"/>
  <c r="G40" i="66"/>
  <c r="G46" i="66"/>
  <c r="G15" i="66"/>
  <c r="G21" i="66"/>
  <c r="G27" i="66"/>
  <c r="G33" i="66"/>
  <c r="G39" i="66"/>
  <c r="G45" i="66"/>
  <c r="G14" i="66"/>
  <c r="G20" i="66"/>
  <c r="G26" i="66"/>
  <c r="L5" i="66"/>
  <c r="M5" i="66"/>
  <c r="L4" i="66"/>
  <c r="E19" i="71"/>
  <c r="C3" i="81"/>
  <c r="C3" i="80"/>
  <c r="E18" i="71"/>
  <c r="C3" i="79"/>
  <c r="E17" i="71"/>
  <c r="C3" i="78"/>
  <c r="E16" i="71"/>
  <c r="C3" i="77"/>
  <c r="E15" i="71"/>
  <c r="C3" i="76"/>
  <c r="E14" i="71"/>
  <c r="C3" i="75"/>
  <c r="E13" i="71"/>
  <c r="C3" i="74"/>
  <c r="E12" i="71"/>
  <c r="D20" i="71"/>
  <c r="C3" i="66"/>
  <c r="E5" i="71"/>
  <c r="C3" i="65"/>
  <c r="E4" i="71"/>
  <c r="C3" i="67"/>
  <c r="E6" i="71"/>
  <c r="C3" i="68"/>
  <c r="E7" i="71"/>
  <c r="C3" i="69"/>
  <c r="E8" i="71"/>
  <c r="C3" i="70"/>
  <c r="E9" i="71"/>
  <c r="C3" i="72"/>
  <c r="E10" i="71"/>
  <c r="C3" i="73"/>
  <c r="E11" i="71"/>
  <c r="E20" i="71"/>
  <c r="C20" i="71"/>
  <c r="B7" i="72"/>
  <c r="B8" i="72"/>
  <c r="B9" i="72"/>
  <c r="B10" i="72"/>
  <c r="C50" i="27"/>
  <c r="D50" i="2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L8" i="22"/>
  <c r="L9" i="22"/>
  <c r="L10" i="22"/>
  <c r="L11" i="22"/>
  <c r="L12" i="22"/>
  <c r="L13" i="22"/>
  <c r="L14" i="22"/>
  <c r="L15" i="22"/>
  <c r="L18" i="22"/>
  <c r="L20" i="22"/>
  <c r="L22" i="22"/>
  <c r="L24" i="22"/>
  <c r="L36" i="22"/>
  <c r="H24" i="1"/>
  <c r="H22" i="1"/>
  <c r="H21" i="1"/>
  <c r="H20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3" i="1"/>
  <c r="H2" i="1"/>
  <c r="D27" i="27"/>
  <c r="C27" i="27"/>
  <c r="K5" i="22"/>
  <c r="F5" i="10"/>
  <c r="F19" i="4"/>
  <c r="F12" i="4"/>
  <c r="B12" i="4"/>
  <c r="B14" i="4"/>
  <c r="C9" i="4"/>
  <c r="C12" i="4"/>
  <c r="C1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E49" i="27"/>
  <c r="E5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</authors>
  <commentList>
    <comment ref="A7" authorId="0" shapeId="0" xr:uid="{6AC9C0CF-436C-2D4D-8C21-20009B6E65B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14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5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<sst xmlns="http://schemas.openxmlformats.org/spreadsheetml/2006/main" count="1421" uniqueCount="485">
  <si>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</si>
  <si>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</si>
  <si>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</si>
  <si>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</si>
  <si>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</si>
  <si>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</si>
  <si>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</si>
  <si>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</si>
  <si>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</si>
  <si>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</si>
  <si>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</si>
  <si>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</si>
  <si>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</si>
  <si>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</si>
  <si>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</si>
  <si>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</si>
  <si>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</si>
  <si>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</si>
  <si>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</si>
  <si>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</si>
  <si>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</si>
  <si>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</si>
  <si>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</si>
  <si>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</si>
  <si>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</si>
  <si>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</si>
  <si>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</si>
  <si>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</si>
  <si>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</si>
  <si>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</si>
  <si>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</si>
  <si>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</si>
  <si>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</si>
  <si>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</si>
  <si>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</si>
  <si>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</si>
  <si>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</si>
  <si>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</si>
  <si>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</si>
  <si>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</si>
  <si>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</si>
  <si>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</si>
  <si>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</si>
  <si>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</si>
  <si>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</si>
  <si>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</si>
  <si>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</si>
  <si>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</si>
  <si>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</si>
  <si>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</si>
  <si>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</si>
  <si>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</si>
  <si>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</si>
  <si>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</si>
  <si>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</si>
  <si>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</si>
  <si>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</si>
  <si>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</si>
  <si>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</si>
  <si>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</si>
  <si>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</si>
  <si>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</si>
  <si>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</si>
  <si>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</si>
  <si>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</si>
  <si>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</si>
  <si>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</si>
  <si>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</si>
  <si>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</si>
  <si>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</si>
  <si>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</si>
  <si>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</si>
  <si>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</si>
  <si>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</si>
  <si>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</si>
  <si>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</si>
  <si>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</si>
  <si>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</si>
  <si>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</si>
  <si>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</si>
  <si>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</si>
  <si>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</si>
  <si>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</si>
  <si>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</si>
  <si>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</si>
  <si>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</si>
  <si>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</si>
  <si>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</si>
  <si>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</si>
  <si>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</si>
  <si>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</si>
  <si>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</si>
  <si>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</si>
  <si>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</si>
  <si>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</si>
  <si>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</si>
  <si>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</si>
  <si>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</si>
  <si>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</si>
  <si>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</si>
  <si>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</si>
  <si>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</si>
  <si>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</si>
  <si>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</si>
  <si>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</si>
  <si>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</si>
  <si>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</si>
  <si>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</si>
  <si>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</si>
  <si>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</si>
  <si>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</si>
  <si>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</si>
  <si>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</si>
  <si>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</si>
  <si>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</si>
  <si>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</si>
  <si>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</si>
  <si>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</si>
  <si>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</si>
  <si>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</si>
  <si>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</si>
  <si>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</si>
  <si>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</si>
  <si>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</si>
  <si>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</si>
  <si>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</si>
  <si>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</si>
  <si>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</si>
  <si>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</si>
  <si>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</si>
  <si>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</si>
  <si>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</si>
  <si>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</si>
  <si>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</si>
  <si>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</si>
  <si>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</si>
  <si>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</si>
  <si>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</si>
  <si>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</si>
  <si>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</si>
  <si>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</si>
  <si>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</si>
  <si>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</si>
  <si>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</si>
  <si>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</si>
  <si>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</si>
  <si>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</si>
  <si>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</si>
  <si>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</si>
  <si>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</si>
  <si>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</si>
  <si>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</si>
  <si>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</si>
  <si>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</si>
  <si>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</si>
  <si>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</si>
  <si>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</si>
  <si>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</si>
  <si>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</si>
  <si>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</si>
  <si>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</si>
  <si>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</si>
  <si>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</si>
  <si>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</si>
  <si>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</si>
  <si>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</si>
  <si>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</si>
  <si>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</si>
  <si>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</si>
  <si>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</si>
  <si>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</si>
  <si>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</si>
  <si>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</si>
  <si>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</si>
  <si>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</si>
  <si>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</si>
  <si>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</si>
  <si>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</si>
  <si>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</si>
  <si>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</si>
  <si>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</si>
  <si>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</si>
  <si>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</si>
  <si>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</si>
  <si>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</si>
  <si>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</si>
  <si>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</si>
  <si>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</si>
  <si>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</si>
  <si>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</si>
  <si>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</si>
  <si>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</si>
  <si>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</si>
  <si>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</si>
  <si>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</si>
  <si>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</si>
  <si>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</si>
  <si>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</si>
  <si>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</si>
  <si>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</si>
  <si>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</si>
  <si>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</si>
  <si>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</si>
  <si>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</si>
  <si>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</si>
  <si>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</si>
  <si>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</si>
  <si>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</si>
  <si>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</si>
  <si>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</si>
  <si>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</si>
  <si>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</si>
  <si>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</si>
  <si>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</si>
  <si>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</si>
  <si>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</si>
  <si>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</si>
  <si>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</si>
  <si>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</si>
  <si>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</si>
  <si>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</si>
  <si>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</si>
  <si>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</si>
  <si>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</si>
  <si>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</si>
  <si>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</si>
  <si>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</si>
  <si>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</si>
  <si>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</si>
  <si>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</si>
  <si>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</si>
  <si>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</si>
  <si>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</si>
  <si>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</si>
  <si>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</si>
  <si>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</si>
  <si>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</si>
  <si>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</si>
  <si>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</si>
  <si>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</si>
  <si>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</si>
  <si>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</si>
  <si>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</si>
  <si>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</si>
  <si>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</si>
  <si>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</si>
  <si>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</si>
  <si>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</si>
  <si>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</si>
  <si>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</si>
  <si>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</si>
  <si>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</si>
  <si>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</si>
  <si>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</si>
  <si>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</si>
  <si>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</si>
  <si>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</si>
  <si>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</si>
  <si>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</si>
  <si>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</si>
  <si>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</si>
  <si>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</si>
  <si>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</si>
  <si>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</si>
  <si>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</si>
  <si>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</si>
  <si>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</si>
  <si>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</si>
  <si>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</si>
  <si>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</si>
  <si>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</si>
  <si>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</si>
  <si>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</si>
  <si>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</si>
  <si>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</si>
  <si>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</si>
  <si>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</si>
  <si>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</si>
  <si>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</si>
  <si>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</si>
  <si>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</si>
  <si>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</si>
  <si>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</si>
  <si>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</si>
  <si>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</si>
  <si>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</si>
  <si>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</si>
  <si>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</si>
  <si>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</si>
  <si>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</si>
  <si>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</si>
  <si>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</si>
  <si>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</si>
  <si>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</si>
  <si>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</si>
  <si>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</si>
  <si>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</si>
  <si>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</si>
  <si>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</si>
  <si>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</si>
  <si>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</si>
  <si>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</si>
  <si>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</si>
  <si>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</si>
  <si>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</si>
  <si>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</si>
  <si>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</si>
  <si>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</si>
  <si>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</si>
  <si>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</si>
  <si>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for (int counter2 = counter1; counter2 &gt; 0; counter2--)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</si>
  <si>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</si>
  <si>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</si>
  <si>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</si>
  <si>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</si>
  <si>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</si>
  <si>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</si>
  <si>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</si>
  <si>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</si>
  <si>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</si>
  <si>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</si>
  <si>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</si>
  <si>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</si>
  <si>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</si>
  <si>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</si>
  <si>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</si>
  <si>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</si>
  <si>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</si>
  <si>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</si>
  <si>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updates</t>
  </si>
  <si>
    <t>dynamic</t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</si>
  <si>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</si>
  <si>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</si>
  <si>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</si>
  <si>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</si>
  <si>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</si>
  <si>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</si>
  <si>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</si>
  <si>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</si>
  <si>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</si>
  <si>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</si>
  <si>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</si>
  <si>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</si>
  <si>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</si>
  <si>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</si>
  <si>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</si>
  <si>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</si>
  <si>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</si>
  <si>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</si>
  <si>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</si>
  <si>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</si>
  <si>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</si>
  <si>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</si>
  <si>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</si>
  <si>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</si>
  <si>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</si>
  <si>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</si>
  <si>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</si>
  <si>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</si>
  <si>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</si>
  <si>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</si>
  <si>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</si>
  <si>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</si>
  <si>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</si>
  <si>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</si>
  <si>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</si>
  <si>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</si>
  <si>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</si>
  <si>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t>score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</si>
  <si>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</si>
  <si>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</si>
  <si>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</si>
  <si>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</si>
  <si>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a; a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</si>
  <si>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d; d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</si>
  <si>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a; a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</si>
  <si>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d; d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</si>
  <si>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</si>
  <si>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</si>
  <si>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</si>
  <si>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</si>
  <si>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</si>
  <si>
    <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</si>
  <si>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15;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</si>
  <si>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</si>
  <si>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</si>
  <si>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>&lt;</t>
    </r>
    <r>
      <rPr>
        <sz val="12"/>
        <rFont val="Fira Code"/>
        <family val="3"/>
      </rPr>
      <t xml:space="preserve"> number2) {</t>
    </r>
  </si>
  <si>
    <r>
      <t xml:space="preserve">    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number2;</t>
    </r>
  </si>
  <si>
    <r>
      <t xml:space="preserve">    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</t>
    </r>
  </si>
  <si>
    <r>
      <t xml:space="preserve">        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>%</t>
    </r>
    <r>
      <rPr>
        <sz val="12"/>
        <rFont val="Fira Code"/>
        <family val="3"/>
      </rPr>
      <t xml:space="preserve"> number2;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</si>
  <si>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</si>
  <si>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number2;</t>
    </r>
  </si>
  <si>
    <t xml:space="preserve">    Arrays.sort(numbers);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</si>
  <si>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4,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</si>
  <si>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count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numbers.length;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</si>
  <si>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</si>
  <si>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current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>-</t>
    </r>
    <r>
      <rPr>
        <sz val="12"/>
        <rFont val="Fira Code"/>
        <family val="3"/>
      </rPr>
      <t xml:space="preserve"> i;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</si>
  <si>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>&gt;=</t>
    </r>
    <r>
      <rPr>
        <sz val="12"/>
        <rFont val="Fira Code"/>
        <family val="3"/>
      </rPr>
      <t xml:space="preserve"> current) {</t>
    </r>
  </si>
  <si>
    <r>
      <t xml:space="preserve">            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current;</t>
    </r>
  </si>
  <si>
    <r>
      <t xml:space="preserve">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</si>
  <si>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</si>
  <si>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t>{2, 4, 1, 4, 9}</t>
  </si>
  <si>
    <t>count</t>
  </si>
  <si>
    <t>current</t>
  </si>
  <si>
    <t xml:space="preserve">    String result;</t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</si>
  <si>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112;</t>
    </r>
  </si>
  <si>
    <r>
      <t xml:space="preserve">    </t>
    </r>
    <r>
      <rPr>
        <i/>
        <sz val="12"/>
        <rFont val="Fira Code"/>
        <family val="3"/>
      </rPr>
      <t xml:space="preserve">if     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65)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"Not a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</si>
  <si>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96)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1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</si>
  <si>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111)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2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</si>
  <si>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131)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3 hurricane";</t>
    </r>
  </si>
  <si>
    <t>value</t>
  </si>
  <si>
    <t>Class 3 hurricane</t>
  </si>
  <si>
    <r>
      <t xml:space="preserve">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"reviver";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</si>
  <si>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</si>
  <si>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0, 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2;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, j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</si>
  <si>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word.charAt(j)) {</t>
    </r>
  </si>
  <si>
    <t>reviver</t>
  </si>
  <si>
    <r>
      <t xml:space="preserve">String text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"The quick brown fox jumps";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</si>
  <si>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</si>
  <si>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text.length()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</si>
  <si>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char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text.charAt(i);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</si>
  <si>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 xml:space="preserve">'z') </t>
    </r>
    <r>
      <rPr>
        <i/>
        <sz val="12"/>
        <rFont val="Fira Code"/>
        <family val="3"/>
      </rPr>
      <t xml:space="preserve">||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'Z')) {</t>
    </r>
  </si>
  <si>
    <r>
      <t xml:space="preserve">            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</si>
  <si>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        result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</si>
  <si>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(flag)</t>
    </r>
  </si>
  <si>
    <t>text</t>
  </si>
  <si>
    <t>The quick brown fox jumps</t>
  </si>
  <si>
    <t>flag</t>
  </si>
  <si>
    <t>p</t>
  </si>
  <si>
    <t>u</t>
  </si>
  <si>
    <t>" "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</si>
  <si>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</si>
  <si>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</si>
  <si>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</si>
  <si>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(s.charAt(number)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'0'){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</si>
  <si>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</si>
  <si>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</si>
  <si>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t>input</t>
  </si>
  <si>
    <r>
      <t xml:space="preserve">String 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"101";</t>
    </r>
  </si>
  <si>
    <t>compute</t>
  </si>
  <si>
    <r>
      <t xml:space="preserve">return </t>
    </r>
    <r>
      <rPr>
        <sz val="10"/>
        <rFont val="Fira Code"/>
        <family val="3"/>
      </rPr>
      <t>0;</t>
    </r>
  </si>
  <si>
    <r>
      <t xml:space="preserve">int </t>
    </r>
    <r>
      <rPr>
        <sz val="12"/>
        <rFont val="Fira Code"/>
        <family val="3"/>
      </rPr>
      <t xml:space="preserve">n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3247;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</si>
  <si>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</si>
  <si>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% </t>
    </r>
    <r>
      <rPr>
        <sz val="12"/>
        <rFont val="Fira Code"/>
        <family val="3"/>
      </rPr>
      <t xml:space="preserve">10)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compute((</t>
    </r>
    <r>
      <rPr>
        <i/>
        <sz val="12"/>
        <rFont val="Fira Code"/>
        <family val="3"/>
      </rPr>
      <t>int</t>
    </r>
    <r>
      <rPr>
        <sz val="12"/>
        <rFont val="Fira Code"/>
        <family val="3"/>
      </rPr>
      <t>) number</t>
    </r>
    <r>
      <rPr>
        <i/>
        <sz val="12"/>
        <rFont val="Fira Code"/>
        <family val="3"/>
      </rPr>
      <t>/</t>
    </r>
    <r>
      <rPr>
        <sz val="12"/>
        <rFont val="Fira Code"/>
        <family val="3"/>
      </rPr>
      <t>10);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</si>
  <si>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</si>
  <si>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</si>
  <si>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compute(value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>*</t>
    </r>
    <r>
      <rPr>
        <sz val="12"/>
        <rFont val="Fira Code"/>
        <family val="3"/>
      </rPr>
      <t xml:space="preserve"> value;</t>
    </r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</si>
  <si>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</si>
  <si>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</si>
  <si>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1)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</si>
  <si>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2)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4);</t>
    </r>
  </si>
  <si>
    <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</si>
  <si>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</si>
  <si>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</si>
  <si>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</si>
  <si>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a;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</si>
  <si>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compute(a, b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</si>
  <si>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{9, 25, 16, 100};</t>
    </r>
  </si>
  <si>
    <r>
      <t xml:space="preserve">    </t>
    </r>
    <r>
      <rPr>
        <i/>
        <sz val="12"/>
        <rFont val="Fira Code"/>
        <family val="3"/>
      </rPr>
      <t>double</t>
    </r>
    <r>
      <rPr>
        <sz val="12"/>
        <rFont val="Fira Code"/>
        <family val="3"/>
      </rPr>
      <t xml:space="preserve">[] result </t>
    </r>
    <r>
      <rPr>
        <i/>
        <sz val="12"/>
        <rFont val="Fira Code"/>
        <family val="3"/>
      </rPr>
      <t>= new double</t>
    </r>
    <r>
      <rPr>
        <sz val="12"/>
        <rFont val="Fira Code"/>
        <family val="3"/>
      </rPr>
      <t>[numbers.length];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</si>
  <si>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</si>
  <si>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</si>
  <si>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</si>
  <si>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    result[i]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Math.sqrt(numbers[i]);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</si>
  <si>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Arrays.toString(result);</t>
    </r>
  </si>
  <si>
    <t>{9, 25, 16, 100}</t>
  </si>
  <si>
    <t>[]</t>
  </si>
  <si>
    <t>[3]</t>
  </si>
  <si>
    <t>[3, 5]</t>
  </si>
  <si>
    <t>[3, 5, 4]</t>
  </si>
  <si>
    <t>[3, 5, 4, 10]</t>
  </si>
  <si>
    <r>
      <t xml:space="preserve">String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"Yes";</t>
    </r>
  </si>
  <si>
    <r>
      <t xml:space="preserve">   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input.toLowerCase();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</si>
  <si>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(input.contentEquals("n")) {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</si>
  <si>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(input.contentEquals("no"))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</si>
  <si>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(input.contentEquals("y"))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</si>
  <si>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true;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</si>
  <si>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(input.contentEquals("yes")) {</t>
    </r>
  </si>
  <si>
    <t>Yes</t>
  </si>
  <si>
    <t>yes</t>
  </si>
  <si>
    <t>Parameters</t>
  </si>
  <si>
    <t>Loop</t>
  </si>
  <si>
    <t>Recursion</t>
  </si>
  <si>
    <t>PARAMETERS</t>
  </si>
  <si>
    <t>Siegmund 2012</t>
  </si>
  <si>
    <t>diff_id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</si>
</sst>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sz val="10"/>
      <color rgb="FF000000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FF0000"/>
      <name val="Consolas"/>
      <family val="2"/>
    </font>
    <font>
      <sz val="12"/>
      <name val="Calibri"/>
      <family val="2"/>
      <scheme val="minor"/>
    </font>
    <font>
      <sz val="10"/>
      <name val="Fira Code"/>
      <family val="3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11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49" fontId="0" fillId="0" borderId="0" xfId="0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10" fillId="2" borderId="0" xfId="0" applyFont="1" applyFill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/>
    <xf numFmtId="0" fontId="15" fillId="0" borderId="1" xfId="0" applyFont="1" applyBorder="1"/>
    <xf numFmtId="0" fontId="20" fillId="0" borderId="1" xfId="0" applyFont="1" applyBorder="1"/>
    <xf numFmtId="0" fontId="20" fillId="2" borderId="1" xfId="0" applyFont="1" applyFill="1" applyBorder="1"/>
    <xf numFmtId="0" fontId="20" fillId="5" borderId="1" xfId="0" applyFont="1" applyFill="1" applyBorder="1"/>
    <xf numFmtId="0" fontId="19" fillId="0" borderId="0" xfId="0" applyFont="1" applyAlignment="1">
      <alignment horizontal="center" vertical="center"/>
    </xf>
    <xf numFmtId="0" fontId="0" fillId="2" borderId="1" xfId="0" applyFill="1" applyBorder="1"/>
    <xf numFmtId="0" fontId="15" fillId="2" borderId="1" xfId="0" applyFont="1" applyFill="1" applyBorder="1"/>
    <xf numFmtId="0" fontId="20" fillId="2" borderId="3" xfId="0" applyFont="1" applyFill="1" applyBorder="1"/>
    <xf numFmtId="0" fontId="20" fillId="5" borderId="3" xfId="0" applyFont="1" applyFill="1" applyBorder="1"/>
    <xf numFmtId="0" fontId="18" fillId="0" borderId="1" xfId="0" applyFont="1" applyBorder="1"/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5" borderId="0" xfId="0" applyFont="1" applyFill="1"/>
    <xf numFmtId="0" fontId="17" fillId="0" borderId="1" xfId="0" applyFont="1" applyBorder="1"/>
    <xf numFmtId="0" fontId="20" fillId="3" borderId="0" xfId="0" applyFont="1" applyFill="1"/>
    <xf numFmtId="0" fontId="0" fillId="0" borderId="0" xfId="0" applyAlignment="1">
      <alignment horizontal="left"/>
    </xf>
    <xf numFmtId="0" fontId="15" fillId="3" borderId="1" xfId="0" applyFont="1" applyFill="1" applyBorder="1"/>
    <xf numFmtId="0" fontId="15" fillId="3" borderId="3" xfId="0" applyFont="1" applyFill="1" applyBorder="1"/>
    <xf numFmtId="0" fontId="15" fillId="0" borderId="0" xfId="0" applyFont="1" applyAlignment="1">
      <alignment horizontal="center"/>
    </xf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2" fillId="5" borderId="1" xfId="0" applyFont="1" applyFill="1" applyBorder="1"/>
    <xf numFmtId="0" fontId="2" fillId="5" borderId="3" xfId="0" applyFont="1" applyFill="1" applyBorder="1"/>
    <xf numFmtId="0" fontId="0" fillId="3" borderId="1" xfId="0" applyFont="1" applyFill="1" applyBorder="1"/>
    <xf numFmtId="0" fontId="21" fillId="0" borderId="0" xfId="0" applyFont="1" applyAlignment="1">
      <alignment horizontal="center" vertical="center"/>
    </xf>
    <xf numFmtId="0" fontId="0" fillId="3" borderId="3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2" borderId="1" xfId="0" applyFont="1" applyFill="1" applyBorder="1"/>
    <xf numFmtId="0" fontId="0" fillId="0" borderId="0" xfId="0" applyFont="1" applyAlignment="1">
      <alignment horizontal="center"/>
    </xf>
    <xf numFmtId="0" fontId="22" fillId="0" borderId="0" xfId="0" applyFont="1"/>
    <xf numFmtId="0" fontId="21" fillId="0" borderId="0" xfId="0" applyFont="1" applyAlignment="1">
      <alignment horizontal="center"/>
    </xf>
    <xf numFmtId="0" fontId="22" fillId="0" borderId="1" xfId="0" applyFont="1" applyBorder="1"/>
    <xf numFmtId="0" fontId="22" fillId="4" borderId="1" xfId="0" applyFont="1" applyFill="1" applyBorder="1"/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1" xfId="0" applyFont="1" applyBorder="1"/>
    <xf numFmtId="0" fontId="6" fillId="0" borderId="1" xfId="0" applyFont="1" applyBorder="1"/>
    <xf numFmtId="0" fontId="0" fillId="3" borderId="3" xfId="0" applyFill="1" applyBorder="1"/>
    <xf numFmtId="0" fontId="10" fillId="0" borderId="1" xfId="0" applyFont="1" applyBorder="1"/>
    <xf numFmtId="0" fontId="14" fillId="0" borderId="1" xfId="0" applyFont="1" applyBorder="1"/>
    <xf numFmtId="0" fontId="22" fillId="2" borderId="0" xfId="0" applyFont="1" applyFill="1"/>
    <xf numFmtId="0" fontId="22" fillId="2" borderId="1" xfId="0" applyFont="1" applyFill="1" applyBorder="1"/>
    <xf numFmtId="0" fontId="0" fillId="6" borderId="1" xfId="0" applyFont="1" applyFill="1" applyBorder="1"/>
    <xf numFmtId="49" fontId="0" fillId="0" borderId="1" xfId="0" applyNumberFormat="1" applyBorder="1"/>
    <xf numFmtId="49" fontId="0" fillId="3" borderId="3" xfId="0" applyNumberFormat="1" applyFill="1" applyBorder="1"/>
    <xf numFmtId="49" fontId="0" fillId="0" borderId="1" xfId="0" quotePrefix="1" applyNumberFormat="1" applyBorder="1"/>
    <xf numFmtId="0" fontId="1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sonarqube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data!$F$2:$F$24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B942-AAA1-6B34EB35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58927"/>
        <c:axId val="2070460575"/>
      </c:scatterChart>
      <c:valAx>
        <c:axId val="20704589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60575"/>
        <c:crosses val="autoZero"/>
        <c:crossBetween val="midCat"/>
      </c:valAx>
      <c:valAx>
        <c:axId val="20704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5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dynamic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47A-994B-A457-CD471C70929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47A-994B-A457-CD471C70929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47A-994B-A457-CD471C70929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47A-994B-A457-CD471C70929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47A-994B-A457-CD471C70929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  <c:numCache>
                <c:formatCode>General</c:formatCode>
                <c:ptCount val="16"/>
                <c:pt idx="0">
                  <c:v>13.25</c:v>
                </c:pt>
                <c:pt idx="1">
                  <c:v>21.5</c:v>
                </c:pt>
                <c:pt idx="2">
                  <c:v>11.746093749999773</c:v>
                </c:pt>
                <c:pt idx="3">
                  <c:v>15</c:v>
                </c:pt>
                <c:pt idx="4">
                  <c:v>14.5</c:v>
                </c:pt>
                <c:pt idx="5">
                  <c:v>17.25</c:v>
                </c:pt>
                <c:pt idx="6">
                  <c:v>4</c:v>
                </c:pt>
                <c:pt idx="7">
                  <c:v>8.75</c:v>
                </c:pt>
                <c:pt idx="8">
                  <c:v>14.71875</c:v>
                </c:pt>
                <c:pt idx="9">
                  <c:v>10.75</c:v>
                </c:pt>
                <c:pt idx="10">
                  <c:v>5.6875</c:v>
                </c:pt>
                <c:pt idx="11">
                  <c:v>5.375</c:v>
                </c:pt>
                <c:pt idx="12">
                  <c:v>6.4375</c:v>
                </c:pt>
                <c:pt idx="13">
                  <c:v>8.75</c:v>
                </c:pt>
                <c:pt idx="14">
                  <c:v>16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A-994B-A457-CD471C7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peitek2021!$C$4:$C$19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2440-B6AE-61BF20F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8543"/>
        <c:axId val="1373430191"/>
      </c:scatterChart>
      <c:valAx>
        <c:axId val="13734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30191"/>
        <c:crosses val="autoZero"/>
        <c:crossBetween val="midCat"/>
      </c:valAx>
      <c:valAx>
        <c:axId val="1373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peitek2021!$D$4:$D$19</c:f>
              <c:numCache>
                <c:formatCode>General</c:formatCode>
                <c:ptCount val="16"/>
                <c:pt idx="0">
                  <c:v>6.9</c:v>
                </c:pt>
                <c:pt idx="1">
                  <c:v>24.9</c:v>
                </c:pt>
                <c:pt idx="2">
                  <c:v>13.1</c:v>
                </c:pt>
                <c:pt idx="3">
                  <c:v>20.3</c:v>
                </c:pt>
                <c:pt idx="4">
                  <c:v>11.9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18.3</c:v>
                </c:pt>
                <c:pt idx="9">
                  <c:v>11.9</c:v>
                </c:pt>
                <c:pt idx="10">
                  <c:v>6.2</c:v>
                </c:pt>
                <c:pt idx="11">
                  <c:v>5.9</c:v>
                </c:pt>
                <c:pt idx="12">
                  <c:v>7.2</c:v>
                </c:pt>
                <c:pt idx="13">
                  <c:v>9.1</c:v>
                </c:pt>
                <c:pt idx="14">
                  <c:v>15.6</c:v>
                </c:pt>
                <c:pt idx="15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2-E049-B60C-54FDD201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0767"/>
        <c:axId val="1352305455"/>
      </c:scatterChart>
      <c:valAx>
        <c:axId val="13522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305455"/>
        <c:crosses val="autoZero"/>
        <c:crossBetween val="midCat"/>
      </c:valAx>
      <c:valAx>
        <c:axId val="1352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2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genese_cpx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data!$G$2:$G$24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A44A-B310-4AE5C097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22671"/>
        <c:axId val="1783916735"/>
      </c:scatterChart>
      <c:valAx>
        <c:axId val="17839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16735"/>
        <c:crosses val="autoZero"/>
        <c:crossBetween val="midCat"/>
      </c:valAx>
      <c:valAx>
        <c:axId val="1783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669B7A-BEA5-494B-AE50-8EDCFA5976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80EF14-11C4-124B-BCF5-7A4FDC9962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494D84-A728-FE45-8469-EE7B63BFD0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99F5D1-AADB-1440-83F0-2D620E2ACD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66ED3F-F1D4-844A-876D-72BC4C13A0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AC5A6C-CCEE-7443-BFF4-102F1D9710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C7B89E-081E-9F45-810F-433C1A4B37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3BDF5A-F370-EB44-94B4-EFDBEE837C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E556B0-6220-7B41-84F0-D41DB1AFCC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B8661A-4DC5-3E40-B8EB-ECF4A578CA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F95038C-9E7A-7F46-A510-F9DB8BD350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9AED6F2-AD41-2848-A1D0-C01AF3288D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6214A4B-1372-374D-823C-9E1D9884D8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A16C197-E38B-A744-922E-F0192219F7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E523F0A-0C89-4640-9747-022D193598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BCE6CDA-251A-8049-B04B-5B2634878A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FB9CBFA-B76D-F640-AF0C-2B84AA0300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7222043-7A10-B144-BF93-F25930AD13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AA80131-41F4-374B-A65D-4649D4489B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BF6B3A0-4F14-C94C-B0CF-6DAEBBDC22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941F194-4CF3-7840-B4C9-2382607C51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2E82FF1-1F4B-0C46-A25D-AB28D90FC2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B2AE319-D0E5-254A-AC6E-85381156B1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siegmund2012!$C$4:$C$26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siegmund2012!$D$4:$D$26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siegmund2012!$C$30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siegmund2012!$C$31:$C$49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1-944F-9B84-C95A0248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4799"/>
        <c:axId val="1900538383"/>
      </c:scatterChart>
      <c:valAx>
        <c:axId val="19263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538383"/>
        <c:crosses val="autoZero"/>
        <c:crossBetween val="midCat"/>
      </c:valAx>
      <c:valAx>
        <c:axId val="19005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3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siegmund2012!$D$30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siegmund2012!$D$31:$D$49</c:f>
              <c:numCache>
                <c:formatCode>General</c:formatCode>
                <c:ptCount val="19"/>
                <c:pt idx="0">
                  <c:v>6.8</c:v>
                </c:pt>
                <c:pt idx="1">
                  <c:v>18.100000000000001</c:v>
                </c:pt>
                <c:pt idx="2">
                  <c:v>15.4</c:v>
                </c:pt>
                <c:pt idx="3">
                  <c:v>14.3</c:v>
                </c:pt>
                <c:pt idx="4">
                  <c:v>7.1</c:v>
                </c:pt>
                <c:pt idx="5">
                  <c:v>9.5</c:v>
                </c:pt>
                <c:pt idx="6">
                  <c:v>7.4</c:v>
                </c:pt>
                <c:pt idx="7">
                  <c:v>8.9</c:v>
                </c:pt>
                <c:pt idx="8">
                  <c:v>16.7</c:v>
                </c:pt>
                <c:pt idx="9">
                  <c:v>7.4</c:v>
                </c:pt>
                <c:pt idx="10">
                  <c:v>14</c:v>
                </c:pt>
                <c:pt idx="11">
                  <c:v>6</c:v>
                </c:pt>
                <c:pt idx="12">
                  <c:v>9.5</c:v>
                </c:pt>
                <c:pt idx="13">
                  <c:v>5.6</c:v>
                </c:pt>
                <c:pt idx="14">
                  <c:v>16.2</c:v>
                </c:pt>
                <c:pt idx="15">
                  <c:v>21.3</c:v>
                </c:pt>
                <c:pt idx="16">
                  <c:v>9.8000000000000007</c:v>
                </c:pt>
                <c:pt idx="17">
                  <c:v>11.7</c:v>
                </c:pt>
                <c:pt idx="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14E-A8EC-305495C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8767"/>
        <c:axId val="1192225247"/>
      </c:scatterChart>
      <c:valAx>
        <c:axId val="17155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225247"/>
        <c:crosses val="autoZero"/>
        <c:crossBetween val="midCat"/>
      </c:valAx>
      <c:valAx>
        <c:axId val="1192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5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siegmund2012!$E$30</c:f>
              <c:strCache>
                <c:ptCount val="1"/>
                <c:pt idx="0">
                  <c:v>dynamic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siegmund2012!$E$31:$E$49</c:f>
              <c:numCache>
                <c:formatCode>General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D-064F-AF36-7132565F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5552"/>
        <c:axId val="572155952"/>
      </c:scatterChart>
      <c:valAx>
        <c:axId val="5721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952"/>
        <c:crosses val="autoZero"/>
        <c:crossBetween val="midCat"/>
      </c:valAx>
      <c:valAx>
        <c:axId val="572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167410</xdr:colOff>
      <xdr:row>0</xdr:row>
      <xdr:rowOff>211667</xdr:rowOff>
    </xdr:from>
    <xdr:to>
      <xdr:col>13</xdr:col>
      <xdr:colOff>602289</xdr:colOff>
      <xdr:row>13</xdr:row>
      <xdr:rowOff>188191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9C25D0-C5E1-0740-A8F5-0C4D3F227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239568</xdr:colOff>
      <xdr:row>14</xdr:row>
      <xdr:rowOff>110066</xdr:rowOff>
    </xdr:from>
    <xdr:to>
      <xdr:col>13</xdr:col>
      <xdr:colOff>674447</xdr:colOff>
      <xdr:row>28</xdr:row>
      <xdr:rowOff>24630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C6D735-BDB8-D54D-924C-B0CDD7B8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146050</xdr:rowOff>
    </xdr:from>
    <xdr:to>
      <xdr:col>10</xdr:col>
      <xdr:colOff>698500</xdr:colOff>
      <xdr:row>22</xdr:row>
      <xdr:rowOff>177800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1</xdr:row>
      <xdr:rowOff>196850</xdr:rowOff>
    </xdr:from>
    <xdr:to>
      <xdr:col>16</xdr:col>
      <xdr:colOff>342900</xdr:colOff>
      <xdr:row>23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28</xdr:row>
      <xdr:rowOff>82550</xdr:rowOff>
    </xdr:from>
    <xdr:to>
      <xdr:col>11</xdr:col>
      <xdr:colOff>203200</xdr:colOff>
      <xdr:row>49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64090C-0775-9942-85B2-6B6C93BE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241300</xdr:colOff>
      <xdr:row>28</xdr:row>
      <xdr:rowOff>69850</xdr:rowOff>
    </xdr:from>
    <xdr:to>
      <xdr:col>16</xdr:col>
      <xdr:colOff>685800</xdr:colOff>
      <xdr:row>48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924091-FEF5-2645-89B1-0E4DA4DE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711200</xdr:colOff>
      <xdr:row>28</xdr:row>
      <xdr:rowOff>57150</xdr:rowOff>
    </xdr:from>
    <xdr:to>
      <xdr:col>22</xdr:col>
      <xdr:colOff>330200</xdr:colOff>
      <xdr:row>48</xdr:row>
      <xdr:rowOff>190500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C2CF8C3-E7FA-904C-989F-049AA179B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</xdr:colOff>
      <xdr:row>1</xdr:row>
      <xdr:rowOff>95250</xdr:rowOff>
    </xdr:from>
    <xdr:to>
      <xdr:col>22</xdr:col>
      <xdr:colOff>508000</xdr:colOff>
      <xdr:row>19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088939-923E-0642-A038-4C23D421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1</xdr:row>
      <xdr:rowOff>146050</xdr:rowOff>
    </xdr:from>
    <xdr:to>
      <xdr:col>11</xdr:col>
      <xdr:colOff>406400</xdr:colOff>
      <xdr:row>19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6E16C2-CE40-5049-B3CD-69BCA5E2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1</xdr:row>
      <xdr:rowOff>158750</xdr:rowOff>
    </xdr:from>
    <xdr:to>
      <xdr:col>17</xdr:col>
      <xdr:colOff>25400</xdr:colOff>
      <xdr:row>19</xdr:row>
      <xdr:rowOff>139700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D9A657-E685-4E42-9096-6E1D8C3D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7-11T11:22:41.13" personId="{A4C9A5BD-8491-454E-A1E9-D85386424885}" id="{6AC9C0CF-436C-2D4D-8C21-20009B6E65B2}">
    <text xml:space="preserve">Probably bugged: should have int counter2 = array.length
</text>
  </threadedComment>
  <threadedComment ref="A14" dT="2021-07-11T11:22:41.13" personId="{A4C9A5BD-8491-454E-A1E9-D85386424885}" id="{91258D48-6388-F54B-841F-43B2DE86FB15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7-11T10:53:55.45" personId="{A4C9A5BD-8491-454E-A1E9-D85386424885}" id="{642C2FE1-167A-1C4C-AD26-AB58DBC32DE5}">
    <text>Probably {1, 6, 4} in the first study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AA52"/>
  <sheetViews>
    <sheetView zoomScale="132" workbookViewId="0">
      <selection activeCell="H2" sqref="H2"/>
    </sheetView>
  </sheetViews>
  <sheetFormatPr baseColWidth="10" defaultRowHeight="16"/>
  <cols>
    <col min="1" max="1" width="56" style="2" customWidth="1"/>
    <col min="2" max="2" width="36.6640625" style="4" customWidth="1"/>
    <col min="3" max="4" width="10.83203125" style="4"/>
    <col min="5" max="5" width="16.1640625" style="6" customWidth="1"/>
    <col min="6" max="7" width="10.83203125" style="4"/>
    <col min="8" max="16384" width="10.83203125" style="2"/>
  </cols>
  <sheetData>
    <row r="1" spans="1:27" ht="27" customHeight="1">
      <c r="A1" s="1" t="s">
        <v>47</v>
      </c>
      <c r="B1" s="3" t="s">
        <v>0</v>
      </c>
      <c r="C1" s="3" t="s">
        <v>7</v>
      </c>
      <c r="D1" s="3" t="s">
        <v>8</v>
      </c>
      <c r="E1" s="5" t="s">
        <v>1</v>
      </c>
      <c r="F1" s="3" t="s">
        <v>2</v>
      </c>
      <c r="G1" s="3" t="s">
        <v>3</v>
      </c>
      <c r="H1" s="3" t="s">
        <v>484</v>
      </c>
    </row>
    <row r="2" spans="1:27">
      <c r="A2" s="2" t="s">
        <v>6</v>
      </c>
      <c r="B2" s="4" t="s">
        <v>24</v>
      </c>
      <c r="C2" s="4">
        <v>31</v>
      </c>
      <c r="D2" s="4">
        <v>10</v>
      </c>
      <c r="E2" s="6">
        <v>68.014414634146334</v>
      </c>
      <c r="F2" s="4">
        <v>1</v>
      </c>
      <c r="G2" s="4">
        <v>6.8</v>
      </c>
      <c r="H2" t="e">
        <f>'1'!#REF!</f>
        <v>#REF!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>
      <c r="A3" s="2" t="s">
        <v>6</v>
      </c>
      <c r="B3" s="4" t="s">
        <v>34</v>
      </c>
      <c r="C3" s="4">
        <v>39</v>
      </c>
      <c r="D3" s="4">
        <v>2</v>
      </c>
      <c r="E3" s="6">
        <v>100.26741463414632</v>
      </c>
      <c r="F3" s="4">
        <v>5</v>
      </c>
      <c r="G3" s="4">
        <v>18.100000000000001</v>
      </c>
      <c r="H3" t="e">
        <f>'2'!#REF!</f>
        <v>#REF!</v>
      </c>
    </row>
    <row r="4" spans="1:27">
      <c r="A4" s="2" t="s">
        <v>6</v>
      </c>
      <c r="B4" s="4" t="s">
        <v>38</v>
      </c>
      <c r="C4" s="4">
        <v>37</v>
      </c>
      <c r="D4" s="4">
        <v>4</v>
      </c>
      <c r="E4" s="6">
        <v>132.46873170731703</v>
      </c>
      <c r="F4" s="4">
        <v>5</v>
      </c>
      <c r="G4" s="4">
        <v>12.8</v>
      </c>
    </row>
    <row r="5" spans="1:27">
      <c r="A5" s="2" t="s">
        <v>6</v>
      </c>
      <c r="B5" s="4" t="s">
        <v>39</v>
      </c>
      <c r="C5" s="4">
        <v>29</v>
      </c>
      <c r="D5" s="4">
        <v>12</v>
      </c>
      <c r="E5" s="6">
        <v>154.64156097560979</v>
      </c>
      <c r="F5" s="4">
        <v>7</v>
      </c>
      <c r="G5" s="4">
        <v>15.4</v>
      </c>
      <c r="H5" t="e">
        <f>'4'!#REF!</f>
        <v>#REF!</v>
      </c>
    </row>
    <row r="6" spans="1:27">
      <c r="A6" s="2" t="s">
        <v>6</v>
      </c>
      <c r="B6" s="4" t="s">
        <v>40</v>
      </c>
      <c r="C6" s="4">
        <v>28</v>
      </c>
      <c r="D6" s="4">
        <v>13</v>
      </c>
      <c r="E6" s="6">
        <v>211.48453658536584</v>
      </c>
      <c r="F6" s="4">
        <v>5</v>
      </c>
      <c r="G6" s="4">
        <v>14.3</v>
      </c>
      <c r="H6" t="e">
        <f>'5'!#REF!</f>
        <v>#REF!</v>
      </c>
    </row>
    <row r="7" spans="1:27">
      <c r="A7" s="2" t="s">
        <v>6</v>
      </c>
      <c r="B7" s="4" t="s">
        <v>35</v>
      </c>
      <c r="C7" s="4">
        <v>33</v>
      </c>
      <c r="D7" s="4">
        <v>8</v>
      </c>
      <c r="E7" s="6">
        <v>70.510951219512179</v>
      </c>
      <c r="F7" s="4">
        <v>1</v>
      </c>
      <c r="G7" s="4">
        <v>7.1</v>
      </c>
      <c r="H7" t="e">
        <f>'6'!#REF!</f>
        <v>#REF!</v>
      </c>
    </row>
    <row r="8" spans="1:27">
      <c r="A8" s="2" t="s">
        <v>6</v>
      </c>
      <c r="B8" s="4" t="s">
        <v>25</v>
      </c>
      <c r="C8" s="4">
        <v>36</v>
      </c>
      <c r="D8" s="4">
        <v>5</v>
      </c>
      <c r="E8" s="6">
        <v>66.048609756097534</v>
      </c>
      <c r="F8" s="4">
        <v>3</v>
      </c>
      <c r="G8" s="4">
        <v>9.5</v>
      </c>
      <c r="H8" t="e">
        <f>'7'!#REF!</f>
        <v>#REF!</v>
      </c>
    </row>
    <row r="9" spans="1:27">
      <c r="A9" s="2" t="s">
        <v>6</v>
      </c>
      <c r="B9" s="4" t="s">
        <v>26</v>
      </c>
      <c r="C9" s="4">
        <v>31</v>
      </c>
      <c r="D9" s="4">
        <v>10</v>
      </c>
      <c r="E9" s="6">
        <v>104.82602439024393</v>
      </c>
      <c r="F9" s="4">
        <v>1</v>
      </c>
      <c r="G9" s="4">
        <v>7.4</v>
      </c>
      <c r="H9" t="e">
        <f>'8'!#REF!</f>
        <v>#REF!</v>
      </c>
    </row>
    <row r="10" spans="1:27">
      <c r="A10" s="2" t="s">
        <v>6</v>
      </c>
      <c r="B10" s="4" t="s">
        <v>27</v>
      </c>
      <c r="C10" s="4">
        <v>36</v>
      </c>
      <c r="D10" s="4">
        <v>5</v>
      </c>
      <c r="E10" s="6">
        <v>65.420853658536572</v>
      </c>
      <c r="F10" s="4">
        <v>3</v>
      </c>
      <c r="G10" s="4">
        <v>8.9</v>
      </c>
      <c r="H10" t="e">
        <f>'9'!#REF!</f>
        <v>#REF!</v>
      </c>
    </row>
    <row r="11" spans="1:27">
      <c r="A11" s="2" t="s">
        <v>6</v>
      </c>
      <c r="B11" s="4" t="s">
        <v>28</v>
      </c>
      <c r="C11" s="4">
        <v>41</v>
      </c>
      <c r="D11" s="4">
        <v>0</v>
      </c>
      <c r="E11" s="6">
        <v>42.585804878048783</v>
      </c>
      <c r="F11" s="4">
        <v>6</v>
      </c>
      <c r="G11" s="4">
        <v>16.7</v>
      </c>
      <c r="H11" t="e">
        <f>'10'!#REF!</f>
        <v>#REF!</v>
      </c>
    </row>
    <row r="12" spans="1:27">
      <c r="A12" s="2" t="s">
        <v>6</v>
      </c>
      <c r="B12" s="4" t="s">
        <v>29</v>
      </c>
      <c r="C12" s="4">
        <v>34</v>
      </c>
      <c r="D12" s="4">
        <v>7</v>
      </c>
      <c r="E12" s="6">
        <v>65.473780487804873</v>
      </c>
      <c r="F12" s="4">
        <v>1</v>
      </c>
      <c r="G12" s="4">
        <v>7.4</v>
      </c>
      <c r="H12" t="e">
        <f>'11'!#REF!</f>
        <v>#REF!</v>
      </c>
    </row>
    <row r="13" spans="1:27">
      <c r="A13" s="2" t="s">
        <v>6</v>
      </c>
      <c r="B13" s="4" t="s">
        <v>37</v>
      </c>
      <c r="C13" s="4">
        <v>41</v>
      </c>
      <c r="D13" s="4">
        <v>0</v>
      </c>
      <c r="E13" s="6">
        <v>59.81002439024391</v>
      </c>
      <c r="F13" s="4">
        <v>3</v>
      </c>
      <c r="G13" s="4">
        <v>14</v>
      </c>
      <c r="H13" t="e">
        <f>'12'!#REF!</f>
        <v>#REF!</v>
      </c>
    </row>
    <row r="14" spans="1:27">
      <c r="A14" s="2" t="s">
        <v>6</v>
      </c>
      <c r="B14" s="4" t="s">
        <v>36</v>
      </c>
      <c r="C14" s="4">
        <v>41</v>
      </c>
      <c r="D14" s="4">
        <v>0</v>
      </c>
      <c r="E14" s="6">
        <v>37.425292682926823</v>
      </c>
      <c r="F14" s="4">
        <v>0</v>
      </c>
      <c r="G14" s="4">
        <v>6</v>
      </c>
      <c r="H14" t="e">
        <f>'13'!#REF!</f>
        <v>#REF!</v>
      </c>
    </row>
    <row r="15" spans="1:27">
      <c r="A15" s="2" t="s">
        <v>6</v>
      </c>
      <c r="B15" s="4" t="s">
        <v>30</v>
      </c>
      <c r="C15" s="4">
        <v>39</v>
      </c>
      <c r="D15" s="4">
        <v>2</v>
      </c>
      <c r="E15" s="6">
        <v>48.394707317073163</v>
      </c>
      <c r="F15" s="4">
        <v>1</v>
      </c>
      <c r="G15" s="4">
        <v>9.5</v>
      </c>
      <c r="H15" t="e">
        <f>'14'!#REF!</f>
        <v>#REF!</v>
      </c>
    </row>
    <row r="16" spans="1:27">
      <c r="A16" s="2" t="s">
        <v>6</v>
      </c>
      <c r="B16" s="4" t="s">
        <v>41</v>
      </c>
      <c r="C16" s="4">
        <v>7</v>
      </c>
      <c r="D16" s="4">
        <v>34</v>
      </c>
      <c r="E16" s="6">
        <v>355.30917073170724</v>
      </c>
      <c r="F16" s="4">
        <v>9</v>
      </c>
      <c r="G16" s="4">
        <v>29.7</v>
      </c>
    </row>
    <row r="17" spans="1:8">
      <c r="A17" s="2" t="s">
        <v>6</v>
      </c>
      <c r="B17" s="4" t="s">
        <v>42</v>
      </c>
      <c r="C17" s="4">
        <v>41</v>
      </c>
      <c r="D17" s="4">
        <v>0</v>
      </c>
      <c r="E17" s="6">
        <v>20.50239024390244</v>
      </c>
      <c r="F17" s="4">
        <v>0</v>
      </c>
      <c r="G17" s="4">
        <v>5.6</v>
      </c>
      <c r="H17" t="e">
        <f>'16'!#REF!</f>
        <v>#REF!</v>
      </c>
    </row>
    <row r="18" spans="1:8">
      <c r="A18" s="2" t="s">
        <v>6</v>
      </c>
      <c r="B18" s="4" t="s">
        <v>31</v>
      </c>
      <c r="C18" s="4">
        <v>20</v>
      </c>
      <c r="D18" s="4">
        <v>21</v>
      </c>
      <c r="E18" s="6">
        <v>99.988414634146352</v>
      </c>
      <c r="F18" s="4">
        <v>4</v>
      </c>
      <c r="G18" s="4">
        <v>16.2</v>
      </c>
      <c r="H18" t="e">
        <f>'17'!#REF!</f>
        <v>#REF!</v>
      </c>
    </row>
    <row r="19" spans="1:8">
      <c r="A19" s="2" t="s">
        <v>6</v>
      </c>
      <c r="B19" s="4" t="s">
        <v>43</v>
      </c>
      <c r="C19" s="4">
        <v>31</v>
      </c>
      <c r="D19" s="4">
        <v>10</v>
      </c>
      <c r="E19" s="6">
        <v>132.07892682926831</v>
      </c>
      <c r="F19" s="4">
        <v>7</v>
      </c>
      <c r="G19" s="4">
        <v>16.7</v>
      </c>
    </row>
    <row r="20" spans="1:8">
      <c r="A20" s="2" t="s">
        <v>6</v>
      </c>
      <c r="B20" s="4" t="s">
        <v>44</v>
      </c>
      <c r="C20" s="4">
        <v>28</v>
      </c>
      <c r="D20" s="4">
        <v>13</v>
      </c>
      <c r="E20" s="6">
        <v>145.23982926829271</v>
      </c>
      <c r="F20" s="4">
        <v>3</v>
      </c>
      <c r="G20" s="4">
        <v>21.3</v>
      </c>
      <c r="H20" t="e">
        <f>'19'!#REF!</f>
        <v>#REF!</v>
      </c>
    </row>
    <row r="21" spans="1:8">
      <c r="A21" s="2" t="s">
        <v>6</v>
      </c>
      <c r="B21" s="4" t="s">
        <v>32</v>
      </c>
      <c r="C21" s="4">
        <v>27</v>
      </c>
      <c r="D21" s="4">
        <v>14</v>
      </c>
      <c r="E21" s="6">
        <v>80.621829268292686</v>
      </c>
      <c r="F21" s="4">
        <v>4</v>
      </c>
      <c r="G21" s="4">
        <v>9.8000000000000007</v>
      </c>
      <c r="H21" t="e">
        <f>'20'!#REF!</f>
        <v>#REF!</v>
      </c>
    </row>
    <row r="22" spans="1:8">
      <c r="A22" s="2" t="s">
        <v>6</v>
      </c>
      <c r="B22" s="4" t="s">
        <v>70</v>
      </c>
      <c r="C22" s="4">
        <v>28</v>
      </c>
      <c r="D22" s="4">
        <v>13</v>
      </c>
      <c r="E22" s="6">
        <v>89.939219512195123</v>
      </c>
      <c r="F22" s="4">
        <v>2</v>
      </c>
      <c r="G22" s="4">
        <v>11.7</v>
      </c>
      <c r="H22" t="e">
        <f>'21'!#REF!</f>
        <v>#REF!</v>
      </c>
    </row>
    <row r="23" spans="1:8">
      <c r="A23" s="2" t="s">
        <v>6</v>
      </c>
      <c r="B23" s="4" t="s">
        <v>33</v>
      </c>
      <c r="C23" s="4">
        <v>22</v>
      </c>
      <c r="D23" s="4">
        <v>19</v>
      </c>
      <c r="E23" s="6">
        <v>86.29456097560977</v>
      </c>
      <c r="F23" s="4">
        <v>2</v>
      </c>
      <c r="G23" s="4">
        <v>10.6</v>
      </c>
    </row>
    <row r="24" spans="1:8">
      <c r="A24" s="2" t="s">
        <v>6</v>
      </c>
      <c r="B24" s="4" t="s">
        <v>45</v>
      </c>
      <c r="C24" s="4">
        <v>30</v>
      </c>
      <c r="D24" s="4">
        <v>11</v>
      </c>
      <c r="E24" s="6">
        <v>54.500707317073157</v>
      </c>
      <c r="F24" s="4">
        <v>2</v>
      </c>
      <c r="G24" s="4">
        <v>9.6</v>
      </c>
      <c r="H24">
        <f>'23'!L$36</f>
        <v>7.75</v>
      </c>
    </row>
    <row r="25" spans="1:8">
      <c r="A25" s="2" t="s">
        <v>4</v>
      </c>
      <c r="B25" s="4" t="s">
        <v>24</v>
      </c>
      <c r="C25" s="4">
        <v>14</v>
      </c>
      <c r="D25" s="4">
        <v>2</v>
      </c>
      <c r="E25" s="6">
        <v>274.95</v>
      </c>
      <c r="F25" s="4">
        <v>1</v>
      </c>
      <c r="G25" s="4">
        <v>6.8</v>
      </c>
    </row>
    <row r="26" spans="1:8">
      <c r="A26" s="2" t="s">
        <v>4</v>
      </c>
      <c r="B26" s="4" t="s">
        <v>34</v>
      </c>
      <c r="C26" s="4">
        <v>11</v>
      </c>
      <c r="D26" s="4">
        <v>5</v>
      </c>
      <c r="E26" s="6">
        <v>229.65</v>
      </c>
      <c r="F26" s="4">
        <v>5</v>
      </c>
      <c r="G26" s="4">
        <v>18.100000000000001</v>
      </c>
    </row>
    <row r="27" spans="1:8">
      <c r="A27" s="2" t="s">
        <v>4</v>
      </c>
      <c r="B27" s="4" t="s">
        <v>25</v>
      </c>
      <c r="C27" s="4">
        <v>13</v>
      </c>
      <c r="D27" s="4">
        <v>3</v>
      </c>
      <c r="E27" s="6">
        <v>151.47999999999999</v>
      </c>
      <c r="F27" s="4">
        <v>3</v>
      </c>
      <c r="G27" s="4">
        <v>9.5</v>
      </c>
    </row>
    <row r="28" spans="1:8">
      <c r="A28" s="2" t="s">
        <v>4</v>
      </c>
      <c r="B28" s="4" t="s">
        <v>26</v>
      </c>
      <c r="C28" s="4">
        <v>15</v>
      </c>
      <c r="D28" s="4">
        <v>1</v>
      </c>
      <c r="E28" s="6">
        <v>120.43</v>
      </c>
      <c r="F28" s="4">
        <v>1</v>
      </c>
      <c r="G28" s="4">
        <v>7.4</v>
      </c>
    </row>
    <row r="29" spans="1:8">
      <c r="A29" s="2" t="s">
        <v>4</v>
      </c>
      <c r="B29" s="4" t="s">
        <v>35</v>
      </c>
      <c r="C29" s="4">
        <v>16</v>
      </c>
      <c r="D29" s="4">
        <v>0</v>
      </c>
      <c r="E29" s="6">
        <v>72.540000000000006</v>
      </c>
      <c r="F29" s="4">
        <v>1</v>
      </c>
      <c r="G29" s="4">
        <v>7.1</v>
      </c>
    </row>
    <row r="30" spans="1:8">
      <c r="A30" s="2" t="s">
        <v>4</v>
      </c>
      <c r="B30" s="4" t="s">
        <v>29</v>
      </c>
      <c r="C30" s="4">
        <v>14</v>
      </c>
      <c r="D30" s="4">
        <v>2</v>
      </c>
      <c r="E30" s="6">
        <v>140.81</v>
      </c>
      <c r="F30" s="4">
        <v>1</v>
      </c>
      <c r="G30" s="4">
        <v>7.4</v>
      </c>
    </row>
    <row r="31" spans="1:8">
      <c r="A31" s="2" t="s">
        <v>4</v>
      </c>
      <c r="B31" s="4" t="s">
        <v>36</v>
      </c>
      <c r="C31" s="4">
        <v>7</v>
      </c>
      <c r="D31" s="4">
        <v>9</v>
      </c>
      <c r="E31" s="6">
        <v>381.56</v>
      </c>
      <c r="F31" s="4">
        <v>0</v>
      </c>
      <c r="G31" s="4">
        <v>6</v>
      </c>
    </row>
    <row r="32" spans="1:8">
      <c r="A32" s="2" t="s">
        <v>4</v>
      </c>
      <c r="B32" s="4" t="s">
        <v>30</v>
      </c>
      <c r="C32" s="4">
        <v>11</v>
      </c>
      <c r="D32" s="4">
        <v>5</v>
      </c>
      <c r="E32" s="6">
        <v>264</v>
      </c>
      <c r="F32" s="4">
        <v>1</v>
      </c>
      <c r="G32" s="4">
        <v>9.5</v>
      </c>
    </row>
    <row r="33" spans="1:7">
      <c r="A33" s="2" t="s">
        <v>4</v>
      </c>
      <c r="B33" s="4" t="s">
        <v>31</v>
      </c>
      <c r="C33" s="4">
        <v>11</v>
      </c>
      <c r="D33" s="4">
        <v>5</v>
      </c>
      <c r="E33" s="6">
        <v>159.03</v>
      </c>
      <c r="F33" s="4">
        <v>4</v>
      </c>
      <c r="G33" s="4">
        <v>16.2</v>
      </c>
    </row>
    <row r="34" spans="1:7">
      <c r="A34" s="2" t="s">
        <v>4</v>
      </c>
      <c r="B34" s="4" t="s">
        <v>32</v>
      </c>
      <c r="C34" s="4">
        <v>16</v>
      </c>
      <c r="D34" s="4">
        <v>0</v>
      </c>
      <c r="E34" s="6">
        <v>68.290000000000006</v>
      </c>
      <c r="F34" s="4">
        <v>4</v>
      </c>
      <c r="G34" s="4">
        <v>9.8000000000000007</v>
      </c>
    </row>
    <row r="35" spans="1:7">
      <c r="A35" s="2" t="s">
        <v>4</v>
      </c>
      <c r="B35" s="4" t="s">
        <v>69</v>
      </c>
      <c r="C35" s="4">
        <v>15</v>
      </c>
      <c r="D35" s="4">
        <v>1</v>
      </c>
      <c r="E35" s="6">
        <v>125.47</v>
      </c>
      <c r="F35" s="4">
        <v>2</v>
      </c>
      <c r="G35" s="4">
        <v>11.7</v>
      </c>
    </row>
    <row r="36" spans="1:7">
      <c r="A36" s="2" t="s">
        <v>4</v>
      </c>
      <c r="B36" s="4" t="s">
        <v>33</v>
      </c>
      <c r="C36" s="4">
        <v>8</v>
      </c>
      <c r="D36" s="4">
        <v>8</v>
      </c>
      <c r="E36" s="6">
        <v>259.10000000000002</v>
      </c>
      <c r="F36" s="4">
        <v>2</v>
      </c>
      <c r="G36" s="4">
        <v>10.6</v>
      </c>
    </row>
    <row r="37" spans="1:7">
      <c r="A37" s="2" t="s">
        <v>5</v>
      </c>
      <c r="B37" s="4" t="s">
        <v>9</v>
      </c>
      <c r="C37" s="4">
        <v>9</v>
      </c>
      <c r="D37" s="4">
        <v>10</v>
      </c>
      <c r="E37" s="6">
        <v>41.24</v>
      </c>
      <c r="F37" s="4">
        <v>1</v>
      </c>
      <c r="G37" s="4">
        <v>6.9</v>
      </c>
    </row>
    <row r="38" spans="1:7">
      <c r="A38" s="2" t="s">
        <v>5</v>
      </c>
      <c r="B38" s="4" t="s">
        <v>10</v>
      </c>
      <c r="C38" s="4">
        <v>6</v>
      </c>
      <c r="D38" s="4">
        <v>13</v>
      </c>
      <c r="E38" s="6">
        <v>33.33</v>
      </c>
      <c r="F38" s="4">
        <v>14</v>
      </c>
      <c r="G38" s="4">
        <v>24.9</v>
      </c>
    </row>
    <row r="39" spans="1:7">
      <c r="A39" s="2" t="s">
        <v>5</v>
      </c>
      <c r="B39" s="4" t="s">
        <v>11</v>
      </c>
      <c r="C39" s="4">
        <v>17</v>
      </c>
      <c r="D39" s="4">
        <v>2</v>
      </c>
      <c r="E39" s="6">
        <v>26.95</v>
      </c>
      <c r="F39" s="4">
        <v>6</v>
      </c>
      <c r="G39" s="4">
        <v>13.1</v>
      </c>
    </row>
    <row r="40" spans="1:7">
      <c r="A40" s="2" t="s">
        <v>5</v>
      </c>
      <c r="B40" s="4" t="s">
        <v>12</v>
      </c>
      <c r="C40" s="4">
        <v>15</v>
      </c>
      <c r="D40" s="4">
        <v>4</v>
      </c>
      <c r="E40" s="6">
        <v>37.869999999999997</v>
      </c>
      <c r="F40" s="4">
        <v>5</v>
      </c>
      <c r="G40" s="4">
        <v>20.3</v>
      </c>
    </row>
    <row r="41" spans="1:7">
      <c r="A41" s="2" t="s">
        <v>5</v>
      </c>
      <c r="B41" s="4" t="s">
        <v>13</v>
      </c>
      <c r="C41" s="4">
        <v>9</v>
      </c>
      <c r="D41" s="4">
        <v>10</v>
      </c>
      <c r="E41" s="6">
        <v>41.82</v>
      </c>
      <c r="F41" s="4">
        <v>5</v>
      </c>
      <c r="G41" s="4">
        <v>11.9</v>
      </c>
    </row>
    <row r="42" spans="1:7">
      <c r="A42" s="2" t="s">
        <v>5</v>
      </c>
      <c r="B42" s="4" t="s">
        <v>14</v>
      </c>
      <c r="C42" s="4">
        <v>10</v>
      </c>
      <c r="D42" s="4">
        <v>9</v>
      </c>
      <c r="E42" s="6">
        <v>40.78</v>
      </c>
      <c r="F42" s="4">
        <v>4</v>
      </c>
      <c r="G42" s="4">
        <v>11</v>
      </c>
    </row>
    <row r="43" spans="1:7">
      <c r="A43" s="2" t="s">
        <v>5</v>
      </c>
      <c r="B43" s="4" t="s">
        <v>15</v>
      </c>
      <c r="C43" s="4">
        <v>19</v>
      </c>
      <c r="D43" s="4">
        <v>0</v>
      </c>
      <c r="E43" s="6">
        <v>21.52</v>
      </c>
      <c r="F43" s="4">
        <v>6</v>
      </c>
      <c r="G43" s="4">
        <v>11.9</v>
      </c>
    </row>
    <row r="44" spans="1:7">
      <c r="A44" s="2" t="s">
        <v>5</v>
      </c>
      <c r="B44" s="4" t="s">
        <v>16</v>
      </c>
      <c r="C44" s="4">
        <v>15</v>
      </c>
      <c r="D44" s="4">
        <v>4</v>
      </c>
      <c r="E44" s="6">
        <v>34.869999999999997</v>
      </c>
      <c r="F44" s="4">
        <v>3</v>
      </c>
      <c r="G44" s="4">
        <v>12.3</v>
      </c>
    </row>
    <row r="45" spans="1:7">
      <c r="A45" s="2" t="s">
        <v>5</v>
      </c>
      <c r="B45" s="4" t="s">
        <v>17</v>
      </c>
      <c r="C45" s="4">
        <v>11</v>
      </c>
      <c r="D45" s="4">
        <v>8</v>
      </c>
      <c r="E45" s="6">
        <v>37.65</v>
      </c>
      <c r="F45" s="4">
        <v>10</v>
      </c>
      <c r="G45" s="4">
        <v>18.3</v>
      </c>
    </row>
    <row r="46" spans="1:7">
      <c r="A46" s="2" t="s">
        <v>5</v>
      </c>
      <c r="B46" s="4" t="s">
        <v>18</v>
      </c>
      <c r="C46" s="4">
        <v>12</v>
      </c>
      <c r="D46" s="4">
        <v>7</v>
      </c>
      <c r="E46" s="6">
        <v>36.979999999999997</v>
      </c>
      <c r="F46" s="4">
        <v>2</v>
      </c>
      <c r="G46" s="4">
        <v>11.9</v>
      </c>
    </row>
    <row r="47" spans="1:7">
      <c r="A47" s="2" t="s">
        <v>5</v>
      </c>
      <c r="B47" s="4" t="s">
        <v>19</v>
      </c>
      <c r="C47" s="4">
        <v>16</v>
      </c>
      <c r="D47" s="4">
        <v>3</v>
      </c>
      <c r="E47" s="6">
        <v>24.25</v>
      </c>
      <c r="F47" s="4">
        <v>1</v>
      </c>
      <c r="G47" s="4">
        <v>6.2</v>
      </c>
    </row>
    <row r="48" spans="1:7">
      <c r="A48" s="2" t="s">
        <v>5</v>
      </c>
      <c r="B48" s="4" t="s">
        <v>20</v>
      </c>
      <c r="C48" s="4">
        <v>18</v>
      </c>
      <c r="D48" s="4">
        <v>1</v>
      </c>
      <c r="E48" s="6">
        <v>21.25</v>
      </c>
      <c r="F48" s="4">
        <v>1</v>
      </c>
      <c r="G48" s="4">
        <v>5.9</v>
      </c>
    </row>
    <row r="49" spans="1:7">
      <c r="A49" s="2" t="s">
        <v>5</v>
      </c>
      <c r="B49" s="4" t="s">
        <v>21</v>
      </c>
      <c r="C49" s="4">
        <v>16</v>
      </c>
      <c r="D49" s="4">
        <v>3</v>
      </c>
      <c r="E49" s="6">
        <v>31.74</v>
      </c>
      <c r="F49" s="4">
        <v>1</v>
      </c>
      <c r="G49" s="4">
        <v>7.2</v>
      </c>
    </row>
    <row r="50" spans="1:7">
      <c r="A50" s="2" t="s">
        <v>5</v>
      </c>
      <c r="B50" s="4" t="s">
        <v>22</v>
      </c>
      <c r="C50" s="4">
        <v>15</v>
      </c>
      <c r="D50" s="4">
        <v>4</v>
      </c>
      <c r="E50" s="6">
        <v>28.54</v>
      </c>
      <c r="F50" s="4">
        <v>2</v>
      </c>
      <c r="G50" s="4">
        <v>9.1</v>
      </c>
    </row>
    <row r="51" spans="1:7">
      <c r="A51" s="2" t="s">
        <v>5</v>
      </c>
      <c r="B51" s="4" t="s">
        <v>23</v>
      </c>
      <c r="C51" s="4">
        <v>13</v>
      </c>
      <c r="D51" s="4">
        <v>6</v>
      </c>
      <c r="E51" s="6">
        <v>34.83</v>
      </c>
      <c r="F51" s="4">
        <v>6</v>
      </c>
      <c r="G51" s="4">
        <v>15.6</v>
      </c>
    </row>
    <row r="52" spans="1:7">
      <c r="A52" s="2" t="s">
        <v>5</v>
      </c>
      <c r="B52" s="4" t="s">
        <v>46</v>
      </c>
      <c r="C52" s="4">
        <v>18</v>
      </c>
      <c r="D52" s="4">
        <v>1</v>
      </c>
      <c r="E52" s="6">
        <v>24.05</v>
      </c>
      <c r="F52" s="4">
        <v>4</v>
      </c>
      <c r="G52" s="4">
        <v>14.5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dimension ref="A1:H15"/>
  <sheetViews>
    <sheetView workbookViewId="0">
      <selection activeCell="C16" sqref="C16"/>
    </sheetView>
  </sheetViews>
  <sheetFormatPr baseColWidth="10" defaultRowHeight="16"/>
  <cols>
    <col min="1" max="1" width="40.33203125" style="29" customWidth="1"/>
    <col min="2" max="16384" width="10.83203125" style="29"/>
  </cols>
  <sheetData>
    <row r="1" spans="1:8" ht="19">
      <c r="A1" s="43" t="s">
        <v>12</v>
      </c>
      <c r="B1" s="43"/>
      <c r="C1" s="43"/>
      <c r="D1" s="43"/>
      <c r="E1" s="43"/>
      <c r="F1" s="43"/>
      <c r="G1" s="43"/>
      <c r="H1" s="43"/>
    </row>
    <row r="3" spans="1:8">
      <c r="B3" s="39" t="s">
        <v>368</v>
      </c>
      <c r="C3" s="40">
        <f>SUM(H5:H15)</f>
        <v>15</v>
      </c>
    </row>
    <row r="4" spans="1:8">
      <c r="B4" s="33" t="s">
        <v>203</v>
      </c>
      <c r="C4" s="33" t="s">
        <v>204</v>
      </c>
      <c r="D4" s="33" t="s">
        <v>379</v>
      </c>
      <c r="E4" s="33" t="s">
        <v>380</v>
      </c>
      <c r="F4" s="33" t="s">
        <v>186</v>
      </c>
      <c r="G4" s="33" t="s">
        <v>97</v>
      </c>
      <c r="H4" s="34" t="s">
        <v>368</v>
      </c>
    </row>
    <row r="5" spans="1:8">
      <c r="A5" s="41" t="s">
        <v>369</v>
      </c>
      <c r="B5" s="32">
        <v>9</v>
      </c>
      <c r="C5" s="32"/>
      <c r="D5" s="32"/>
      <c r="E5" s="32"/>
      <c r="F5" s="32"/>
      <c r="G5" s="32"/>
      <c r="H5" s="38"/>
    </row>
    <row r="6" spans="1:8">
      <c r="A6" s="41" t="s">
        <v>370</v>
      </c>
      <c r="B6" s="32"/>
      <c r="C6" s="32">
        <v>12</v>
      </c>
      <c r="D6" s="32"/>
      <c r="E6" s="32"/>
      <c r="F6" s="32"/>
      <c r="G6" s="32"/>
      <c r="H6" s="38"/>
    </row>
    <row r="7" spans="1:8">
      <c r="A7" s="41" t="s">
        <v>371</v>
      </c>
      <c r="B7" s="32"/>
      <c r="C7" s="32"/>
      <c r="D7" s="32">
        <v>8</v>
      </c>
      <c r="E7" s="32"/>
      <c r="F7" s="32"/>
      <c r="G7" s="32"/>
      <c r="H7" s="38"/>
    </row>
    <row r="8" spans="1:8">
      <c r="A8" s="41" t="s">
        <v>372</v>
      </c>
      <c r="B8" s="32"/>
      <c r="C8" s="32"/>
      <c r="D8" s="32"/>
      <c r="E8" s="32">
        <v>11</v>
      </c>
      <c r="F8" s="32"/>
      <c r="G8" s="32"/>
      <c r="H8" s="38"/>
    </row>
    <row r="9" spans="1:8">
      <c r="A9" s="41" t="s">
        <v>373</v>
      </c>
      <c r="B9" s="32">
        <v>12</v>
      </c>
      <c r="C9" s="32">
        <v>9</v>
      </c>
      <c r="D9" s="32"/>
      <c r="E9" s="32"/>
      <c r="F9" s="32">
        <v>12</v>
      </c>
      <c r="G9" s="32"/>
      <c r="H9" s="38">
        <v>3</v>
      </c>
    </row>
    <row r="10" spans="1:8">
      <c r="A10" s="41" t="s">
        <v>374</v>
      </c>
      <c r="B10" s="32"/>
      <c r="C10" s="32"/>
      <c r="D10" s="32">
        <v>11</v>
      </c>
      <c r="E10" s="32">
        <v>8</v>
      </c>
      <c r="F10" s="32">
        <v>11</v>
      </c>
      <c r="G10" s="32"/>
      <c r="H10" s="38">
        <v>3</v>
      </c>
    </row>
    <row r="11" spans="1:8">
      <c r="A11" s="41" t="s">
        <v>375</v>
      </c>
      <c r="B11" s="32">
        <v>11</v>
      </c>
      <c r="C11" s="32"/>
      <c r="D11" s="32">
        <v>12</v>
      </c>
      <c r="E11" s="32"/>
      <c r="F11" s="32">
        <v>11</v>
      </c>
      <c r="G11" s="32"/>
      <c r="H11" s="38">
        <v>3</v>
      </c>
    </row>
    <row r="12" spans="1:8">
      <c r="A12" s="41" t="s">
        <v>376</v>
      </c>
      <c r="B12" s="32"/>
      <c r="C12" s="32">
        <v>8</v>
      </c>
      <c r="D12" s="32"/>
      <c r="E12" s="32">
        <v>9</v>
      </c>
      <c r="F12" s="32">
        <v>8</v>
      </c>
      <c r="G12" s="32"/>
      <c r="H12" s="38">
        <v>3</v>
      </c>
    </row>
    <row r="13" spans="1:8">
      <c r="A13" s="41" t="s">
        <v>377</v>
      </c>
      <c r="B13" s="32"/>
      <c r="C13" s="32">
        <v>12</v>
      </c>
      <c r="D13" s="32">
        <v>8</v>
      </c>
      <c r="E13" s="32"/>
      <c r="F13" s="32">
        <v>8</v>
      </c>
      <c r="G13" s="32"/>
      <c r="H13" s="38">
        <v>3</v>
      </c>
    </row>
    <row r="14" spans="1:8">
      <c r="A14" s="32"/>
      <c r="B14" s="32"/>
      <c r="C14" s="32"/>
      <c r="D14" s="32"/>
      <c r="E14" s="32"/>
      <c r="F14" s="32"/>
      <c r="G14" s="32"/>
      <c r="H14" s="38"/>
    </row>
    <row r="15" spans="1:8">
      <c r="A15" s="41" t="s">
        <v>378</v>
      </c>
      <c r="B15" s="32"/>
      <c r="C15" s="32"/>
      <c r="D15" s="32"/>
      <c r="E15" s="32"/>
      <c r="F15" s="32"/>
      <c r="G15" s="32"/>
      <c r="H15" s="38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dimension ref="A1:E32"/>
  <sheetViews>
    <sheetView workbookViewId="0">
      <selection activeCell="C16" sqref="C16"/>
    </sheetView>
  </sheetViews>
  <sheetFormatPr baseColWidth="10" defaultRowHeight="16"/>
  <cols>
    <col min="1" max="1" width="32.6640625" style="29" customWidth="1"/>
    <col min="2" max="16384" width="10.83203125" style="29"/>
  </cols>
  <sheetData>
    <row r="1" spans="1:5" ht="19">
      <c r="A1" s="43" t="s">
        <v>381</v>
      </c>
      <c r="B1" s="43"/>
      <c r="C1" s="43"/>
      <c r="D1" s="43"/>
      <c r="E1" s="43"/>
    </row>
    <row r="3" spans="1:5">
      <c r="B3" s="35" t="s">
        <v>368</v>
      </c>
      <c r="C3" s="35">
        <f>SUM(E5:E19)</f>
        <v>14.5</v>
      </c>
    </row>
    <row r="4" spans="1:5">
      <c r="B4" s="38" t="s">
        <v>235</v>
      </c>
      <c r="C4" s="38" t="s">
        <v>236</v>
      </c>
      <c r="D4" s="38" t="s">
        <v>186</v>
      </c>
      <c r="E4" s="38" t="s">
        <v>368</v>
      </c>
    </row>
    <row r="5" spans="1:5">
      <c r="A5" s="46" t="s">
        <v>382</v>
      </c>
      <c r="B5" s="32">
        <v>20</v>
      </c>
      <c r="C5" s="32"/>
      <c r="D5" s="32"/>
      <c r="E5" s="32"/>
    </row>
    <row r="6" spans="1:5">
      <c r="A6" s="41" t="s">
        <v>383</v>
      </c>
      <c r="B6" s="32"/>
      <c r="C6" s="32">
        <v>15</v>
      </c>
      <c r="D6" s="32"/>
      <c r="E6" s="32"/>
    </row>
    <row r="7" spans="1:5">
      <c r="A7" s="41" t="s">
        <v>384</v>
      </c>
      <c r="B7" s="32"/>
      <c r="C7" s="32"/>
      <c r="D7" s="32">
        <v>20</v>
      </c>
      <c r="E7" s="32"/>
    </row>
    <row r="8" spans="1:5">
      <c r="A8" s="32"/>
      <c r="B8" s="32"/>
      <c r="C8" s="32"/>
      <c r="D8" s="32"/>
      <c r="E8" s="32"/>
    </row>
    <row r="9" spans="1:5">
      <c r="A9" s="41" t="s">
        <v>385</v>
      </c>
      <c r="B9" s="32"/>
      <c r="C9" s="32"/>
      <c r="D9" s="32">
        <v>20</v>
      </c>
      <c r="E9" s="32">
        <v>1</v>
      </c>
    </row>
    <row r="10" spans="1:5">
      <c r="A10" s="41" t="s">
        <v>386</v>
      </c>
      <c r="B10" s="32">
        <v>20</v>
      </c>
      <c r="C10" s="32">
        <v>15</v>
      </c>
      <c r="D10" s="32"/>
      <c r="E10" s="32">
        <v>2</v>
      </c>
    </row>
    <row r="11" spans="1:5">
      <c r="A11" s="41" t="s">
        <v>389</v>
      </c>
      <c r="B11" s="32">
        <v>20</v>
      </c>
      <c r="C11" s="32">
        <v>15</v>
      </c>
      <c r="D11" s="32">
        <v>5</v>
      </c>
      <c r="E11" s="32">
        <v>3</v>
      </c>
    </row>
    <row r="12" spans="1:5">
      <c r="A12" s="41" t="s">
        <v>390</v>
      </c>
      <c r="B12" s="32"/>
      <c r="C12" s="32"/>
      <c r="D12" s="32">
        <v>5</v>
      </c>
      <c r="E12" s="32">
        <v>1</v>
      </c>
    </row>
    <row r="13" spans="1:5">
      <c r="A13" s="41" t="s">
        <v>387</v>
      </c>
      <c r="B13" s="32">
        <v>15</v>
      </c>
      <c r="C13" s="32">
        <v>15</v>
      </c>
      <c r="D13" s="32"/>
      <c r="E13" s="32">
        <v>2</v>
      </c>
    </row>
    <row r="14" spans="1:5">
      <c r="A14" s="41" t="s">
        <v>388</v>
      </c>
      <c r="B14" s="32"/>
      <c r="C14" s="32">
        <v>5</v>
      </c>
      <c r="D14" s="32">
        <v>5</v>
      </c>
      <c r="E14" s="32">
        <v>2</v>
      </c>
    </row>
    <row r="15" spans="1:5">
      <c r="A15" s="41" t="s">
        <v>385</v>
      </c>
      <c r="B15" s="32"/>
      <c r="C15" s="32"/>
      <c r="D15" s="32">
        <v>5</v>
      </c>
      <c r="E15" s="32">
        <f>E9*params!$B$4</f>
        <v>0.5</v>
      </c>
    </row>
    <row r="16" spans="1:5">
      <c r="A16" s="41" t="s">
        <v>386</v>
      </c>
      <c r="B16" s="32">
        <v>15</v>
      </c>
      <c r="C16" s="32">
        <v>5</v>
      </c>
      <c r="D16" s="32"/>
      <c r="E16" s="32">
        <f>E10*params!$B$4</f>
        <v>1</v>
      </c>
    </row>
    <row r="17" spans="1:5">
      <c r="A17" s="41" t="s">
        <v>389</v>
      </c>
      <c r="B17" s="32">
        <v>15</v>
      </c>
      <c r="C17" s="32">
        <v>5</v>
      </c>
      <c r="D17" s="32">
        <v>0</v>
      </c>
      <c r="E17" s="32">
        <f>E11*params!$B$4</f>
        <v>1.5</v>
      </c>
    </row>
    <row r="18" spans="1:5">
      <c r="A18" s="41" t="s">
        <v>390</v>
      </c>
      <c r="B18" s="32"/>
      <c r="C18" s="32"/>
      <c r="D18" s="32">
        <v>5</v>
      </c>
      <c r="E18" s="32">
        <f>E12*params!$B$4</f>
        <v>0.5</v>
      </c>
    </row>
    <row r="19" spans="1:5">
      <c r="A19" s="41" t="s">
        <v>391</v>
      </c>
      <c r="B19" s="32"/>
      <c r="C19" s="32"/>
      <c r="D19" s="32"/>
      <c r="E19" s="32"/>
    </row>
    <row r="30" spans="1:5">
      <c r="A30" s="31"/>
    </row>
    <row r="31" spans="1:5">
      <c r="A31" s="31"/>
    </row>
    <row r="32" spans="1:5">
      <c r="A32" s="31"/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B86-D676-6C4A-A7AF-BC0028413D87}">
  <dimension ref="A1:G46"/>
  <sheetViews>
    <sheetView workbookViewId="0">
      <selection activeCell="C16" sqref="C16"/>
    </sheetView>
  </sheetViews>
  <sheetFormatPr baseColWidth="10" defaultRowHeight="16"/>
  <cols>
    <col min="1" max="1" width="35" style="29" customWidth="1"/>
    <col min="2" max="16384" width="10.83203125" style="29"/>
  </cols>
  <sheetData>
    <row r="1" spans="1:7" ht="19">
      <c r="A1" s="43" t="s">
        <v>14</v>
      </c>
      <c r="B1" s="43"/>
      <c r="C1" s="43"/>
      <c r="D1" s="43"/>
      <c r="E1" s="43"/>
      <c r="F1" s="43"/>
      <c r="G1" s="43"/>
    </row>
    <row r="3" spans="1:7">
      <c r="B3" s="45" t="s">
        <v>368</v>
      </c>
      <c r="C3" s="45">
        <f>SUM(G5:G22)</f>
        <v>17.25</v>
      </c>
      <c r="D3" s="44"/>
      <c r="E3" s="44"/>
      <c r="F3" s="44"/>
      <c r="G3" s="44"/>
    </row>
    <row r="4" spans="1:7">
      <c r="B4" s="47" t="s">
        <v>341</v>
      </c>
      <c r="C4" s="47" t="s">
        <v>402</v>
      </c>
      <c r="D4" s="47" t="s">
        <v>97</v>
      </c>
      <c r="E4" s="47" t="s">
        <v>109</v>
      </c>
      <c r="F4" s="47" t="s">
        <v>403</v>
      </c>
      <c r="G4" s="47" t="s">
        <v>368</v>
      </c>
    </row>
    <row r="5" spans="1:7">
      <c r="A5" s="46" t="s">
        <v>393</v>
      </c>
      <c r="B5" s="32" t="s">
        <v>401</v>
      </c>
      <c r="C5" s="32"/>
      <c r="D5" s="32"/>
      <c r="E5" s="32"/>
      <c r="F5" s="32"/>
      <c r="G5" s="38"/>
    </row>
    <row r="6" spans="1:7">
      <c r="A6" s="41" t="s">
        <v>392</v>
      </c>
      <c r="B6" s="32" t="s">
        <v>401</v>
      </c>
      <c r="C6" s="32"/>
      <c r="D6" s="32"/>
      <c r="E6" s="32"/>
      <c r="F6" s="32"/>
      <c r="G6" s="38">
        <v>1</v>
      </c>
    </row>
    <row r="7" spans="1:7">
      <c r="A7" s="41" t="s">
        <v>394</v>
      </c>
      <c r="B7" s="32"/>
      <c r="C7" s="32">
        <v>5</v>
      </c>
      <c r="D7" s="32"/>
      <c r="E7" s="32"/>
      <c r="F7" s="32"/>
      <c r="G7" s="38">
        <v>1</v>
      </c>
    </row>
    <row r="8" spans="1:7">
      <c r="A8" s="41" t="s">
        <v>360</v>
      </c>
      <c r="B8" s="32"/>
      <c r="C8" s="32"/>
      <c r="D8" s="32">
        <v>0</v>
      </c>
      <c r="E8" s="32"/>
      <c r="F8" s="32"/>
      <c r="G8" s="38"/>
    </row>
    <row r="9" spans="1:7">
      <c r="A9" s="41" t="s">
        <v>395</v>
      </c>
      <c r="B9" s="32"/>
      <c r="C9" s="32"/>
      <c r="D9" s="32"/>
      <c r="E9" s="32">
        <v>4</v>
      </c>
      <c r="F9" s="32"/>
      <c r="G9" s="38">
        <v>1</v>
      </c>
    </row>
    <row r="10" spans="1:7">
      <c r="A10" s="41" t="s">
        <v>396</v>
      </c>
      <c r="B10" s="32"/>
      <c r="C10" s="32">
        <v>5</v>
      </c>
      <c r="D10" s="32"/>
      <c r="E10" s="32">
        <v>4</v>
      </c>
      <c r="F10" s="32">
        <v>1</v>
      </c>
      <c r="G10" s="38">
        <v>3</v>
      </c>
    </row>
    <row r="11" spans="1:7">
      <c r="A11" s="41" t="s">
        <v>397</v>
      </c>
      <c r="B11" s="32" t="s">
        <v>401</v>
      </c>
      <c r="C11" s="32"/>
      <c r="D11" s="32"/>
      <c r="E11" s="32">
        <v>4</v>
      </c>
      <c r="F11" s="32">
        <v>1</v>
      </c>
      <c r="G11" s="38">
        <v>3</v>
      </c>
    </row>
    <row r="12" spans="1:7">
      <c r="A12" s="41" t="s">
        <v>398</v>
      </c>
      <c r="B12" s="32"/>
      <c r="C12" s="32"/>
      <c r="D12" s="32">
        <v>1</v>
      </c>
      <c r="E12" s="32"/>
      <c r="F12" s="32"/>
      <c r="G12" s="38">
        <v>2</v>
      </c>
    </row>
    <row r="13" spans="1:7">
      <c r="A13" s="41" t="s">
        <v>395</v>
      </c>
      <c r="B13" s="32"/>
      <c r="C13" s="32"/>
      <c r="D13" s="32"/>
      <c r="E13" s="32">
        <v>3</v>
      </c>
      <c r="F13" s="32"/>
      <c r="G13" s="38">
        <f>G9*params!$B$4</f>
        <v>0.5</v>
      </c>
    </row>
    <row r="14" spans="1:7">
      <c r="A14" s="41" t="s">
        <v>396</v>
      </c>
      <c r="B14" s="32"/>
      <c r="C14" s="32">
        <v>5</v>
      </c>
      <c r="D14" s="32"/>
      <c r="E14" s="32">
        <v>3</v>
      </c>
      <c r="F14" s="32">
        <v>2</v>
      </c>
      <c r="G14" s="38">
        <f>G10*params!$B$4</f>
        <v>1.5</v>
      </c>
    </row>
    <row r="15" spans="1:7">
      <c r="A15" s="41" t="s">
        <v>397</v>
      </c>
      <c r="B15" s="32" t="s">
        <v>401</v>
      </c>
      <c r="C15" s="32"/>
      <c r="D15" s="32"/>
      <c r="E15" s="32">
        <v>3</v>
      </c>
      <c r="F15" s="32">
        <v>2</v>
      </c>
      <c r="G15" s="38">
        <f>G11*params!$B$4</f>
        <v>1.5</v>
      </c>
    </row>
    <row r="16" spans="1:7">
      <c r="A16" s="41" t="s">
        <v>398</v>
      </c>
      <c r="B16" s="32"/>
      <c r="C16" s="32"/>
      <c r="D16" s="32">
        <v>2</v>
      </c>
      <c r="E16" s="32"/>
      <c r="F16" s="32"/>
      <c r="G16" s="38">
        <f>G12*params!$B$4</f>
        <v>1</v>
      </c>
    </row>
    <row r="17" spans="1:7">
      <c r="A17" s="41" t="s">
        <v>395</v>
      </c>
      <c r="B17" s="32"/>
      <c r="C17" s="32"/>
      <c r="D17" s="32"/>
      <c r="E17" s="32">
        <v>2</v>
      </c>
      <c r="F17" s="32"/>
      <c r="G17" s="38">
        <f>G13*params!$B$4</f>
        <v>0.25</v>
      </c>
    </row>
    <row r="18" spans="1:7">
      <c r="A18" s="41" t="s">
        <v>396</v>
      </c>
      <c r="B18" s="32"/>
      <c r="C18" s="32">
        <v>5</v>
      </c>
      <c r="D18" s="32"/>
      <c r="E18" s="32">
        <v>2</v>
      </c>
      <c r="F18" s="32">
        <v>2</v>
      </c>
      <c r="G18" s="38">
        <f>G14*params!$B$4</f>
        <v>0.75</v>
      </c>
    </row>
    <row r="19" spans="1:7">
      <c r="A19" s="41" t="s">
        <v>397</v>
      </c>
      <c r="B19" s="32" t="s">
        <v>401</v>
      </c>
      <c r="C19" s="32"/>
      <c r="D19" s="32"/>
      <c r="E19" s="32">
        <v>2</v>
      </c>
      <c r="F19" s="32">
        <v>2</v>
      </c>
      <c r="G19" s="38">
        <f>G15*params!$B$4</f>
        <v>0.75</v>
      </c>
    </row>
    <row r="20" spans="1:7">
      <c r="A20" s="41" t="s">
        <v>399</v>
      </c>
      <c r="B20" s="32"/>
      <c r="C20" s="32"/>
      <c r="D20" s="32"/>
      <c r="E20" s="32"/>
      <c r="F20" s="32"/>
      <c r="G20" s="38"/>
    </row>
    <row r="21" spans="1:7">
      <c r="A21" s="41" t="s">
        <v>400</v>
      </c>
      <c r="B21" s="32"/>
      <c r="C21" s="32"/>
      <c r="D21" s="32"/>
      <c r="E21" s="32"/>
      <c r="F21" s="32"/>
      <c r="G21" s="38"/>
    </row>
    <row r="22" spans="1:7">
      <c r="A22" s="41" t="s">
        <v>340</v>
      </c>
      <c r="B22" s="32"/>
      <c r="C22" s="32"/>
      <c r="D22" s="32"/>
      <c r="E22" s="32"/>
      <c r="F22" s="32"/>
      <c r="G22" s="38"/>
    </row>
    <row r="45" spans="1:1">
      <c r="A45" s="31"/>
    </row>
    <row r="46" spans="1:1">
      <c r="A46" s="31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02BC-DA8D-A94E-AB02-C76A77CDF19B}">
  <dimension ref="A1:D11"/>
  <sheetViews>
    <sheetView workbookViewId="0">
      <selection activeCell="C16" sqref="C16"/>
    </sheetView>
  </sheetViews>
  <sheetFormatPr baseColWidth="10" defaultRowHeight="16"/>
  <cols>
    <col min="1" max="1" width="45.1640625" style="29" customWidth="1"/>
    <col min="2" max="2" width="10.83203125" style="29"/>
    <col min="3" max="3" width="15.6640625" style="29" customWidth="1"/>
    <col min="4" max="16384" width="10.83203125" style="29"/>
  </cols>
  <sheetData>
    <row r="1" spans="1:4" ht="19">
      <c r="A1" s="43" t="s">
        <v>15</v>
      </c>
      <c r="B1" s="43"/>
      <c r="C1" s="43"/>
      <c r="D1" s="43"/>
    </row>
    <row r="3" spans="1:4">
      <c r="B3" s="35" t="s">
        <v>368</v>
      </c>
      <c r="C3" s="35">
        <f>SUM(D5:D11)</f>
        <v>4</v>
      </c>
      <c r="D3" s="44"/>
    </row>
    <row r="4" spans="1:4">
      <c r="B4" s="34" t="s">
        <v>410</v>
      </c>
      <c r="C4" s="34" t="s">
        <v>97</v>
      </c>
      <c r="D4" s="34" t="s">
        <v>368</v>
      </c>
    </row>
    <row r="5" spans="1:4">
      <c r="A5" s="46" t="s">
        <v>405</v>
      </c>
      <c r="B5" s="32">
        <v>112</v>
      </c>
      <c r="C5" s="32"/>
      <c r="D5" s="38"/>
    </row>
    <row r="6" spans="1:4">
      <c r="A6" s="41" t="s">
        <v>404</v>
      </c>
      <c r="B6" s="32">
        <v>112</v>
      </c>
      <c r="C6" s="32"/>
      <c r="D6" s="38"/>
    </row>
    <row r="7" spans="1:4">
      <c r="A7" s="41" t="s">
        <v>406</v>
      </c>
      <c r="B7" s="32">
        <f>B6</f>
        <v>112</v>
      </c>
      <c r="C7" s="32"/>
      <c r="D7" s="38">
        <v>1</v>
      </c>
    </row>
    <row r="8" spans="1:4">
      <c r="A8" s="41" t="s">
        <v>407</v>
      </c>
      <c r="B8" s="32">
        <f t="shared" ref="B8:B10" si="0">B7</f>
        <v>112</v>
      </c>
      <c r="C8" s="32"/>
      <c r="D8" s="38">
        <v>1</v>
      </c>
    </row>
    <row r="9" spans="1:4">
      <c r="A9" s="41" t="s">
        <v>408</v>
      </c>
      <c r="B9" s="32">
        <f t="shared" si="0"/>
        <v>112</v>
      </c>
      <c r="C9" s="32"/>
      <c r="D9" s="38">
        <v>1</v>
      </c>
    </row>
    <row r="10" spans="1:4">
      <c r="A10" s="41" t="s">
        <v>409</v>
      </c>
      <c r="B10" s="32">
        <f t="shared" si="0"/>
        <v>112</v>
      </c>
      <c r="C10" s="32" t="s">
        <v>411</v>
      </c>
      <c r="D10" s="38">
        <v>1</v>
      </c>
    </row>
    <row r="11" spans="1:4">
      <c r="A11" s="41" t="s">
        <v>340</v>
      </c>
      <c r="B11" s="32"/>
      <c r="C11" s="32"/>
      <c r="D11" s="38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B02-69C1-D244-8D95-E48598BC4CC1}">
  <dimension ref="A1:F13"/>
  <sheetViews>
    <sheetView workbookViewId="0">
      <selection activeCell="C16" sqref="C16"/>
    </sheetView>
  </sheetViews>
  <sheetFormatPr baseColWidth="10" defaultRowHeight="16"/>
  <cols>
    <col min="1" max="1" width="59.33203125" style="29" customWidth="1"/>
    <col min="2" max="16384" width="10.83203125" style="29"/>
  </cols>
  <sheetData>
    <row r="1" spans="1:6" ht="19">
      <c r="A1" s="43" t="s">
        <v>16</v>
      </c>
      <c r="B1" s="43"/>
      <c r="C1" s="43"/>
      <c r="D1" s="43"/>
      <c r="E1" s="43"/>
      <c r="F1" s="43"/>
    </row>
    <row r="3" spans="1:6">
      <c r="B3" s="35" t="s">
        <v>368</v>
      </c>
      <c r="C3" s="35">
        <f>SUM(F5:F13)</f>
        <v>8.75</v>
      </c>
    </row>
    <row r="4" spans="1:6">
      <c r="B4" s="49" t="s">
        <v>172</v>
      </c>
      <c r="C4" s="49" t="s">
        <v>97</v>
      </c>
      <c r="D4" s="49" t="s">
        <v>109</v>
      </c>
      <c r="E4" s="49" t="s">
        <v>175</v>
      </c>
      <c r="F4" s="49" t="s">
        <v>368</v>
      </c>
    </row>
    <row r="5" spans="1:6">
      <c r="A5" s="41" t="s">
        <v>412</v>
      </c>
      <c r="B5" s="32" t="s">
        <v>416</v>
      </c>
      <c r="C5" s="32"/>
      <c r="D5" s="32"/>
      <c r="E5" s="32"/>
      <c r="F5" s="38"/>
    </row>
    <row r="6" spans="1:6">
      <c r="A6" s="41" t="s">
        <v>413</v>
      </c>
      <c r="B6" s="32"/>
      <c r="C6" s="32" t="s">
        <v>55</v>
      </c>
      <c r="D6" s="32"/>
      <c r="E6" s="32"/>
      <c r="F6" s="38"/>
    </row>
    <row r="7" spans="1:6">
      <c r="A7" s="41" t="s">
        <v>414</v>
      </c>
      <c r="B7" s="32" t="s">
        <v>416</v>
      </c>
      <c r="C7" s="32"/>
      <c r="D7" s="32">
        <v>0</v>
      </c>
      <c r="E7" s="32">
        <v>6</v>
      </c>
      <c r="F7" s="38">
        <v>2</v>
      </c>
    </row>
    <row r="8" spans="1:6">
      <c r="A8" s="41" t="s">
        <v>415</v>
      </c>
      <c r="B8" s="32" t="s">
        <v>416</v>
      </c>
      <c r="C8" s="32"/>
      <c r="D8" s="32">
        <v>0</v>
      </c>
      <c r="E8" s="32">
        <v>6</v>
      </c>
      <c r="F8" s="38">
        <v>3</v>
      </c>
    </row>
    <row r="9" spans="1:6">
      <c r="A9" s="41" t="s">
        <v>414</v>
      </c>
      <c r="B9" s="32" t="s">
        <v>416</v>
      </c>
      <c r="C9" s="32"/>
      <c r="D9" s="32">
        <v>1</v>
      </c>
      <c r="E9" s="32">
        <v>5</v>
      </c>
      <c r="F9" s="38">
        <f>F7*params!$B$4</f>
        <v>1</v>
      </c>
    </row>
    <row r="10" spans="1:6">
      <c r="A10" s="41" t="s">
        <v>415</v>
      </c>
      <c r="B10" s="32" t="s">
        <v>416</v>
      </c>
      <c r="C10" s="32"/>
      <c r="D10" s="32">
        <v>1</v>
      </c>
      <c r="E10" s="32">
        <v>5</v>
      </c>
      <c r="F10" s="38">
        <f>F8*params!$B$4</f>
        <v>1.5</v>
      </c>
    </row>
    <row r="11" spans="1:6">
      <c r="A11" s="41" t="s">
        <v>414</v>
      </c>
      <c r="B11" s="32" t="s">
        <v>416</v>
      </c>
      <c r="C11" s="32"/>
      <c r="D11" s="32">
        <v>2</v>
      </c>
      <c r="E11" s="32">
        <v>4</v>
      </c>
      <c r="F11" s="38">
        <f>F9*params!$B$4</f>
        <v>0.5</v>
      </c>
    </row>
    <row r="12" spans="1:6">
      <c r="A12" s="41" t="s">
        <v>415</v>
      </c>
      <c r="B12" s="32" t="s">
        <v>416</v>
      </c>
      <c r="C12" s="32"/>
      <c r="D12" s="32">
        <v>2</v>
      </c>
      <c r="E12" s="32">
        <v>4</v>
      </c>
      <c r="F12" s="38">
        <f>F10*params!$B$4</f>
        <v>0.75</v>
      </c>
    </row>
    <row r="13" spans="1:6">
      <c r="A13" s="41" t="s">
        <v>340</v>
      </c>
      <c r="B13" s="32"/>
      <c r="C13" s="32"/>
      <c r="D13" s="32"/>
      <c r="E13" s="32"/>
      <c r="F13" s="38"/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6C-96C2-B141-8047-DBA10F86F39A}">
  <dimension ref="A1:G48"/>
  <sheetViews>
    <sheetView workbookViewId="0">
      <selection activeCell="C16" sqref="C16"/>
    </sheetView>
  </sheetViews>
  <sheetFormatPr baseColWidth="10" defaultRowHeight="16"/>
  <cols>
    <col min="1" max="1" width="49.33203125" style="29" customWidth="1"/>
    <col min="2" max="2" width="23.5" style="29" customWidth="1"/>
    <col min="3" max="16384" width="10.83203125" style="29"/>
  </cols>
  <sheetData>
    <row r="1" spans="1:7" ht="19">
      <c r="A1" s="43" t="s">
        <v>17</v>
      </c>
      <c r="B1" s="43"/>
      <c r="C1" s="43"/>
      <c r="D1" s="43"/>
      <c r="E1" s="43"/>
      <c r="F1" s="43"/>
      <c r="G1" s="43"/>
    </row>
    <row r="3" spans="1:7">
      <c r="B3" s="35" t="s">
        <v>368</v>
      </c>
      <c r="C3" s="35">
        <f>SUM(G5:G39)</f>
        <v>14.71875</v>
      </c>
    </row>
    <row r="4" spans="1:7">
      <c r="B4" s="50" t="s">
        <v>425</v>
      </c>
      <c r="C4" s="50" t="s">
        <v>97</v>
      </c>
      <c r="D4" s="50" t="s">
        <v>427</v>
      </c>
      <c r="E4" s="50" t="s">
        <v>109</v>
      </c>
      <c r="F4" s="50" t="s">
        <v>379</v>
      </c>
      <c r="G4" s="50" t="s">
        <v>368</v>
      </c>
    </row>
    <row r="5" spans="1:7">
      <c r="A5" s="41" t="s">
        <v>417</v>
      </c>
      <c r="B5" s="32" t="s">
        <v>426</v>
      </c>
      <c r="C5" s="32"/>
      <c r="D5" s="32"/>
      <c r="E5" s="32"/>
      <c r="F5" s="32"/>
      <c r="G5" s="38"/>
    </row>
    <row r="6" spans="1:7">
      <c r="A6" s="41" t="s">
        <v>360</v>
      </c>
      <c r="B6" s="32"/>
      <c r="C6" s="32">
        <v>0</v>
      </c>
      <c r="D6" s="32"/>
      <c r="E6" s="32"/>
      <c r="F6" s="32"/>
      <c r="G6" s="38"/>
    </row>
    <row r="7" spans="1:7">
      <c r="A7" s="41" t="s">
        <v>418</v>
      </c>
      <c r="B7" s="32"/>
      <c r="C7" s="32"/>
      <c r="D7" s="32" t="s">
        <v>356</v>
      </c>
      <c r="E7" s="32"/>
      <c r="F7" s="32"/>
      <c r="G7" s="38"/>
    </row>
    <row r="8" spans="1:7">
      <c r="A8" s="41" t="s">
        <v>419</v>
      </c>
      <c r="B8" s="32" t="s">
        <v>426</v>
      </c>
      <c r="C8" s="32"/>
      <c r="D8" s="32"/>
      <c r="E8" s="32">
        <v>24</v>
      </c>
      <c r="F8" s="32"/>
      <c r="G8" s="38">
        <v>1</v>
      </c>
    </row>
    <row r="9" spans="1:7">
      <c r="A9" s="41" t="s">
        <v>420</v>
      </c>
      <c r="B9" s="32" t="s">
        <v>426</v>
      </c>
      <c r="C9" s="32"/>
      <c r="D9" s="32"/>
      <c r="E9" s="32"/>
      <c r="F9" s="32" t="s">
        <v>247</v>
      </c>
      <c r="G9" s="38">
        <v>3</v>
      </c>
    </row>
    <row r="10" spans="1:7">
      <c r="A10" s="41" t="s">
        <v>421</v>
      </c>
      <c r="B10" s="32"/>
      <c r="C10" s="32"/>
      <c r="D10" s="32"/>
      <c r="E10" s="32"/>
      <c r="F10" s="32" t="s">
        <v>247</v>
      </c>
      <c r="G10" s="38">
        <v>1</v>
      </c>
    </row>
    <row r="11" spans="1:7">
      <c r="A11" s="41" t="s">
        <v>422</v>
      </c>
      <c r="B11" s="32"/>
      <c r="C11" s="32"/>
      <c r="D11" s="32" t="s">
        <v>55</v>
      </c>
      <c r="E11" s="32"/>
      <c r="F11" s="32"/>
      <c r="G11" s="38">
        <v>1</v>
      </c>
    </row>
    <row r="12" spans="1:7">
      <c r="A12" s="41" t="s">
        <v>423</v>
      </c>
      <c r="B12" s="32"/>
      <c r="C12" s="32">
        <v>1</v>
      </c>
      <c r="D12" s="32"/>
      <c r="E12" s="32"/>
      <c r="F12" s="32"/>
      <c r="G12" s="38">
        <v>1</v>
      </c>
    </row>
    <row r="13" spans="1:7">
      <c r="A13" s="41" t="s">
        <v>419</v>
      </c>
      <c r="B13" s="32" t="s">
        <v>426</v>
      </c>
      <c r="C13" s="32"/>
      <c r="D13" s="32"/>
      <c r="E13" s="32">
        <v>23</v>
      </c>
      <c r="F13" s="32"/>
      <c r="G13" s="38">
        <f>G8*params!$B$4</f>
        <v>0.5</v>
      </c>
    </row>
    <row r="14" spans="1:7">
      <c r="A14" s="41" t="s">
        <v>420</v>
      </c>
      <c r="B14" s="32" t="s">
        <v>426</v>
      </c>
      <c r="C14" s="32"/>
      <c r="D14" s="32"/>
      <c r="E14" s="32"/>
      <c r="F14" s="32" t="s">
        <v>428</v>
      </c>
      <c r="G14" s="38">
        <f>G9*params!$B$4</f>
        <v>1.5</v>
      </c>
    </row>
    <row r="15" spans="1:7">
      <c r="A15" s="41" t="s">
        <v>421</v>
      </c>
      <c r="B15" s="32"/>
      <c r="C15" s="32"/>
      <c r="D15" s="32"/>
      <c r="E15" s="32"/>
      <c r="F15" s="32" t="s">
        <v>428</v>
      </c>
      <c r="G15" s="38">
        <f>G10*params!$B$4</f>
        <v>0.5</v>
      </c>
    </row>
    <row r="16" spans="1:7">
      <c r="A16" s="41" t="s">
        <v>422</v>
      </c>
      <c r="B16" s="32"/>
      <c r="C16" s="32"/>
      <c r="D16" s="32" t="s">
        <v>55</v>
      </c>
      <c r="E16" s="32"/>
      <c r="F16" s="32"/>
      <c r="G16" s="38">
        <f>G11*params!$B$4</f>
        <v>0.5</v>
      </c>
    </row>
    <row r="17" spans="1:7">
      <c r="A17" s="41" t="s">
        <v>423</v>
      </c>
      <c r="B17" s="32"/>
      <c r="C17" s="32">
        <v>2</v>
      </c>
      <c r="D17" s="32"/>
      <c r="E17" s="32"/>
      <c r="F17" s="32"/>
      <c r="G17" s="38">
        <f>G12*params!$B$4</f>
        <v>0.5</v>
      </c>
    </row>
    <row r="18" spans="1:7">
      <c r="A18" s="41" t="s">
        <v>419</v>
      </c>
      <c r="B18" s="32" t="s">
        <v>426</v>
      </c>
      <c r="C18" s="32"/>
      <c r="D18" s="32"/>
      <c r="E18" s="32">
        <v>22</v>
      </c>
      <c r="F18" s="32"/>
      <c r="G18" s="38">
        <f>G13*params!$B$4</f>
        <v>0.25</v>
      </c>
    </row>
    <row r="19" spans="1:7">
      <c r="A19" s="41" t="s">
        <v>420</v>
      </c>
      <c r="B19" s="32" t="s">
        <v>426</v>
      </c>
      <c r="C19" s="32"/>
      <c r="D19" s="32"/>
      <c r="E19" s="32"/>
      <c r="F19" s="32" t="s">
        <v>128</v>
      </c>
      <c r="G19" s="38">
        <f>G14*params!$B$4</f>
        <v>0.75</v>
      </c>
    </row>
    <row r="20" spans="1:7">
      <c r="A20" s="41" t="s">
        <v>421</v>
      </c>
      <c r="B20" s="32"/>
      <c r="C20" s="32"/>
      <c r="D20" s="32"/>
      <c r="E20" s="32"/>
      <c r="F20" s="32" t="s">
        <v>128</v>
      </c>
      <c r="G20" s="38">
        <f>G15*params!$B$4</f>
        <v>0.25</v>
      </c>
    </row>
    <row r="21" spans="1:7">
      <c r="A21" s="41" t="s">
        <v>422</v>
      </c>
      <c r="B21" s="32"/>
      <c r="C21" s="32"/>
      <c r="D21" s="32" t="s">
        <v>55</v>
      </c>
      <c r="E21" s="32"/>
      <c r="F21" s="32"/>
      <c r="G21" s="38">
        <f>G16*params!$B$4</f>
        <v>0.25</v>
      </c>
    </row>
    <row r="22" spans="1:7">
      <c r="A22" s="41" t="s">
        <v>423</v>
      </c>
      <c r="B22" s="32"/>
      <c r="C22" s="32">
        <v>3</v>
      </c>
      <c r="D22" s="32"/>
      <c r="E22" s="32"/>
      <c r="F22" s="32"/>
      <c r="G22" s="38">
        <f>G17*params!$B$4</f>
        <v>0.25</v>
      </c>
    </row>
    <row r="23" spans="1:7">
      <c r="A23" s="41" t="s">
        <v>419</v>
      </c>
      <c r="B23" s="32" t="s">
        <v>426</v>
      </c>
      <c r="C23" s="32"/>
      <c r="D23" s="32"/>
      <c r="E23" s="32">
        <v>21</v>
      </c>
      <c r="F23" s="32"/>
      <c r="G23" s="38">
        <f>G18*params!$B$4</f>
        <v>0.125</v>
      </c>
    </row>
    <row r="24" spans="1:7">
      <c r="A24" s="41" t="s">
        <v>420</v>
      </c>
      <c r="B24" s="32" t="s">
        <v>426</v>
      </c>
      <c r="C24" s="32"/>
      <c r="D24" s="32"/>
      <c r="E24" s="32"/>
      <c r="F24" s="32" t="s">
        <v>429</v>
      </c>
      <c r="G24" s="38">
        <f>G19*params!$B$4</f>
        <v>0.375</v>
      </c>
    </row>
    <row r="25" spans="1:7">
      <c r="A25" s="41" t="s">
        <v>421</v>
      </c>
      <c r="B25" s="32"/>
      <c r="C25" s="32"/>
      <c r="D25" s="32"/>
      <c r="E25" s="32"/>
      <c r="F25" s="32" t="s">
        <v>429</v>
      </c>
      <c r="G25" s="38">
        <f>G20*params!$B$4</f>
        <v>0.125</v>
      </c>
    </row>
    <row r="26" spans="1:7">
      <c r="A26" s="41" t="s">
        <v>422</v>
      </c>
      <c r="B26" s="32"/>
      <c r="C26" s="32"/>
      <c r="D26" s="32" t="s">
        <v>55</v>
      </c>
      <c r="E26" s="32"/>
      <c r="F26" s="32"/>
      <c r="G26" s="38">
        <f>G21*params!$B$4</f>
        <v>0.125</v>
      </c>
    </row>
    <row r="27" spans="1:7">
      <c r="A27" s="41" t="s">
        <v>423</v>
      </c>
      <c r="B27" s="32"/>
      <c r="C27" s="32">
        <v>4</v>
      </c>
      <c r="D27" s="32"/>
      <c r="E27" s="32"/>
      <c r="F27" s="32"/>
      <c r="G27" s="38">
        <f>G22*params!$B$4</f>
        <v>0.125</v>
      </c>
    </row>
    <row r="28" spans="1:7">
      <c r="A28" s="41" t="s">
        <v>419</v>
      </c>
      <c r="B28" s="32" t="s">
        <v>426</v>
      </c>
      <c r="C28" s="32"/>
      <c r="D28" s="32"/>
      <c r="E28" s="32">
        <v>20</v>
      </c>
      <c r="F28" s="32"/>
      <c r="G28" s="38">
        <f>G23*params!$B$4</f>
        <v>6.25E-2</v>
      </c>
    </row>
    <row r="29" spans="1:7">
      <c r="A29" s="41" t="s">
        <v>420</v>
      </c>
      <c r="B29" s="32" t="s">
        <v>426</v>
      </c>
      <c r="C29" s="32"/>
      <c r="D29" s="32"/>
      <c r="E29" s="32"/>
      <c r="F29" s="32" t="s">
        <v>175</v>
      </c>
      <c r="G29" s="38">
        <f>G24*params!$B$4</f>
        <v>0.1875</v>
      </c>
    </row>
    <row r="30" spans="1:7">
      <c r="A30" s="41" t="s">
        <v>421</v>
      </c>
      <c r="B30" s="32"/>
      <c r="C30" s="32"/>
      <c r="D30" s="32"/>
      <c r="E30" s="32"/>
      <c r="F30" s="32" t="s">
        <v>175</v>
      </c>
      <c r="G30" s="38">
        <f>G25*params!$B$4</f>
        <v>6.25E-2</v>
      </c>
    </row>
    <row r="31" spans="1:7">
      <c r="A31" s="41" t="s">
        <v>422</v>
      </c>
      <c r="B31" s="32"/>
      <c r="C31" s="32"/>
      <c r="D31" s="32" t="s">
        <v>55</v>
      </c>
      <c r="E31" s="32"/>
      <c r="F31" s="32"/>
      <c r="G31" s="38">
        <f>G26*params!$B$4</f>
        <v>6.25E-2</v>
      </c>
    </row>
    <row r="32" spans="1:7">
      <c r="A32" s="41" t="s">
        <v>423</v>
      </c>
      <c r="B32" s="32"/>
      <c r="C32" s="32">
        <v>5</v>
      </c>
      <c r="D32" s="32"/>
      <c r="E32" s="32"/>
      <c r="F32" s="32"/>
      <c r="G32" s="38">
        <f>G27*params!$B$4</f>
        <v>6.25E-2</v>
      </c>
    </row>
    <row r="33" spans="1:7">
      <c r="A33" s="41" t="s">
        <v>419</v>
      </c>
      <c r="B33" s="32" t="s">
        <v>426</v>
      </c>
      <c r="C33" s="32"/>
      <c r="D33" s="32"/>
      <c r="E33" s="32">
        <v>19</v>
      </c>
      <c r="F33" s="32"/>
      <c r="G33" s="38">
        <f>G28*params!$B$4</f>
        <v>3.125E-2</v>
      </c>
    </row>
    <row r="34" spans="1:7">
      <c r="A34" s="41" t="s">
        <v>420</v>
      </c>
      <c r="B34" s="32" t="s">
        <v>426</v>
      </c>
      <c r="C34" s="32"/>
      <c r="D34" s="32"/>
      <c r="E34" s="32"/>
      <c r="F34" s="32" t="s">
        <v>430</v>
      </c>
      <c r="G34" s="38">
        <f>G29*params!$B$4</f>
        <v>9.375E-2</v>
      </c>
    </row>
    <row r="35" spans="1:7">
      <c r="A35" s="41" t="s">
        <v>421</v>
      </c>
      <c r="B35" s="32"/>
      <c r="C35" s="32"/>
      <c r="D35" s="32"/>
      <c r="E35" s="32"/>
      <c r="F35" s="32" t="s">
        <v>430</v>
      </c>
      <c r="G35" s="38">
        <f>G30*params!$B$4</f>
        <v>3.125E-2</v>
      </c>
    </row>
    <row r="36" spans="1:7">
      <c r="A36" s="41" t="s">
        <v>399</v>
      </c>
      <c r="B36" s="32"/>
      <c r="C36" s="32"/>
      <c r="D36" s="32"/>
      <c r="E36" s="32"/>
      <c r="F36" s="32"/>
      <c r="G36" s="38"/>
    </row>
    <row r="37" spans="1:7">
      <c r="A37" s="41" t="s">
        <v>424</v>
      </c>
      <c r="B37" s="32"/>
      <c r="C37" s="32"/>
      <c r="D37" s="32" t="s">
        <v>55</v>
      </c>
      <c r="E37" s="32"/>
      <c r="F37" s="32"/>
      <c r="G37" s="38">
        <v>1</v>
      </c>
    </row>
    <row r="38" spans="1:7">
      <c r="A38" s="41" t="s">
        <v>349</v>
      </c>
      <c r="B38" s="32"/>
      <c r="C38" s="32"/>
      <c r="D38" s="32"/>
      <c r="E38" s="32"/>
      <c r="F38" s="32"/>
      <c r="G38" s="38"/>
    </row>
    <row r="39" spans="1:7">
      <c r="A39" s="41" t="s">
        <v>340</v>
      </c>
      <c r="B39" s="32"/>
      <c r="C39" s="32"/>
      <c r="D39" s="32"/>
      <c r="E39" s="32"/>
      <c r="F39" s="32"/>
      <c r="G39" s="38"/>
    </row>
    <row r="46" spans="1:7">
      <c r="A46" s="31"/>
    </row>
    <row r="48" spans="1:7">
      <c r="A48" s="31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7337-FF2E-3742-8B30-C6E4D76F2733}">
  <dimension ref="A1:E14"/>
  <sheetViews>
    <sheetView workbookViewId="0">
      <selection activeCell="C16" sqref="C16"/>
    </sheetView>
  </sheetViews>
  <sheetFormatPr baseColWidth="10" defaultRowHeight="16"/>
  <cols>
    <col min="1" max="1" width="36.6640625" style="29" customWidth="1"/>
    <col min="2" max="16384" width="10.83203125" style="29"/>
  </cols>
  <sheetData>
    <row r="1" spans="1:5" ht="19">
      <c r="A1" s="43" t="s">
        <v>18</v>
      </c>
      <c r="B1" s="43"/>
      <c r="C1" s="43"/>
      <c r="D1" s="43"/>
      <c r="E1" s="43"/>
    </row>
    <row r="3" spans="1:5">
      <c r="B3" s="40" t="s">
        <v>368</v>
      </c>
      <c r="C3" s="40">
        <f>SUM(E5:E13)</f>
        <v>10.75</v>
      </c>
    </row>
    <row r="4" spans="1:5">
      <c r="B4" s="50" t="s">
        <v>247</v>
      </c>
      <c r="C4" s="50" t="s">
        <v>149</v>
      </c>
      <c r="D4" s="50" t="s">
        <v>439</v>
      </c>
      <c r="E4" s="50" t="s">
        <v>368</v>
      </c>
    </row>
    <row r="5" spans="1:5">
      <c r="A5" s="41" t="s">
        <v>438</v>
      </c>
      <c r="B5" s="32">
        <v>101</v>
      </c>
      <c r="C5" s="32"/>
      <c r="D5" s="32"/>
      <c r="E5" s="38"/>
    </row>
    <row r="6" spans="1:5">
      <c r="A6" s="41" t="s">
        <v>431</v>
      </c>
      <c r="B6" s="32"/>
      <c r="C6" s="32">
        <v>1</v>
      </c>
      <c r="D6" s="32"/>
      <c r="E6" s="38"/>
    </row>
    <row r="7" spans="1:5">
      <c r="A7" s="41" t="s">
        <v>432</v>
      </c>
      <c r="B7" s="32"/>
      <c r="C7" s="32">
        <v>1</v>
      </c>
      <c r="D7" s="32"/>
      <c r="E7" s="38">
        <v>1</v>
      </c>
    </row>
    <row r="8" spans="1:5">
      <c r="A8" s="41" t="s">
        <v>434</v>
      </c>
      <c r="B8" s="32">
        <v>101</v>
      </c>
      <c r="C8" s="32">
        <v>1</v>
      </c>
      <c r="D8" s="32"/>
      <c r="E8" s="38">
        <v>2</v>
      </c>
    </row>
    <row r="9" spans="1:5">
      <c r="A9" s="41" t="s">
        <v>435</v>
      </c>
      <c r="B9" s="32">
        <v>101</v>
      </c>
      <c r="C9" s="32">
        <v>1</v>
      </c>
      <c r="D9" s="32">
        <v>1</v>
      </c>
      <c r="E9" s="38">
        <v>3</v>
      </c>
    </row>
    <row r="10" spans="1:5">
      <c r="A10" s="41" t="s">
        <v>432</v>
      </c>
      <c r="B10" s="32"/>
      <c r="C10" s="32">
        <v>0</v>
      </c>
      <c r="D10" s="32"/>
      <c r="E10" s="38">
        <f>E7*params!$B$4</f>
        <v>0.5</v>
      </c>
    </row>
    <row r="11" spans="1:5">
      <c r="A11" s="41" t="s">
        <v>434</v>
      </c>
      <c r="B11" s="32">
        <v>101</v>
      </c>
      <c r="C11" s="32">
        <v>0</v>
      </c>
      <c r="D11" s="32"/>
      <c r="E11" s="38">
        <f>E8*params!$B$4</f>
        <v>1</v>
      </c>
    </row>
    <row r="12" spans="1:5">
      <c r="A12" s="41" t="s">
        <v>436</v>
      </c>
      <c r="B12" s="32">
        <v>101</v>
      </c>
      <c r="C12" s="32">
        <v>0</v>
      </c>
      <c r="D12" s="32">
        <v>1</v>
      </c>
      <c r="E12" s="38">
        <v>3</v>
      </c>
    </row>
    <row r="13" spans="1:5">
      <c r="A13" s="41" t="s">
        <v>432</v>
      </c>
      <c r="B13" s="32"/>
      <c r="C13" s="32">
        <v>-1</v>
      </c>
      <c r="D13" s="32"/>
      <c r="E13" s="38">
        <f>E10*params!$B$4</f>
        <v>0.25</v>
      </c>
    </row>
    <row r="14" spans="1:5">
      <c r="A14" s="41" t="s">
        <v>440</v>
      </c>
      <c r="B14" s="32"/>
      <c r="C14" s="32"/>
      <c r="D14" s="32"/>
      <c r="E14" s="38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8B2F-20C5-9E4A-8215-D6FED65402FB}">
  <dimension ref="A1:D15"/>
  <sheetViews>
    <sheetView workbookViewId="0">
      <selection activeCell="C16" sqref="C16"/>
    </sheetView>
  </sheetViews>
  <sheetFormatPr baseColWidth="10" defaultRowHeight="16"/>
  <cols>
    <col min="1" max="1" width="48.1640625" style="29" customWidth="1"/>
    <col min="2" max="16384" width="10.83203125" style="29"/>
  </cols>
  <sheetData>
    <row r="1" spans="1:4" ht="19">
      <c r="A1" s="43" t="s">
        <v>19</v>
      </c>
      <c r="B1" s="43"/>
      <c r="C1" s="43"/>
      <c r="D1" s="43"/>
    </row>
    <row r="3" spans="1:4">
      <c r="B3" s="40" t="s">
        <v>368</v>
      </c>
      <c r="C3" s="40">
        <f>SUM(D5:D15)</f>
        <v>5.6875</v>
      </c>
    </row>
    <row r="4" spans="1:4">
      <c r="B4" s="50" t="s">
        <v>137</v>
      </c>
      <c r="C4" s="50" t="s">
        <v>439</v>
      </c>
      <c r="D4" s="50" t="s">
        <v>368</v>
      </c>
    </row>
    <row r="5" spans="1:4">
      <c r="A5" s="46" t="s">
        <v>441</v>
      </c>
      <c r="B5" s="32">
        <v>3247</v>
      </c>
      <c r="C5" s="32"/>
      <c r="D5" s="38"/>
    </row>
    <row r="6" spans="1:4">
      <c r="A6" s="41" t="s">
        <v>442</v>
      </c>
      <c r="B6" s="32">
        <v>3247</v>
      </c>
      <c r="C6" s="32"/>
      <c r="D6" s="38">
        <v>1</v>
      </c>
    </row>
    <row r="7" spans="1:4">
      <c r="A7" s="41" t="s">
        <v>443</v>
      </c>
      <c r="B7" s="32">
        <v>3247</v>
      </c>
      <c r="C7" s="32">
        <v>1</v>
      </c>
      <c r="D7" s="38">
        <v>2</v>
      </c>
    </row>
    <row r="8" spans="1:4">
      <c r="A8" s="41" t="s">
        <v>442</v>
      </c>
      <c r="B8" s="32">
        <v>324</v>
      </c>
      <c r="C8" s="32"/>
      <c r="D8" s="38">
        <f>D6*params!$B$4</f>
        <v>0.5</v>
      </c>
    </row>
    <row r="9" spans="1:4">
      <c r="A9" s="41" t="s">
        <v>443</v>
      </c>
      <c r="B9" s="32">
        <v>324</v>
      </c>
      <c r="C9" s="32">
        <v>1</v>
      </c>
      <c r="D9" s="38">
        <f>D7*params!$B$4</f>
        <v>1</v>
      </c>
    </row>
    <row r="10" spans="1:4">
      <c r="A10" s="41" t="s">
        <v>442</v>
      </c>
      <c r="B10" s="32">
        <v>32</v>
      </c>
      <c r="C10" s="32"/>
      <c r="D10" s="38">
        <f>D8*params!$B$4</f>
        <v>0.25</v>
      </c>
    </row>
    <row r="11" spans="1:4">
      <c r="A11" s="41" t="s">
        <v>443</v>
      </c>
      <c r="B11" s="32">
        <v>32</v>
      </c>
      <c r="C11" s="32">
        <v>1</v>
      </c>
      <c r="D11" s="38">
        <f>D9*params!$B$4</f>
        <v>0.5</v>
      </c>
    </row>
    <row r="12" spans="1:4">
      <c r="A12" s="41" t="s">
        <v>442</v>
      </c>
      <c r="B12" s="32">
        <v>3</v>
      </c>
      <c r="C12" s="32"/>
      <c r="D12" s="38">
        <f>D10*params!$B$4</f>
        <v>0.125</v>
      </c>
    </row>
    <row r="13" spans="1:4">
      <c r="A13" s="41" t="s">
        <v>443</v>
      </c>
      <c r="B13" s="32">
        <v>3</v>
      </c>
      <c r="C13" s="32">
        <v>1</v>
      </c>
      <c r="D13" s="38">
        <f>D11*params!$B$4</f>
        <v>0.25</v>
      </c>
    </row>
    <row r="14" spans="1:4">
      <c r="A14" s="41" t="s">
        <v>442</v>
      </c>
      <c r="B14" s="32">
        <v>0</v>
      </c>
      <c r="C14" s="32"/>
      <c r="D14" s="38">
        <f>D12*params!$B$4</f>
        <v>6.25E-2</v>
      </c>
    </row>
    <row r="15" spans="1:4">
      <c r="A15" s="41" t="s">
        <v>433</v>
      </c>
      <c r="B15" s="32"/>
      <c r="C15" s="32"/>
      <c r="D15" s="38"/>
    </row>
  </sheetData>
  <mergeCells count="1">
    <mergeCell ref="A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D497-03BB-1649-853D-4A1EBABBABC9}">
  <dimension ref="A1:D13"/>
  <sheetViews>
    <sheetView workbookViewId="0">
      <selection activeCell="C16" sqref="C16"/>
    </sheetView>
  </sheetViews>
  <sheetFormatPr baseColWidth="10" defaultRowHeight="16"/>
  <cols>
    <col min="1" max="1" width="32.83203125" style="29" customWidth="1"/>
    <col min="2" max="16384" width="10.83203125" style="29"/>
  </cols>
  <sheetData>
    <row r="1" spans="1:4" ht="19">
      <c r="A1" s="43" t="s">
        <v>20</v>
      </c>
      <c r="B1" s="43"/>
      <c r="C1" s="43"/>
      <c r="D1" s="43"/>
    </row>
    <row r="3" spans="1:4">
      <c r="B3" s="40" t="s">
        <v>368</v>
      </c>
      <c r="C3" s="40">
        <f>SUM(D5:D13)</f>
        <v>5.375</v>
      </c>
    </row>
    <row r="4" spans="1:4">
      <c r="B4" s="50" t="s">
        <v>410</v>
      </c>
      <c r="C4" s="50" t="s">
        <v>439</v>
      </c>
      <c r="D4" s="50" t="s">
        <v>368</v>
      </c>
    </row>
    <row r="5" spans="1:4">
      <c r="A5" s="46" t="s">
        <v>447</v>
      </c>
      <c r="B5" s="32">
        <v>4</v>
      </c>
      <c r="C5" s="32"/>
      <c r="D5" s="38"/>
    </row>
    <row r="6" spans="1:4">
      <c r="A6" s="41" t="s">
        <v>444</v>
      </c>
      <c r="B6" s="32">
        <v>4</v>
      </c>
      <c r="C6" s="32"/>
      <c r="D6" s="38">
        <v>1</v>
      </c>
    </row>
    <row r="7" spans="1:4">
      <c r="A7" s="41" t="s">
        <v>446</v>
      </c>
      <c r="B7" s="32">
        <v>4</v>
      </c>
      <c r="C7" s="32">
        <v>1</v>
      </c>
      <c r="D7" s="38">
        <v>2</v>
      </c>
    </row>
    <row r="8" spans="1:4">
      <c r="A8" s="41" t="s">
        <v>444</v>
      </c>
      <c r="B8" s="32">
        <v>3</v>
      </c>
      <c r="C8" s="32"/>
      <c r="D8" s="38">
        <f>D6*params!$B$4</f>
        <v>0.5</v>
      </c>
    </row>
    <row r="9" spans="1:4">
      <c r="A9" s="41" t="s">
        <v>446</v>
      </c>
      <c r="B9" s="32">
        <v>3</v>
      </c>
      <c r="C9" s="32">
        <v>1</v>
      </c>
      <c r="D9" s="38">
        <f>D7*params!$B$4</f>
        <v>1</v>
      </c>
    </row>
    <row r="10" spans="1:4">
      <c r="A10" s="41" t="s">
        <v>444</v>
      </c>
      <c r="B10" s="32">
        <v>2</v>
      </c>
      <c r="C10" s="32"/>
      <c r="D10" s="38">
        <f>D8*params!$B$4</f>
        <v>0.25</v>
      </c>
    </row>
    <row r="11" spans="1:4">
      <c r="A11" s="41" t="s">
        <v>446</v>
      </c>
      <c r="B11" s="32">
        <v>2</v>
      </c>
      <c r="C11" s="32"/>
      <c r="D11" s="38">
        <f>D9*params!$B$4</f>
        <v>0.5</v>
      </c>
    </row>
    <row r="12" spans="1:4">
      <c r="A12" s="41" t="s">
        <v>444</v>
      </c>
      <c r="B12" s="32">
        <v>1</v>
      </c>
      <c r="C12" s="32"/>
      <c r="D12" s="38">
        <f>D10*params!$B$4</f>
        <v>0.125</v>
      </c>
    </row>
    <row r="13" spans="1:4">
      <c r="A13" s="41" t="s">
        <v>445</v>
      </c>
      <c r="B13" s="32"/>
      <c r="C13" s="32"/>
      <c r="D13" s="38"/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0-5F91-B341-9672-70FA0C1276E3}">
  <dimension ref="A1:D15"/>
  <sheetViews>
    <sheetView workbookViewId="0">
      <selection activeCell="C16" sqref="C16"/>
    </sheetView>
  </sheetViews>
  <sheetFormatPr baseColWidth="10" defaultRowHeight="16"/>
  <cols>
    <col min="1" max="1" width="48.1640625" style="29" customWidth="1"/>
    <col min="2" max="16384" width="10.83203125" style="29"/>
  </cols>
  <sheetData>
    <row r="1" spans="1:4" ht="19">
      <c r="A1" s="43" t="s">
        <v>21</v>
      </c>
      <c r="B1" s="43"/>
      <c r="C1" s="43"/>
      <c r="D1" s="43"/>
    </row>
    <row r="3" spans="1:4">
      <c r="B3" s="40" t="s">
        <v>368</v>
      </c>
      <c r="C3" s="40">
        <f>SUM(D5:D15)</f>
        <v>6.4375</v>
      </c>
    </row>
    <row r="4" spans="1:4">
      <c r="B4" s="50" t="s">
        <v>149</v>
      </c>
      <c r="C4" s="50" t="s">
        <v>439</v>
      </c>
      <c r="D4" s="50" t="s">
        <v>368</v>
      </c>
    </row>
    <row r="5" spans="1:4">
      <c r="A5" s="46" t="s">
        <v>448</v>
      </c>
      <c r="B5" s="32">
        <v>4</v>
      </c>
      <c r="C5" s="32"/>
      <c r="D5" s="38"/>
    </row>
    <row r="6" spans="1:4">
      <c r="A6" s="41" t="s">
        <v>449</v>
      </c>
      <c r="B6" s="32">
        <v>4</v>
      </c>
      <c r="C6" s="32"/>
      <c r="D6" s="38">
        <v>1</v>
      </c>
    </row>
    <row r="7" spans="1:4">
      <c r="A7" s="41" t="s">
        <v>450</v>
      </c>
      <c r="B7" s="32">
        <v>4</v>
      </c>
      <c r="C7" s="32">
        <v>1</v>
      </c>
      <c r="D7" s="38">
        <v>3</v>
      </c>
    </row>
    <row r="8" spans="1:4">
      <c r="A8" s="41" t="s">
        <v>449</v>
      </c>
      <c r="B8" s="32">
        <v>2</v>
      </c>
      <c r="C8" s="32"/>
      <c r="D8" s="38">
        <f>D6*params!$B$4</f>
        <v>0.5</v>
      </c>
    </row>
    <row r="9" spans="1:4">
      <c r="A9" s="41" t="s">
        <v>450</v>
      </c>
      <c r="B9" s="32">
        <v>2</v>
      </c>
      <c r="C9" s="32">
        <v>1</v>
      </c>
      <c r="D9" s="38">
        <f>D7*params!$B$4</f>
        <v>1.5</v>
      </c>
    </row>
    <row r="10" spans="1:4">
      <c r="A10" s="41" t="s">
        <v>449</v>
      </c>
      <c r="B10" s="32">
        <v>0</v>
      </c>
      <c r="C10" s="32"/>
      <c r="D10" s="38">
        <f>D8*params!$B$4</f>
        <v>0.25</v>
      </c>
    </row>
    <row r="11" spans="1:4">
      <c r="A11" s="41" t="s">
        <v>445</v>
      </c>
      <c r="B11" s="32"/>
      <c r="C11" s="32"/>
      <c r="D11" s="38"/>
    </row>
    <row r="12" spans="1:4">
      <c r="A12" s="41" t="s">
        <v>449</v>
      </c>
      <c r="B12" s="32">
        <v>-2</v>
      </c>
      <c r="C12" s="32"/>
      <c r="D12" s="38">
        <f>D10*params!$B$4</f>
        <v>0.125</v>
      </c>
    </row>
    <row r="13" spans="1:4">
      <c r="A13" s="41" t="s">
        <v>445</v>
      </c>
      <c r="B13" s="32"/>
      <c r="C13" s="32"/>
      <c r="D13" s="38"/>
    </row>
    <row r="14" spans="1:4">
      <c r="A14" s="41" t="s">
        <v>449</v>
      </c>
      <c r="B14" s="32">
        <v>0</v>
      </c>
      <c r="C14" s="32"/>
      <c r="D14" s="38">
        <f>D12*params!$B$4</f>
        <v>6.25E-2</v>
      </c>
    </row>
    <row r="15" spans="1:4">
      <c r="A15" s="41" t="s">
        <v>445</v>
      </c>
      <c r="B15" s="32"/>
      <c r="C15" s="32"/>
      <c r="D15" s="38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dimension ref="B7:F42"/>
  <sheetViews>
    <sheetView workbookViewId="0">
      <selection activeCell="D47" sqref="D47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3" t="s">
        <v>0</v>
      </c>
      <c r="C7" s="5" t="s">
        <v>331</v>
      </c>
      <c r="D7" s="5" t="s">
        <v>332</v>
      </c>
    </row>
    <row r="8" spans="2:6">
      <c r="B8" s="30" t="s">
        <v>24</v>
      </c>
      <c r="C8" s="6">
        <v>68.014414634146334</v>
      </c>
      <c r="D8">
        <v>25.023400000000002</v>
      </c>
      <c r="F8">
        <v>1</v>
      </c>
    </row>
    <row r="9" spans="2:6">
      <c r="B9" s="30" t="s">
        <v>34</v>
      </c>
      <c r="C9" s="6">
        <v>100.26741463414632</v>
      </c>
      <c r="D9">
        <v>38.2515</v>
      </c>
      <c r="F9">
        <v>2</v>
      </c>
    </row>
    <row r="10" spans="2:6">
      <c r="B10" s="30" t="s">
        <v>38</v>
      </c>
      <c r="C10" s="6">
        <v>132.46873170731703</v>
      </c>
      <c r="F10">
        <v>7</v>
      </c>
    </row>
    <row r="11" spans="2:6">
      <c r="B11" s="30" t="s">
        <v>39</v>
      </c>
      <c r="C11" s="6">
        <v>154.64156097560979</v>
      </c>
      <c r="F11">
        <v>8</v>
      </c>
    </row>
    <row r="12" spans="2:6">
      <c r="B12" s="30" t="s">
        <v>40</v>
      </c>
      <c r="C12" s="6">
        <v>211.48453658536584</v>
      </c>
      <c r="F12">
        <v>10</v>
      </c>
    </row>
    <row r="13" spans="2:6">
      <c r="B13" s="30" t="s">
        <v>35</v>
      </c>
      <c r="C13" s="6">
        <v>70.510951219512179</v>
      </c>
      <c r="D13">
        <v>21.008300000000002</v>
      </c>
      <c r="F13">
        <v>11</v>
      </c>
    </row>
    <row r="14" spans="2:6">
      <c r="B14" s="30" t="s">
        <v>25</v>
      </c>
      <c r="C14" s="6">
        <v>66.048609756097534</v>
      </c>
      <c r="D14">
        <v>22.907299999999999</v>
      </c>
      <c r="F14">
        <v>13</v>
      </c>
    </row>
    <row r="15" spans="2:6">
      <c r="B15" s="30" t="s">
        <v>26</v>
      </c>
      <c r="C15" s="6">
        <v>104.82602439024393</v>
      </c>
      <c r="D15">
        <v>29.233600000000003</v>
      </c>
      <c r="F15">
        <v>14</v>
      </c>
    </row>
    <row r="16" spans="2:6">
      <c r="B16" s="30" t="s">
        <v>27</v>
      </c>
      <c r="C16" s="6">
        <v>65.420853658536572</v>
      </c>
      <c r="F16">
        <v>17</v>
      </c>
    </row>
    <row r="17" spans="2:6">
      <c r="B17" s="30" t="s">
        <v>28</v>
      </c>
      <c r="C17" s="6">
        <v>42.585804878048783</v>
      </c>
      <c r="F17">
        <v>20</v>
      </c>
    </row>
    <row r="18" spans="2:6">
      <c r="B18" s="30" t="s">
        <v>29</v>
      </c>
      <c r="C18" s="6">
        <v>65.473780487804873</v>
      </c>
      <c r="D18">
        <v>22.51305</v>
      </c>
      <c r="F18">
        <v>21</v>
      </c>
    </row>
    <row r="19" spans="2:6">
      <c r="B19" s="30" t="s">
        <v>37</v>
      </c>
      <c r="C19" s="6">
        <v>59.81002439024391</v>
      </c>
      <c r="F19">
        <v>22</v>
      </c>
    </row>
    <row r="20" spans="2:6">
      <c r="B20" s="30" t="s">
        <v>36</v>
      </c>
      <c r="C20" s="6">
        <v>37.425292682926823</v>
      </c>
      <c r="D20">
        <v>15.159050000000001</v>
      </c>
      <c r="F20">
        <v>23</v>
      </c>
    </row>
    <row r="21" spans="2:6">
      <c r="B21" s="30" t="s">
        <v>30</v>
      </c>
      <c r="C21" s="6">
        <v>48.394707317073163</v>
      </c>
      <c r="D21">
        <v>20.602500000000003</v>
      </c>
    </row>
    <row r="22" spans="2:6">
      <c r="B22" s="30" t="s">
        <v>41</v>
      </c>
      <c r="C22" s="6">
        <v>355.30917073170724</v>
      </c>
    </row>
    <row r="23" spans="2:6">
      <c r="B23" s="30" t="s">
        <v>42</v>
      </c>
      <c r="C23" s="6">
        <v>20.50239024390244</v>
      </c>
    </row>
    <row r="24" spans="2:6">
      <c r="B24" s="30" t="s">
        <v>31</v>
      </c>
      <c r="C24" s="6">
        <v>99.988414634146352</v>
      </c>
      <c r="D24">
        <v>33.501850000000005</v>
      </c>
    </row>
    <row r="25" spans="2:6">
      <c r="B25" s="30" t="s">
        <v>43</v>
      </c>
      <c r="C25" s="6">
        <v>132.07892682926831</v>
      </c>
    </row>
    <row r="26" spans="2:6">
      <c r="B26" s="30" t="s">
        <v>44</v>
      </c>
      <c r="C26" s="6">
        <v>145.23982926829271</v>
      </c>
    </row>
    <row r="27" spans="2:6">
      <c r="B27" s="30" t="s">
        <v>32</v>
      </c>
      <c r="C27" s="6">
        <v>80.621829268292686</v>
      </c>
      <c r="D27">
        <v>25.9283</v>
      </c>
    </row>
    <row r="28" spans="2:6">
      <c r="B28" s="30" t="s">
        <v>70</v>
      </c>
      <c r="C28" s="6">
        <v>89.939219512195123</v>
      </c>
      <c r="D28">
        <v>54.675699999999999</v>
      </c>
    </row>
    <row r="29" spans="2:6">
      <c r="B29" s="30" t="s">
        <v>33</v>
      </c>
      <c r="C29" s="6">
        <v>86.29456097560977</v>
      </c>
      <c r="D29">
        <v>43.558350000000004</v>
      </c>
    </row>
    <row r="30" spans="2:6">
      <c r="B30" s="30" t="s">
        <v>45</v>
      </c>
      <c r="C30" s="6">
        <v>54.500707317073157</v>
      </c>
    </row>
    <row r="31" spans="2:6">
      <c r="B31" s="18"/>
    </row>
    <row r="32" spans="2:6">
      <c r="B32" s="18"/>
    </row>
    <row r="33" spans="2:2">
      <c r="B33" s="18"/>
    </row>
    <row r="34" spans="2:2">
      <c r="B34" s="18"/>
    </row>
    <row r="35" spans="2:2">
      <c r="B35" s="18"/>
    </row>
    <row r="36" spans="2:2">
      <c r="B36" s="18"/>
    </row>
    <row r="37" spans="2:2">
      <c r="B37" s="18"/>
    </row>
    <row r="38" spans="2:2">
      <c r="B38" s="18"/>
    </row>
    <row r="39" spans="2:2">
      <c r="B39" s="18"/>
    </row>
    <row r="40" spans="2:2">
      <c r="B40" s="18"/>
    </row>
    <row r="41" spans="2:2">
      <c r="B41" s="18"/>
    </row>
    <row r="42" spans="2:2">
      <c r="B42" s="18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C767-C8D1-DE49-850B-12B2C9FFC385}">
  <dimension ref="A1:E15"/>
  <sheetViews>
    <sheetView workbookViewId="0">
      <selection activeCell="C16" sqref="C16"/>
    </sheetView>
  </sheetViews>
  <sheetFormatPr baseColWidth="10" defaultRowHeight="16"/>
  <cols>
    <col min="1" max="1" width="32.6640625" style="29" customWidth="1"/>
    <col min="2" max="16384" width="10.83203125" style="29"/>
  </cols>
  <sheetData>
    <row r="1" spans="1:5" ht="19">
      <c r="A1" s="43" t="s">
        <v>22</v>
      </c>
      <c r="B1" s="43"/>
      <c r="C1" s="43"/>
      <c r="D1" s="43"/>
      <c r="E1" s="43"/>
    </row>
    <row r="3" spans="1:5">
      <c r="B3" s="40" t="s">
        <v>368</v>
      </c>
      <c r="C3" s="40">
        <f>SUM(E5:E15)</f>
        <v>8.75</v>
      </c>
    </row>
    <row r="4" spans="1:5">
      <c r="B4" s="50" t="s">
        <v>203</v>
      </c>
      <c r="C4" s="50" t="s">
        <v>204</v>
      </c>
      <c r="D4" s="50" t="s">
        <v>439</v>
      </c>
      <c r="E4" s="50" t="s">
        <v>368</v>
      </c>
    </row>
    <row r="5" spans="1:5">
      <c r="A5" s="46" t="s">
        <v>451</v>
      </c>
      <c r="B5" s="32">
        <v>3</v>
      </c>
      <c r="C5" s="32"/>
      <c r="D5" s="32"/>
      <c r="E5" s="38"/>
    </row>
    <row r="6" spans="1:5">
      <c r="A6" s="41" t="s">
        <v>452</v>
      </c>
      <c r="B6" s="32"/>
      <c r="C6" s="32">
        <v>2</v>
      </c>
      <c r="D6" s="32"/>
      <c r="E6" s="38"/>
    </row>
    <row r="7" spans="1:5">
      <c r="A7" s="41" t="s">
        <v>453</v>
      </c>
      <c r="B7" s="32"/>
      <c r="C7" s="32">
        <v>2</v>
      </c>
      <c r="D7" s="32"/>
      <c r="E7" s="38">
        <v>1</v>
      </c>
    </row>
    <row r="8" spans="1:5">
      <c r="A8" s="41" t="s">
        <v>454</v>
      </c>
      <c r="B8" s="32"/>
      <c r="C8" s="32">
        <v>2</v>
      </c>
      <c r="D8" s="32"/>
      <c r="E8" s="38">
        <v>1</v>
      </c>
    </row>
    <row r="9" spans="1:5">
      <c r="A9" s="41" t="s">
        <v>456</v>
      </c>
      <c r="B9" s="32">
        <v>3</v>
      </c>
      <c r="C9" s="32">
        <v>2</v>
      </c>
      <c r="D9" s="32">
        <v>1</v>
      </c>
      <c r="E9" s="38">
        <v>3</v>
      </c>
    </row>
    <row r="10" spans="1:5">
      <c r="A10" s="41" t="s">
        <v>453</v>
      </c>
      <c r="B10" s="32"/>
      <c r="C10" s="32">
        <v>1</v>
      </c>
      <c r="D10" s="32"/>
      <c r="E10" s="38">
        <f>E7*params!$B$4</f>
        <v>0.5</v>
      </c>
    </row>
    <row r="11" spans="1:5">
      <c r="A11" s="41" t="s">
        <v>454</v>
      </c>
      <c r="B11" s="32"/>
      <c r="C11" s="32">
        <v>1</v>
      </c>
      <c r="D11" s="32"/>
      <c r="E11" s="38">
        <f>E8*params!$B$4</f>
        <v>0.5</v>
      </c>
    </row>
    <row r="12" spans="1:5">
      <c r="A12" s="41" t="s">
        <v>455</v>
      </c>
      <c r="B12" s="32">
        <v>3</v>
      </c>
      <c r="C12" s="32"/>
      <c r="D12" s="32"/>
      <c r="E12" s="38">
        <v>1</v>
      </c>
    </row>
    <row r="13" spans="1:5">
      <c r="A13" s="41" t="s">
        <v>456</v>
      </c>
      <c r="B13" s="32">
        <v>3</v>
      </c>
      <c r="C13" s="32">
        <v>1</v>
      </c>
      <c r="D13" s="32">
        <v>1</v>
      </c>
      <c r="E13" s="38">
        <f>E9*params!$B$4</f>
        <v>1.5</v>
      </c>
    </row>
    <row r="14" spans="1:5">
      <c r="A14" s="41" t="s">
        <v>453</v>
      </c>
      <c r="B14" s="32"/>
      <c r="C14" s="32">
        <v>0</v>
      </c>
      <c r="D14" s="32"/>
      <c r="E14" s="38">
        <f>E10*params!$B$4</f>
        <v>0.25</v>
      </c>
    </row>
    <row r="15" spans="1:5">
      <c r="A15" s="41" t="s">
        <v>445</v>
      </c>
      <c r="B15" s="32"/>
      <c r="C15" s="32"/>
      <c r="D15" s="32"/>
      <c r="E15" s="38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215-B3DB-734D-B3FC-EACB1F03A95F}">
  <dimension ref="A1:E27"/>
  <sheetViews>
    <sheetView workbookViewId="0">
      <selection activeCell="C16" sqref="C16"/>
    </sheetView>
  </sheetViews>
  <sheetFormatPr baseColWidth="10" defaultRowHeight="16"/>
  <cols>
    <col min="1" max="1" width="44" style="29" customWidth="1"/>
    <col min="2" max="2" width="13.83203125" style="29" customWidth="1"/>
    <col min="3" max="16384" width="10.83203125" style="29"/>
  </cols>
  <sheetData>
    <row r="1" spans="1:5" ht="19">
      <c r="A1" s="36" t="s">
        <v>23</v>
      </c>
      <c r="B1" s="36"/>
      <c r="C1" s="36"/>
      <c r="D1" s="36"/>
      <c r="E1" s="36"/>
    </row>
    <row r="3" spans="1:5">
      <c r="B3" s="40" t="s">
        <v>368</v>
      </c>
      <c r="C3" s="40">
        <f>SUM(E5:E27)</f>
        <v>16</v>
      </c>
    </row>
    <row r="4" spans="1:5">
      <c r="B4" s="50" t="s">
        <v>341</v>
      </c>
      <c r="C4" s="50" t="s">
        <v>97</v>
      </c>
      <c r="D4" s="50" t="s">
        <v>109</v>
      </c>
      <c r="E4" s="50" t="s">
        <v>368</v>
      </c>
    </row>
    <row r="5" spans="1:5">
      <c r="A5" s="46" t="s">
        <v>457</v>
      </c>
      <c r="B5" s="32" t="s">
        <v>464</v>
      </c>
      <c r="C5" s="32"/>
      <c r="D5" s="32"/>
      <c r="E5" s="38"/>
    </row>
    <row r="6" spans="1:5">
      <c r="A6" s="41" t="s">
        <v>458</v>
      </c>
      <c r="B6" s="32" t="s">
        <v>464</v>
      </c>
      <c r="C6" s="32" t="s">
        <v>465</v>
      </c>
      <c r="D6" s="32"/>
      <c r="E6" s="38">
        <v>1</v>
      </c>
    </row>
    <row r="7" spans="1:5">
      <c r="A7" s="41" t="s">
        <v>459</v>
      </c>
      <c r="B7" s="32" t="s">
        <v>464</v>
      </c>
      <c r="C7" s="32"/>
      <c r="D7" s="32">
        <v>0</v>
      </c>
      <c r="E7" s="38">
        <v>1</v>
      </c>
    </row>
    <row r="8" spans="1:5">
      <c r="A8" s="41" t="s">
        <v>460</v>
      </c>
      <c r="B8" s="32" t="s">
        <v>464</v>
      </c>
      <c r="C8" s="32"/>
      <c r="D8" s="32">
        <v>0</v>
      </c>
      <c r="E8" s="38">
        <v>2</v>
      </c>
    </row>
    <row r="9" spans="1:5">
      <c r="A9" s="41" t="s">
        <v>461</v>
      </c>
      <c r="B9" s="32" t="s">
        <v>464</v>
      </c>
      <c r="C9" s="32"/>
      <c r="D9" s="32">
        <v>0</v>
      </c>
      <c r="E9" s="38">
        <v>2</v>
      </c>
    </row>
    <row r="10" spans="1:5">
      <c r="A10" s="41" t="s">
        <v>399</v>
      </c>
      <c r="B10" s="32"/>
      <c r="C10" s="32"/>
      <c r="D10" s="32"/>
      <c r="E10" s="38"/>
    </row>
    <row r="11" spans="1:5">
      <c r="A11" s="41" t="s">
        <v>462</v>
      </c>
      <c r="B11" s="32" t="s">
        <v>464</v>
      </c>
      <c r="C11" s="32" t="s">
        <v>466</v>
      </c>
      <c r="D11" s="32">
        <v>0</v>
      </c>
      <c r="E11" s="38">
        <v>3</v>
      </c>
    </row>
    <row r="12" spans="1:5">
      <c r="A12" s="41" t="s">
        <v>459</v>
      </c>
      <c r="B12" s="32" t="s">
        <v>464</v>
      </c>
      <c r="C12" s="32"/>
      <c r="D12" s="32">
        <v>1</v>
      </c>
      <c r="E12" s="38">
        <f>E7*params!$B$4</f>
        <v>0.5</v>
      </c>
    </row>
    <row r="13" spans="1:5">
      <c r="A13" s="41" t="s">
        <v>460</v>
      </c>
      <c r="B13" s="32" t="s">
        <v>464</v>
      </c>
      <c r="C13" s="32"/>
      <c r="D13" s="32">
        <v>1</v>
      </c>
      <c r="E13" s="38">
        <f>E8*params!$B$4</f>
        <v>1</v>
      </c>
    </row>
    <row r="14" spans="1:5">
      <c r="A14" s="41" t="s">
        <v>461</v>
      </c>
      <c r="B14" s="32" t="s">
        <v>464</v>
      </c>
      <c r="C14" s="32"/>
      <c r="D14" s="32">
        <v>1</v>
      </c>
      <c r="E14" s="38">
        <f>E9*params!$B$4</f>
        <v>1</v>
      </c>
    </row>
    <row r="15" spans="1:5">
      <c r="A15" s="41" t="s">
        <v>399</v>
      </c>
      <c r="B15" s="32"/>
      <c r="C15" s="32"/>
      <c r="D15" s="32"/>
      <c r="E15" s="38"/>
    </row>
    <row r="16" spans="1:5">
      <c r="A16" s="41" t="s">
        <v>462</v>
      </c>
      <c r="B16" s="32" t="s">
        <v>464</v>
      </c>
      <c r="C16" s="32" t="s">
        <v>467</v>
      </c>
      <c r="D16" s="32">
        <v>1</v>
      </c>
      <c r="E16" s="38">
        <f>E11*params!$B$4</f>
        <v>1.5</v>
      </c>
    </row>
    <row r="17" spans="1:5">
      <c r="A17" s="41" t="s">
        <v>459</v>
      </c>
      <c r="B17" s="32" t="s">
        <v>464</v>
      </c>
      <c r="C17" s="32"/>
      <c r="D17" s="32">
        <v>2</v>
      </c>
      <c r="E17" s="38">
        <f>E12*params!$B$4</f>
        <v>0.25</v>
      </c>
    </row>
    <row r="18" spans="1:5">
      <c r="A18" s="41" t="s">
        <v>460</v>
      </c>
      <c r="B18" s="32" t="s">
        <v>464</v>
      </c>
      <c r="C18" s="32"/>
      <c r="D18" s="32">
        <v>2</v>
      </c>
      <c r="E18" s="38">
        <f>E13*params!$B$4</f>
        <v>0.5</v>
      </c>
    </row>
    <row r="19" spans="1:5">
      <c r="A19" s="41" t="s">
        <v>461</v>
      </c>
      <c r="B19" s="32" t="s">
        <v>464</v>
      </c>
      <c r="C19" s="32"/>
      <c r="D19" s="32">
        <v>2</v>
      </c>
      <c r="E19" s="38">
        <f>E14*params!$B$4</f>
        <v>0.5</v>
      </c>
    </row>
    <row r="20" spans="1:5">
      <c r="A20" s="41" t="s">
        <v>399</v>
      </c>
      <c r="B20" s="32"/>
      <c r="C20" s="32"/>
      <c r="D20" s="32"/>
      <c r="E20" s="38"/>
    </row>
    <row r="21" spans="1:5">
      <c r="A21" s="41" t="s">
        <v>462</v>
      </c>
      <c r="B21" s="32" t="s">
        <v>464</v>
      </c>
      <c r="C21" s="32" t="s">
        <v>468</v>
      </c>
      <c r="D21" s="32">
        <v>2</v>
      </c>
      <c r="E21" s="38">
        <f>E16*params!$B$4</f>
        <v>0.75</v>
      </c>
    </row>
    <row r="22" spans="1:5">
      <c r="A22" s="41" t="s">
        <v>459</v>
      </c>
      <c r="B22" s="32" t="s">
        <v>464</v>
      </c>
      <c r="C22" s="32"/>
      <c r="D22" s="32">
        <v>3</v>
      </c>
      <c r="E22" s="38">
        <f>E17*params!$B$4</f>
        <v>0.125</v>
      </c>
    </row>
    <row r="23" spans="1:5">
      <c r="A23" s="41" t="s">
        <v>460</v>
      </c>
      <c r="B23" s="32" t="s">
        <v>464</v>
      </c>
      <c r="C23" s="32"/>
      <c r="D23" s="32">
        <v>3</v>
      </c>
      <c r="E23" s="38">
        <f>E18*params!$B$4</f>
        <v>0.25</v>
      </c>
    </row>
    <row r="24" spans="1:5">
      <c r="A24" s="41" t="s">
        <v>461</v>
      </c>
      <c r="B24" s="32" t="s">
        <v>464</v>
      </c>
      <c r="C24" s="32"/>
      <c r="D24" s="32">
        <v>3</v>
      </c>
      <c r="E24" s="38">
        <f>E19*params!$B$4</f>
        <v>0.25</v>
      </c>
    </row>
    <row r="25" spans="1:5">
      <c r="A25" s="41" t="s">
        <v>399</v>
      </c>
      <c r="B25" s="32"/>
      <c r="C25" s="32"/>
      <c r="D25" s="32"/>
      <c r="E25" s="38">
        <f>E20*params!$B$4</f>
        <v>0</v>
      </c>
    </row>
    <row r="26" spans="1:5">
      <c r="A26" s="41" t="s">
        <v>462</v>
      </c>
      <c r="B26" s="32" t="s">
        <v>464</v>
      </c>
      <c r="C26" s="32" t="s">
        <v>469</v>
      </c>
      <c r="D26" s="32">
        <v>3</v>
      </c>
      <c r="E26" s="38">
        <f>E21*params!$B$4</f>
        <v>0.375</v>
      </c>
    </row>
    <row r="27" spans="1:5">
      <c r="A27" s="41" t="s">
        <v>463</v>
      </c>
      <c r="B27" s="32"/>
      <c r="C27" s="32"/>
      <c r="D27" s="32"/>
      <c r="E27" s="38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33E-B418-E046-B907-848FD4223C36}">
  <dimension ref="A1:C11"/>
  <sheetViews>
    <sheetView workbookViewId="0">
      <selection activeCell="C16" sqref="C16"/>
    </sheetView>
  </sheetViews>
  <sheetFormatPr baseColWidth="10" defaultRowHeight="16"/>
  <cols>
    <col min="1" max="1" width="36.6640625" style="29" customWidth="1"/>
    <col min="2" max="16384" width="10.83203125" style="29"/>
  </cols>
  <sheetData>
    <row r="1" spans="1:3" ht="19">
      <c r="A1" s="43" t="s">
        <v>46</v>
      </c>
      <c r="B1" s="43"/>
      <c r="C1" s="43"/>
    </row>
    <row r="3" spans="1:3">
      <c r="B3" s="35" t="s">
        <v>368</v>
      </c>
      <c r="C3" s="35">
        <f>SUM(C5:C11)</f>
        <v>5</v>
      </c>
    </row>
    <row r="4" spans="1:3">
      <c r="B4" s="50" t="s">
        <v>437</v>
      </c>
      <c r="C4" s="50" t="s">
        <v>368</v>
      </c>
    </row>
    <row r="5" spans="1:3">
      <c r="A5" s="41" t="s">
        <v>470</v>
      </c>
      <c r="B5" s="32" t="s">
        <v>477</v>
      </c>
      <c r="C5" s="38"/>
    </row>
    <row r="6" spans="1:3">
      <c r="A6" s="41" t="s">
        <v>471</v>
      </c>
      <c r="B6" s="32" t="s">
        <v>478</v>
      </c>
      <c r="C6" s="38">
        <v>1</v>
      </c>
    </row>
    <row r="7" spans="1:3">
      <c r="A7" s="41" t="s">
        <v>472</v>
      </c>
      <c r="B7" s="32" t="s">
        <v>478</v>
      </c>
      <c r="C7" s="38">
        <v>1</v>
      </c>
    </row>
    <row r="8" spans="1:3">
      <c r="A8" s="41" t="s">
        <v>473</v>
      </c>
      <c r="B8" s="32" t="s">
        <v>478</v>
      </c>
      <c r="C8" s="38">
        <v>1</v>
      </c>
    </row>
    <row r="9" spans="1:3">
      <c r="A9" s="41" t="s">
        <v>474</v>
      </c>
      <c r="B9" s="32" t="s">
        <v>478</v>
      </c>
      <c r="C9" s="38">
        <v>1</v>
      </c>
    </row>
    <row r="10" spans="1:3">
      <c r="A10" s="41" t="s">
        <v>476</v>
      </c>
      <c r="B10" s="32" t="s">
        <v>478</v>
      </c>
      <c r="C10" s="38">
        <v>1</v>
      </c>
    </row>
    <row r="11" spans="1:3">
      <c r="A11" s="41" t="s">
        <v>475</v>
      </c>
      <c r="B11" s="32"/>
      <c r="C11" s="38"/>
    </row>
  </sheetData>
  <mergeCells count="1">
    <mergeCell ref="A1: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D16"/>
  <sheetViews>
    <sheetView zoomScale="137" workbookViewId="0">
      <selection activeCell="D8" sqref="D8"/>
    </sheetView>
  </sheetViews>
  <sheetFormatPr baseColWidth="10" defaultRowHeight="16"/>
  <cols>
    <col min="1" max="1" width="23.1640625" style="11" customWidth="1"/>
    <col min="2" max="16384" width="10.83203125" style="11"/>
  </cols>
  <sheetData>
    <row r="1" spans="1:4" ht="19">
      <c r="A1" s="42" t="s">
        <v>24</v>
      </c>
      <c r="B1" s="42"/>
      <c r="C1" s="42"/>
      <c r="D1" s="42"/>
    </row>
    <row r="2" spans="1:4" ht="19">
      <c r="A2" s="24"/>
      <c r="B2" s="24"/>
      <c r="C2" s="24"/>
    </row>
    <row r="3" spans="1:4">
      <c r="B3" s="61" t="s">
        <v>368</v>
      </c>
      <c r="C3" s="61">
        <f>SUM(D5:D16)</f>
        <v>5.25</v>
      </c>
    </row>
    <row r="4" spans="1:4">
      <c r="B4" s="62" t="s">
        <v>97</v>
      </c>
      <c r="C4" s="62" t="s">
        <v>98</v>
      </c>
      <c r="D4" s="62" t="s">
        <v>368</v>
      </c>
    </row>
    <row r="5" spans="1:4">
      <c r="A5" s="58" t="s">
        <v>93</v>
      </c>
      <c r="B5" s="59">
        <v>1</v>
      </c>
      <c r="C5" s="59"/>
      <c r="D5" s="25"/>
    </row>
    <row r="6" spans="1:4">
      <c r="A6" s="58" t="s">
        <v>94</v>
      </c>
      <c r="B6" s="59"/>
      <c r="C6" s="59">
        <v>4</v>
      </c>
      <c r="D6" s="25"/>
    </row>
    <row r="7" spans="1:4">
      <c r="A7" s="58" t="s">
        <v>95</v>
      </c>
      <c r="B7" s="59"/>
      <c r="C7" s="59">
        <v>4</v>
      </c>
      <c r="D7" s="25">
        <v>1</v>
      </c>
    </row>
    <row r="8" spans="1:4">
      <c r="A8" s="58" t="s">
        <v>96</v>
      </c>
      <c r="B8" s="59">
        <v>4</v>
      </c>
      <c r="C8" s="59">
        <v>4</v>
      </c>
      <c r="D8" s="25">
        <v>2</v>
      </c>
    </row>
    <row r="9" spans="1:4">
      <c r="A9" s="58" t="s">
        <v>92</v>
      </c>
      <c r="B9" s="59"/>
      <c r="C9" s="59">
        <v>3</v>
      </c>
      <c r="D9" s="25"/>
    </row>
    <row r="10" spans="1:4">
      <c r="A10" s="58" t="s">
        <v>95</v>
      </c>
      <c r="B10" s="59"/>
      <c r="C10" s="59">
        <v>3</v>
      </c>
      <c r="D10" s="25">
        <f>D7*params!B$4</f>
        <v>0.5</v>
      </c>
    </row>
    <row r="11" spans="1:4">
      <c r="A11" s="58" t="s">
        <v>96</v>
      </c>
      <c r="B11" s="59">
        <v>12</v>
      </c>
      <c r="C11" s="59">
        <v>3</v>
      </c>
      <c r="D11" s="25">
        <f>D8*params!B$4</f>
        <v>1</v>
      </c>
    </row>
    <row r="12" spans="1:4">
      <c r="A12" s="58" t="s">
        <v>92</v>
      </c>
      <c r="B12" s="59"/>
      <c r="C12" s="59">
        <v>2</v>
      </c>
      <c r="D12" s="25"/>
    </row>
    <row r="13" spans="1:4">
      <c r="A13" s="58" t="s">
        <v>95</v>
      </c>
      <c r="B13" s="59"/>
      <c r="C13" s="59">
        <v>2</v>
      </c>
      <c r="D13" s="25">
        <f>D10*params!B$4</f>
        <v>0.25</v>
      </c>
    </row>
    <row r="14" spans="1:4">
      <c r="A14" s="58" t="s">
        <v>96</v>
      </c>
      <c r="B14" s="59">
        <v>24</v>
      </c>
      <c r="C14" s="59">
        <v>2</v>
      </c>
      <c r="D14" s="25">
        <f>D11*params!B$4</f>
        <v>0.5</v>
      </c>
    </row>
    <row r="15" spans="1:4">
      <c r="A15" s="58" t="s">
        <v>92</v>
      </c>
      <c r="B15" s="59"/>
      <c r="C15" s="59">
        <v>1</v>
      </c>
      <c r="D15" s="25"/>
    </row>
    <row r="16" spans="1:4">
      <c r="A16" s="58" t="s">
        <v>116</v>
      </c>
      <c r="B16" s="59">
        <v>24</v>
      </c>
      <c r="C16" s="59"/>
      <c r="D16" s="25"/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G26"/>
  <sheetViews>
    <sheetView zoomScale="135" workbookViewId="0">
      <selection activeCell="D8" sqref="D8"/>
    </sheetView>
  </sheetViews>
  <sheetFormatPr baseColWidth="10" defaultRowHeight="16"/>
  <cols>
    <col min="1" max="1" width="42.83203125" style="11" customWidth="1"/>
    <col min="2" max="16384" width="10.83203125" style="11"/>
  </cols>
  <sheetData>
    <row r="1" spans="1:7" ht="19">
      <c r="A1" s="63" t="s">
        <v>34</v>
      </c>
      <c r="B1" s="63"/>
      <c r="C1" s="63"/>
      <c r="D1" s="63"/>
      <c r="E1" s="63"/>
      <c r="F1" s="63"/>
    </row>
    <row r="3" spans="1:7">
      <c r="B3" s="61" t="s">
        <v>368</v>
      </c>
      <c r="C3" s="61">
        <f>SUM(G5:G26)</f>
        <v>11.9375</v>
      </c>
    </row>
    <row r="4" spans="1:7">
      <c r="B4" s="64" t="s">
        <v>99</v>
      </c>
      <c r="C4" s="64" t="s">
        <v>100</v>
      </c>
      <c r="D4" s="64" t="s">
        <v>103</v>
      </c>
      <c r="E4" s="64" t="s">
        <v>108</v>
      </c>
      <c r="F4" s="64" t="s">
        <v>109</v>
      </c>
      <c r="G4" s="64" t="s">
        <v>368</v>
      </c>
    </row>
    <row r="5" spans="1:7">
      <c r="A5" s="65" t="s">
        <v>104</v>
      </c>
      <c r="B5" s="59" t="s">
        <v>101</v>
      </c>
      <c r="C5" s="59"/>
      <c r="D5" s="59"/>
      <c r="E5" s="59"/>
      <c r="F5" s="59"/>
      <c r="G5" s="37"/>
    </row>
    <row r="6" spans="1:7">
      <c r="A6" s="65" t="s">
        <v>105</v>
      </c>
      <c r="B6" s="59"/>
      <c r="C6" s="59" t="s">
        <v>102</v>
      </c>
      <c r="D6" s="59"/>
      <c r="E6" s="59"/>
      <c r="F6" s="59"/>
      <c r="G6" s="37"/>
    </row>
    <row r="7" spans="1:7">
      <c r="A7" s="66" t="s">
        <v>106</v>
      </c>
      <c r="B7" s="59"/>
      <c r="C7" s="59"/>
      <c r="D7" s="59"/>
      <c r="E7" s="59"/>
      <c r="F7" s="59"/>
      <c r="G7" s="37"/>
    </row>
    <row r="8" spans="1:7">
      <c r="A8" s="66" t="s">
        <v>107</v>
      </c>
      <c r="B8" s="59" t="s">
        <v>101</v>
      </c>
      <c r="C8" s="59" t="s">
        <v>102</v>
      </c>
      <c r="D8" s="59"/>
      <c r="E8" s="59"/>
      <c r="F8" s="59"/>
      <c r="G8" s="37">
        <v>2</v>
      </c>
    </row>
    <row r="9" spans="1:7">
      <c r="A9" s="67" t="s">
        <v>110</v>
      </c>
      <c r="B9" s="59"/>
      <c r="C9" s="59" t="str">
        <f>C8</f>
        <v>Hamburg</v>
      </c>
      <c r="D9" s="59">
        <v>6</v>
      </c>
      <c r="E9" s="59"/>
      <c r="F9" s="59"/>
      <c r="G9" s="37">
        <v>1</v>
      </c>
    </row>
    <row r="10" spans="1:7">
      <c r="A10" s="67" t="s">
        <v>111</v>
      </c>
      <c r="B10" s="59"/>
      <c r="C10" s="59"/>
      <c r="D10" s="59"/>
      <c r="E10" s="59">
        <v>0</v>
      </c>
      <c r="F10" s="59"/>
      <c r="G10" s="37"/>
    </row>
    <row r="11" spans="1:7">
      <c r="A11" s="67" t="s">
        <v>112</v>
      </c>
      <c r="B11" s="59"/>
      <c r="C11" s="59"/>
      <c r="D11" s="59">
        <v>6</v>
      </c>
      <c r="E11" s="59"/>
      <c r="F11" s="59">
        <v>0</v>
      </c>
      <c r="G11" s="37">
        <v>1</v>
      </c>
    </row>
    <row r="12" spans="1:7">
      <c r="A12" s="67" t="s">
        <v>113</v>
      </c>
      <c r="B12" s="59" t="str">
        <f>B8</f>
        <v>Magdeburg</v>
      </c>
      <c r="C12" s="59" t="str">
        <f>C9</f>
        <v>Hamburg</v>
      </c>
      <c r="D12" s="59"/>
      <c r="E12" s="59"/>
      <c r="F12" s="59">
        <f>F11</f>
        <v>0</v>
      </c>
      <c r="G12" s="37">
        <v>3</v>
      </c>
    </row>
    <row r="13" spans="1:7">
      <c r="A13" s="67" t="s">
        <v>112</v>
      </c>
      <c r="B13" s="59"/>
      <c r="C13" s="59"/>
      <c r="D13" s="59">
        <v>6</v>
      </c>
      <c r="E13" s="59"/>
      <c r="F13" s="59">
        <v>1</v>
      </c>
      <c r="G13" s="37">
        <f>G11*params!B$4</f>
        <v>0.5</v>
      </c>
    </row>
    <row r="14" spans="1:7">
      <c r="A14" s="67" t="s">
        <v>113</v>
      </c>
      <c r="B14" s="59" t="str">
        <f>B12</f>
        <v>Magdeburg</v>
      </c>
      <c r="C14" s="59" t="str">
        <f>C12</f>
        <v>Hamburg</v>
      </c>
      <c r="D14" s="59"/>
      <c r="E14" s="59"/>
      <c r="F14" s="59">
        <v>1</v>
      </c>
      <c r="G14" s="37">
        <f>G12*params!B$4</f>
        <v>1.5</v>
      </c>
    </row>
    <row r="15" spans="1:7">
      <c r="A15" s="58" t="s">
        <v>114</v>
      </c>
      <c r="B15" s="59"/>
      <c r="C15" s="59"/>
      <c r="D15" s="59"/>
      <c r="E15" s="59">
        <v>1</v>
      </c>
      <c r="F15" s="59"/>
      <c r="G15" s="37">
        <v>1</v>
      </c>
    </row>
    <row r="16" spans="1:7">
      <c r="A16" s="67" t="s">
        <v>112</v>
      </c>
      <c r="B16" s="59"/>
      <c r="C16" s="59"/>
      <c r="D16" s="59">
        <v>6</v>
      </c>
      <c r="E16" s="59"/>
      <c r="F16" s="59">
        <v>2</v>
      </c>
      <c r="G16" s="37">
        <f>G13*params!B$4</f>
        <v>0.25</v>
      </c>
    </row>
    <row r="17" spans="1:7">
      <c r="A17" s="67" t="s">
        <v>113</v>
      </c>
      <c r="B17" s="59" t="s">
        <v>101</v>
      </c>
      <c r="C17" s="59" t="s">
        <v>102</v>
      </c>
      <c r="D17" s="59"/>
      <c r="E17" s="59"/>
      <c r="F17" s="59">
        <v>2</v>
      </c>
      <c r="G17" s="37">
        <f>G14*params!B$4</f>
        <v>0.75</v>
      </c>
    </row>
    <row r="18" spans="1:7">
      <c r="A18" s="68" t="s">
        <v>112</v>
      </c>
      <c r="B18" s="69"/>
      <c r="C18" s="69"/>
      <c r="D18" s="69">
        <v>6</v>
      </c>
      <c r="E18" s="69"/>
      <c r="F18" s="69">
        <v>3</v>
      </c>
      <c r="G18" s="37">
        <f>G16*params!B$4</f>
        <v>0.125</v>
      </c>
    </row>
    <row r="19" spans="1:7">
      <c r="A19" s="68" t="s">
        <v>113</v>
      </c>
      <c r="B19" s="69" t="s">
        <v>101</v>
      </c>
      <c r="C19" s="69" t="s">
        <v>102</v>
      </c>
      <c r="D19" s="69"/>
      <c r="E19" s="69"/>
      <c r="F19" s="69">
        <f>F17+1</f>
        <v>3</v>
      </c>
      <c r="G19" s="37">
        <f>G17*params!B$4</f>
        <v>0.375</v>
      </c>
    </row>
    <row r="20" spans="1:7">
      <c r="A20" s="68" t="s">
        <v>112</v>
      </c>
      <c r="B20" s="69"/>
      <c r="C20" s="69"/>
      <c r="D20" s="69">
        <v>6</v>
      </c>
      <c r="E20" s="69"/>
      <c r="F20" s="69">
        <v>4</v>
      </c>
      <c r="G20" s="37">
        <f>G18*params!B$4</f>
        <v>6.25E-2</v>
      </c>
    </row>
    <row r="21" spans="1:7">
      <c r="A21" s="68" t="s">
        <v>113</v>
      </c>
      <c r="B21" s="69" t="s">
        <v>101</v>
      </c>
      <c r="C21" s="69" t="s">
        <v>102</v>
      </c>
      <c r="D21" s="69"/>
      <c r="E21" s="69"/>
      <c r="F21" s="69">
        <v>4</v>
      </c>
      <c r="G21" s="37">
        <f>G19*params!B$4</f>
        <v>0.1875</v>
      </c>
    </row>
    <row r="22" spans="1:7">
      <c r="A22" s="68" t="s">
        <v>112</v>
      </c>
      <c r="B22" s="69"/>
      <c r="C22" s="69"/>
      <c r="D22" s="69">
        <v>6</v>
      </c>
      <c r="E22" s="69"/>
      <c r="F22" s="69">
        <v>5</v>
      </c>
      <c r="G22" s="37">
        <f>G20*params!B$4</f>
        <v>3.125E-2</v>
      </c>
    </row>
    <row r="23" spans="1:7">
      <c r="A23" s="68" t="s">
        <v>113</v>
      </c>
      <c r="B23" s="69" t="s">
        <v>101</v>
      </c>
      <c r="C23" s="69" t="s">
        <v>102</v>
      </c>
      <c r="D23" s="69"/>
      <c r="E23" s="69"/>
      <c r="F23" s="69">
        <v>5</v>
      </c>
      <c r="G23" s="37">
        <f>G21*params!B$4</f>
        <v>9.375E-2</v>
      </c>
    </row>
    <row r="24" spans="1:7">
      <c r="A24" s="68" t="s">
        <v>112</v>
      </c>
      <c r="B24" s="69"/>
      <c r="C24" s="69"/>
      <c r="D24" s="69">
        <v>6</v>
      </c>
      <c r="E24" s="69"/>
      <c r="F24" s="69">
        <v>6</v>
      </c>
      <c r="G24" s="37">
        <f>G22*params!B$4</f>
        <v>1.5625E-2</v>
      </c>
    </row>
    <row r="25" spans="1:7">
      <c r="A25" s="68" t="s">
        <v>113</v>
      </c>
      <c r="B25" s="69" t="s">
        <v>101</v>
      </c>
      <c r="C25" s="69" t="s">
        <v>102</v>
      </c>
      <c r="D25" s="69"/>
      <c r="E25" s="69"/>
      <c r="F25" s="69">
        <v>6</v>
      </c>
      <c r="G25" s="37">
        <f>G23*params!B$4</f>
        <v>4.6875E-2</v>
      </c>
    </row>
    <row r="26" spans="1:7">
      <c r="A26" s="58" t="s">
        <v>115</v>
      </c>
      <c r="B26" s="59"/>
      <c r="C26" s="59"/>
      <c r="D26" s="59"/>
      <c r="E26" s="59">
        <v>1</v>
      </c>
      <c r="F26" s="59"/>
      <c r="G26" s="70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D8" sqref="D8"/>
    </sheetView>
  </sheetViews>
  <sheetFormatPr baseColWidth="10" defaultRowHeight="16"/>
  <sheetData>
    <row r="1" spans="1:1">
      <c r="A1" t="s">
        <v>305</v>
      </c>
    </row>
    <row r="3" spans="1:1">
      <c r="A3" s="23" t="s">
        <v>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G24"/>
  <sheetViews>
    <sheetView workbookViewId="0">
      <selection activeCell="D8" sqref="D8"/>
    </sheetView>
  </sheetViews>
  <sheetFormatPr baseColWidth="10" defaultRowHeight="16"/>
  <cols>
    <col min="1" max="1" width="72" style="11" customWidth="1"/>
    <col min="2" max="16384" width="10.83203125" style="11"/>
  </cols>
  <sheetData>
    <row r="1" spans="1:7" ht="19">
      <c r="A1" s="57" t="s">
        <v>307</v>
      </c>
      <c r="B1" s="57"/>
      <c r="C1" s="57"/>
      <c r="D1" s="57"/>
      <c r="E1" s="57"/>
      <c r="F1" s="57"/>
    </row>
    <row r="2" spans="1:7" ht="19">
      <c r="A2" s="73"/>
      <c r="B2" s="73"/>
      <c r="C2" s="73"/>
      <c r="D2" s="73"/>
      <c r="E2" s="73"/>
      <c r="F2" s="73"/>
    </row>
    <row r="3" spans="1:7">
      <c r="B3" s="61" t="s">
        <v>368</v>
      </c>
      <c r="C3" s="61">
        <f>SUM(G5:G24)</f>
        <v>15.5</v>
      </c>
    </row>
    <row r="4" spans="1:7">
      <c r="B4" s="64" t="s">
        <v>117</v>
      </c>
      <c r="C4" s="64" t="s">
        <v>316</v>
      </c>
      <c r="D4" s="64" t="s">
        <v>317</v>
      </c>
      <c r="E4" s="64" t="s">
        <v>318</v>
      </c>
      <c r="F4" s="64" t="s">
        <v>323</v>
      </c>
      <c r="G4" s="64" t="str">
        <f>B3</f>
        <v>score</v>
      </c>
    </row>
    <row r="5" spans="1:7">
      <c r="A5" s="74" t="s">
        <v>308</v>
      </c>
      <c r="B5" s="59" t="s">
        <v>315</v>
      </c>
      <c r="C5" s="59"/>
      <c r="D5" s="59"/>
      <c r="E5" s="59"/>
      <c r="F5" s="59"/>
      <c r="G5" s="70"/>
    </row>
    <row r="6" spans="1:7">
      <c r="A6" s="74" t="s">
        <v>309</v>
      </c>
      <c r="B6" s="59" t="s">
        <v>315</v>
      </c>
      <c r="C6" s="59">
        <v>0</v>
      </c>
      <c r="D6" s="59"/>
      <c r="E6" s="59"/>
      <c r="F6" s="59"/>
      <c r="G6" s="70">
        <v>1</v>
      </c>
    </row>
    <row r="7" spans="1:7">
      <c r="A7" s="59" t="s">
        <v>310</v>
      </c>
      <c r="B7" s="59" t="s">
        <v>315</v>
      </c>
      <c r="C7" s="59"/>
      <c r="D7" s="59">
        <v>2</v>
      </c>
      <c r="E7" s="59"/>
      <c r="F7" s="59"/>
      <c r="G7" s="70">
        <v>1</v>
      </c>
    </row>
    <row r="8" spans="1:7">
      <c r="A8" s="74" t="s">
        <v>311</v>
      </c>
      <c r="B8" s="59" t="s">
        <v>315</v>
      </c>
      <c r="C8" s="59"/>
      <c r="D8" s="59">
        <v>2</v>
      </c>
      <c r="E8" s="59"/>
      <c r="F8" s="59"/>
      <c r="G8" s="70">
        <v>2</v>
      </c>
    </row>
    <row r="9" spans="1:7">
      <c r="A9" s="70" t="s">
        <v>310</v>
      </c>
      <c r="B9" s="59" t="s">
        <v>315</v>
      </c>
      <c r="C9" s="59"/>
      <c r="D9" s="59">
        <v>1</v>
      </c>
      <c r="E9" s="59"/>
      <c r="F9" s="59"/>
      <c r="G9" s="70">
        <f>G7*params!B$4</f>
        <v>0.5</v>
      </c>
    </row>
    <row r="10" spans="1:7">
      <c r="A10" s="74" t="s">
        <v>311</v>
      </c>
      <c r="B10" s="59" t="s">
        <v>315</v>
      </c>
      <c r="C10" s="59"/>
      <c r="D10" s="59">
        <v>1</v>
      </c>
      <c r="E10" s="59"/>
      <c r="F10" s="59"/>
      <c r="G10" s="70">
        <f>G8*params!B$4</f>
        <v>1</v>
      </c>
    </row>
    <row r="11" spans="1:7">
      <c r="A11" s="59" t="s">
        <v>312</v>
      </c>
      <c r="B11" s="59" t="s">
        <v>315</v>
      </c>
      <c r="C11" s="59"/>
      <c r="D11" s="59"/>
      <c r="E11" s="59">
        <v>5</v>
      </c>
      <c r="F11" s="59"/>
      <c r="G11" s="70">
        <v>2</v>
      </c>
    </row>
    <row r="12" spans="1:7">
      <c r="A12" s="74" t="s">
        <v>313</v>
      </c>
      <c r="B12" s="59" t="s">
        <v>315</v>
      </c>
      <c r="C12" s="59"/>
      <c r="D12" s="59">
        <v>1</v>
      </c>
      <c r="E12" s="59"/>
      <c r="F12" s="59"/>
      <c r="G12" s="70">
        <v>2</v>
      </c>
    </row>
    <row r="13" spans="1:7">
      <c r="A13" s="59" t="s">
        <v>314</v>
      </c>
      <c r="B13" s="59" t="s">
        <v>319</v>
      </c>
      <c r="C13" s="59"/>
      <c r="D13" s="59">
        <v>1</v>
      </c>
      <c r="E13" s="59">
        <v>5</v>
      </c>
      <c r="F13" s="59"/>
      <c r="G13" s="70">
        <v>1</v>
      </c>
    </row>
    <row r="14" spans="1:7">
      <c r="A14" s="70" t="s">
        <v>310</v>
      </c>
      <c r="B14" s="59" t="s">
        <v>319</v>
      </c>
      <c r="C14" s="59"/>
      <c r="D14" s="59">
        <v>2</v>
      </c>
      <c r="E14" s="59"/>
      <c r="F14" s="59"/>
      <c r="G14" s="70">
        <f>G9*params!B$4</f>
        <v>0.25</v>
      </c>
    </row>
    <row r="15" spans="1:7">
      <c r="A15" s="74" t="s">
        <v>311</v>
      </c>
      <c r="B15" s="59" t="s">
        <v>319</v>
      </c>
      <c r="C15" s="59"/>
      <c r="D15" s="59">
        <v>2</v>
      </c>
      <c r="E15" s="59"/>
      <c r="F15" s="59"/>
      <c r="G15" s="70">
        <f>G10*params!B$4</f>
        <v>0.5</v>
      </c>
    </row>
    <row r="16" spans="1:7">
      <c r="A16" s="59" t="s">
        <v>312</v>
      </c>
      <c r="B16" s="59" t="s">
        <v>319</v>
      </c>
      <c r="C16" s="59"/>
      <c r="D16" s="59"/>
      <c r="E16" s="59">
        <v>7</v>
      </c>
      <c r="F16" s="59"/>
      <c r="G16" s="70">
        <f>G11*params!B$4</f>
        <v>1</v>
      </c>
    </row>
    <row r="17" spans="1:7">
      <c r="A17" s="74" t="s">
        <v>313</v>
      </c>
      <c r="B17" s="59" t="s">
        <v>319</v>
      </c>
      <c r="C17" s="59"/>
      <c r="D17" s="59">
        <v>1</v>
      </c>
      <c r="E17" s="59"/>
      <c r="F17" s="59"/>
      <c r="G17" s="70">
        <f>G12*params!B$4</f>
        <v>1</v>
      </c>
    </row>
    <row r="18" spans="1:7">
      <c r="A18" s="59" t="s">
        <v>314</v>
      </c>
      <c r="B18" s="59" t="s">
        <v>320</v>
      </c>
      <c r="C18" s="59"/>
      <c r="D18" s="59">
        <v>1</v>
      </c>
      <c r="E18" s="59">
        <v>7</v>
      </c>
      <c r="F18" s="59"/>
      <c r="G18" s="70">
        <f>G13*params!B$4</f>
        <v>0.5</v>
      </c>
    </row>
    <row r="19" spans="1:7">
      <c r="A19" s="75" t="s">
        <v>321</v>
      </c>
      <c r="B19" s="59" t="s">
        <v>320</v>
      </c>
      <c r="C19" s="59"/>
      <c r="D19" s="59"/>
      <c r="E19" s="59"/>
      <c r="F19" s="59">
        <v>0</v>
      </c>
      <c r="G19" s="70">
        <v>1</v>
      </c>
    </row>
    <row r="20" spans="1:7">
      <c r="A20" s="59" t="s">
        <v>322</v>
      </c>
      <c r="B20" s="59" t="s">
        <v>320</v>
      </c>
      <c r="C20" s="59"/>
      <c r="D20" s="59"/>
      <c r="E20" s="59"/>
      <c r="F20" s="59">
        <v>0</v>
      </c>
      <c r="G20" s="70"/>
    </row>
    <row r="21" spans="1:7">
      <c r="A21" s="75" t="s">
        <v>321</v>
      </c>
      <c r="B21" s="59" t="s">
        <v>320</v>
      </c>
      <c r="C21" s="59"/>
      <c r="D21" s="59"/>
      <c r="E21" s="59"/>
      <c r="F21" s="59">
        <v>1</v>
      </c>
      <c r="G21" s="70">
        <f>G19*params!B$4</f>
        <v>0.5</v>
      </c>
    </row>
    <row r="22" spans="1:7">
      <c r="A22" s="59" t="s">
        <v>322</v>
      </c>
      <c r="B22" s="59" t="s">
        <v>320</v>
      </c>
      <c r="C22" s="59"/>
      <c r="D22" s="59"/>
      <c r="E22" s="59"/>
      <c r="F22" s="59">
        <v>1</v>
      </c>
      <c r="G22" s="70"/>
    </row>
    <row r="23" spans="1:7">
      <c r="A23" s="75" t="s">
        <v>321</v>
      </c>
      <c r="B23" s="59" t="s">
        <v>320</v>
      </c>
      <c r="C23" s="59"/>
      <c r="D23" s="59"/>
      <c r="E23" s="59"/>
      <c r="F23" s="59">
        <v>2</v>
      </c>
      <c r="G23" s="70">
        <f>G21*params!B$4</f>
        <v>0.25</v>
      </c>
    </row>
    <row r="24" spans="1:7">
      <c r="A24" s="59" t="s">
        <v>322</v>
      </c>
      <c r="B24" s="59" t="s">
        <v>320</v>
      </c>
      <c r="C24" s="59"/>
      <c r="D24" s="59"/>
      <c r="E24" s="59"/>
      <c r="F24" s="59">
        <v>2</v>
      </c>
      <c r="G24" s="70"/>
    </row>
  </sheetData>
  <mergeCells count="1">
    <mergeCell ref="A1:F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G24"/>
  <sheetViews>
    <sheetView zoomScale="125" workbookViewId="0">
      <selection activeCell="D8" sqref="D8"/>
    </sheetView>
  </sheetViews>
  <sheetFormatPr baseColWidth="10" defaultRowHeight="16"/>
  <cols>
    <col min="1" max="1" width="37.6640625" style="11" customWidth="1"/>
    <col min="2" max="2" width="25.83203125" style="11" customWidth="1"/>
    <col min="3" max="16384" width="10.83203125" style="11"/>
  </cols>
  <sheetData>
    <row r="1" spans="1:7" ht="19">
      <c r="A1" s="63" t="s">
        <v>40</v>
      </c>
      <c r="B1" s="63"/>
      <c r="C1" s="63"/>
      <c r="D1" s="63"/>
      <c r="E1" s="63"/>
      <c r="F1" s="63"/>
    </row>
    <row r="3" spans="1:7">
      <c r="B3" s="60" t="s">
        <v>368</v>
      </c>
      <c r="C3" s="60">
        <f>SUM(G5:G24)</f>
        <v>19.75</v>
      </c>
    </row>
    <row r="4" spans="1:7">
      <c r="B4" s="11" t="s">
        <v>117</v>
      </c>
      <c r="C4" s="11" t="s">
        <v>121</v>
      </c>
      <c r="D4" s="11" t="s">
        <v>123</v>
      </c>
      <c r="E4" s="11" t="s">
        <v>125</v>
      </c>
      <c r="F4" s="11" t="s">
        <v>128</v>
      </c>
      <c r="G4" s="11" t="str">
        <f>B3</f>
        <v>score</v>
      </c>
    </row>
    <row r="5" spans="1:7">
      <c r="A5" s="14" t="s">
        <v>119</v>
      </c>
      <c r="B5" s="12" t="s">
        <v>120</v>
      </c>
      <c r="G5" s="25"/>
    </row>
    <row r="6" spans="1:7">
      <c r="A6" s="14" t="s">
        <v>118</v>
      </c>
      <c r="C6" s="11">
        <v>5</v>
      </c>
      <c r="G6" s="25"/>
    </row>
    <row r="7" spans="1:7">
      <c r="A7" s="14" t="s">
        <v>122</v>
      </c>
      <c r="D7" s="11">
        <v>0</v>
      </c>
      <c r="G7" s="25"/>
    </row>
    <row r="8" spans="1:7">
      <c r="A8" s="14" t="s">
        <v>124</v>
      </c>
      <c r="B8" s="12" t="s">
        <v>120</v>
      </c>
      <c r="E8" s="11">
        <v>6</v>
      </c>
      <c r="G8" s="25">
        <v>1</v>
      </c>
    </row>
    <row r="9" spans="1:7">
      <c r="A9" s="26" t="s">
        <v>126</v>
      </c>
      <c r="D9" s="11">
        <v>0</v>
      </c>
      <c r="E9" s="11">
        <v>6</v>
      </c>
      <c r="G9" s="25">
        <v>2</v>
      </c>
    </row>
    <row r="10" spans="1:7">
      <c r="A10" s="14" t="s">
        <v>127</v>
      </c>
      <c r="D10" s="11">
        <v>0</v>
      </c>
      <c r="E10" s="11">
        <v>6</v>
      </c>
      <c r="F10" s="11">
        <v>3</v>
      </c>
      <c r="G10" s="25">
        <v>2</v>
      </c>
    </row>
    <row r="11" spans="1:7">
      <c r="A11" s="14" t="s">
        <v>129</v>
      </c>
      <c r="B11" s="12" t="s">
        <v>120</v>
      </c>
      <c r="C11" s="11">
        <v>5</v>
      </c>
      <c r="F11" s="11">
        <v>3</v>
      </c>
      <c r="G11" s="25">
        <v>3</v>
      </c>
    </row>
    <row r="12" spans="1:7">
      <c r="A12" s="14" t="s">
        <v>130</v>
      </c>
      <c r="E12" s="11">
        <v>2</v>
      </c>
      <c r="F12" s="11">
        <v>3</v>
      </c>
      <c r="G12" s="25">
        <v>1</v>
      </c>
    </row>
    <row r="13" spans="1:7">
      <c r="A13" s="26" t="s">
        <v>126</v>
      </c>
      <c r="D13" s="11">
        <v>0</v>
      </c>
      <c r="E13" s="11">
        <v>2</v>
      </c>
      <c r="G13" s="25">
        <f>G9*params!B$4</f>
        <v>1</v>
      </c>
    </row>
    <row r="14" spans="1:7">
      <c r="A14" s="14" t="s">
        <v>127</v>
      </c>
      <c r="D14" s="11">
        <v>0</v>
      </c>
      <c r="E14" s="11">
        <v>2</v>
      </c>
      <c r="F14" s="11">
        <v>1</v>
      </c>
      <c r="G14" s="25">
        <f>G10*params!B$4</f>
        <v>1</v>
      </c>
    </row>
    <row r="15" spans="1:7">
      <c r="A15" s="14" t="s">
        <v>129</v>
      </c>
      <c r="B15" s="12" t="s">
        <v>120</v>
      </c>
      <c r="C15" s="11">
        <v>5</v>
      </c>
      <c r="F15" s="11">
        <v>1</v>
      </c>
      <c r="G15" s="25">
        <f>G11*params!B$4</f>
        <v>1.5</v>
      </c>
    </row>
    <row r="16" spans="1:7">
      <c r="A16" s="14" t="s">
        <v>131</v>
      </c>
      <c r="B16" s="12" t="s">
        <v>120</v>
      </c>
      <c r="C16" s="11">
        <v>5</v>
      </c>
      <c r="F16" s="11">
        <v>1</v>
      </c>
      <c r="G16" s="25">
        <v>3</v>
      </c>
    </row>
    <row r="17" spans="1:7">
      <c r="A17" s="14" t="s">
        <v>132</v>
      </c>
      <c r="D17" s="11">
        <v>2</v>
      </c>
      <c r="F17" s="11">
        <v>1</v>
      </c>
      <c r="G17" s="25">
        <v>1</v>
      </c>
    </row>
    <row r="18" spans="1:7">
      <c r="A18" s="26" t="s">
        <v>126</v>
      </c>
      <c r="D18" s="11">
        <v>2</v>
      </c>
      <c r="E18" s="11">
        <v>2</v>
      </c>
      <c r="G18" s="25">
        <f>G13*params!B$4</f>
        <v>0.5</v>
      </c>
    </row>
    <row r="19" spans="1:7">
      <c r="A19" s="14" t="s">
        <v>127</v>
      </c>
      <c r="D19" s="11">
        <v>2</v>
      </c>
      <c r="E19" s="11">
        <v>2</v>
      </c>
      <c r="F19" s="11">
        <v>2</v>
      </c>
      <c r="G19" s="25">
        <f>G14*params!B$4</f>
        <v>0.5</v>
      </c>
    </row>
    <row r="20" spans="1:7">
      <c r="A20" s="14" t="s">
        <v>129</v>
      </c>
      <c r="B20" s="12" t="s">
        <v>120</v>
      </c>
      <c r="C20" s="11">
        <v>5</v>
      </c>
      <c r="F20" s="11">
        <v>2</v>
      </c>
      <c r="G20" s="25">
        <f>G15*params!B$4</f>
        <v>0.75</v>
      </c>
    </row>
    <row r="21" spans="1:7">
      <c r="A21" s="14" t="s">
        <v>131</v>
      </c>
      <c r="B21" s="12" t="s">
        <v>120</v>
      </c>
      <c r="C21" s="11">
        <v>5</v>
      </c>
      <c r="F21" s="11">
        <v>2</v>
      </c>
      <c r="G21" s="25">
        <f>G16*params!B$4</f>
        <v>1.5</v>
      </c>
    </row>
    <row r="22" spans="1:7">
      <c r="A22" s="14" t="s">
        <v>133</v>
      </c>
      <c r="G22" s="25"/>
    </row>
    <row r="23" spans="1:7">
      <c r="A23" s="14" t="s">
        <v>134</v>
      </c>
      <c r="F23" s="11">
        <v>2</v>
      </c>
      <c r="G23" s="25"/>
    </row>
    <row r="24" spans="1:7">
      <c r="A24" s="14" t="s">
        <v>135</v>
      </c>
      <c r="G24" s="25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E49"/>
  <sheetViews>
    <sheetView workbookViewId="0">
      <selection activeCell="D8" sqref="D8"/>
    </sheetView>
  </sheetViews>
  <sheetFormatPr baseColWidth="10" defaultRowHeight="16"/>
  <cols>
    <col min="1" max="1" width="35.33203125" customWidth="1"/>
  </cols>
  <sheetData>
    <row r="1" spans="1:5" ht="19">
      <c r="A1" s="42" t="s">
        <v>35</v>
      </c>
      <c r="B1" s="42"/>
      <c r="C1" s="42"/>
      <c r="D1" s="42"/>
      <c r="E1" s="42"/>
    </row>
    <row r="2" spans="1:5" s="11" customFormat="1">
      <c r="A2" s="77"/>
      <c r="B2" s="76"/>
      <c r="C2" s="76"/>
      <c r="D2" s="76"/>
    </row>
    <row r="3" spans="1:5" s="11" customFormat="1">
      <c r="B3" s="61" t="s">
        <v>368</v>
      </c>
      <c r="C3" s="61">
        <f>SUM(E5:E15)</f>
        <v>5.625</v>
      </c>
    </row>
    <row r="4" spans="1:5" s="11" customFormat="1">
      <c r="B4" s="64" t="s">
        <v>137</v>
      </c>
      <c r="C4" s="64" t="s">
        <v>139</v>
      </c>
      <c r="D4" s="64" t="s">
        <v>109</v>
      </c>
      <c r="E4" s="64" t="str">
        <f>B3</f>
        <v>score</v>
      </c>
    </row>
    <row r="5" spans="1:5" s="11" customFormat="1">
      <c r="A5" s="74" t="s">
        <v>136</v>
      </c>
      <c r="B5" s="59">
        <v>4</v>
      </c>
      <c r="C5" s="59"/>
      <c r="D5" s="59"/>
      <c r="E5" s="70"/>
    </row>
    <row r="6" spans="1:5" s="11" customFormat="1">
      <c r="A6" s="74" t="s">
        <v>138</v>
      </c>
      <c r="B6" s="59"/>
      <c r="C6" s="59">
        <v>0</v>
      </c>
      <c r="D6" s="59"/>
      <c r="E6" s="70"/>
    </row>
    <row r="7" spans="1:5" s="11" customFormat="1">
      <c r="A7" s="74" t="s">
        <v>140</v>
      </c>
      <c r="B7" s="59">
        <v>4</v>
      </c>
      <c r="C7" s="59"/>
      <c r="D7" s="59">
        <v>1</v>
      </c>
      <c r="E7" s="70">
        <v>1</v>
      </c>
    </row>
    <row r="8" spans="1:5" s="11" customFormat="1">
      <c r="A8" s="74" t="s">
        <v>141</v>
      </c>
      <c r="B8" s="59"/>
      <c r="C8" s="59">
        <v>1</v>
      </c>
      <c r="D8" s="59">
        <v>1</v>
      </c>
      <c r="E8" s="70">
        <v>2</v>
      </c>
    </row>
    <row r="9" spans="1:5" s="11" customFormat="1">
      <c r="A9" s="74" t="s">
        <v>140</v>
      </c>
      <c r="B9" s="59">
        <v>4</v>
      </c>
      <c r="C9" s="59"/>
      <c r="D9" s="59">
        <v>2</v>
      </c>
      <c r="E9" s="70">
        <f>E7/2</f>
        <v>0.5</v>
      </c>
    </row>
    <row r="10" spans="1:5" s="11" customFormat="1">
      <c r="A10" s="74" t="s">
        <v>141</v>
      </c>
      <c r="B10" s="59"/>
      <c r="C10" s="59">
        <v>3</v>
      </c>
      <c r="D10" s="59">
        <v>2</v>
      </c>
      <c r="E10" s="70">
        <f t="shared" ref="E10:E14" si="0">E8/2</f>
        <v>1</v>
      </c>
    </row>
    <row r="11" spans="1:5" s="11" customFormat="1">
      <c r="A11" s="74" t="s">
        <v>140</v>
      </c>
      <c r="B11" s="59">
        <v>4</v>
      </c>
      <c r="C11" s="59"/>
      <c r="D11" s="59">
        <v>3</v>
      </c>
      <c r="E11" s="70">
        <f t="shared" si="0"/>
        <v>0.25</v>
      </c>
    </row>
    <row r="12" spans="1:5" s="11" customFormat="1">
      <c r="A12" s="74" t="s">
        <v>141</v>
      </c>
      <c r="B12" s="59"/>
      <c r="C12" s="59">
        <v>5</v>
      </c>
      <c r="D12" s="59">
        <v>3</v>
      </c>
      <c r="E12" s="70">
        <f t="shared" si="0"/>
        <v>0.5</v>
      </c>
    </row>
    <row r="13" spans="1:5" s="11" customFormat="1">
      <c r="A13" s="78" t="s">
        <v>140</v>
      </c>
      <c r="B13" s="79">
        <v>4</v>
      </c>
      <c r="C13" s="79"/>
      <c r="D13" s="79">
        <v>4</v>
      </c>
      <c r="E13" s="70">
        <f t="shared" si="0"/>
        <v>0.125</v>
      </c>
    </row>
    <row r="14" spans="1:5" s="11" customFormat="1">
      <c r="A14" s="78" t="s">
        <v>141</v>
      </c>
      <c r="B14" s="79"/>
      <c r="C14" s="79">
        <v>9</v>
      </c>
      <c r="D14" s="79">
        <v>4</v>
      </c>
      <c r="E14" s="70">
        <f t="shared" si="0"/>
        <v>0.25</v>
      </c>
    </row>
    <row r="15" spans="1:5" s="11" customFormat="1">
      <c r="A15" s="74" t="s">
        <v>116</v>
      </c>
      <c r="B15" s="59"/>
      <c r="C15" s="59">
        <v>9</v>
      </c>
      <c r="D15" s="59"/>
      <c r="E15" s="70"/>
    </row>
    <row r="16" spans="1:5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E55"/>
  <sheetViews>
    <sheetView workbookViewId="0">
      <selection activeCell="D8" sqref="D8"/>
    </sheetView>
  </sheetViews>
  <sheetFormatPr baseColWidth="10" defaultRowHeight="16"/>
  <cols>
    <col min="1" max="1" width="47.33203125" customWidth="1"/>
    <col min="2" max="2" width="20.83203125" customWidth="1"/>
  </cols>
  <sheetData>
    <row r="1" spans="1:5" ht="19">
      <c r="A1" s="42" t="s">
        <v>25</v>
      </c>
      <c r="B1" s="42"/>
      <c r="C1" s="42"/>
      <c r="D1" s="42"/>
      <c r="E1" s="42"/>
    </row>
    <row r="2" spans="1:5" s="11" customFormat="1"/>
    <row r="3" spans="1:5" s="11" customFormat="1">
      <c r="B3" s="61" t="s">
        <v>368</v>
      </c>
      <c r="C3" s="61">
        <f>SUM(E5:E14)</f>
        <v>10</v>
      </c>
    </row>
    <row r="4" spans="1:5" s="11" customFormat="1">
      <c r="B4" s="64" t="s">
        <v>117</v>
      </c>
      <c r="C4" s="64" t="s">
        <v>97</v>
      </c>
      <c r="D4" s="64" t="s">
        <v>109</v>
      </c>
      <c r="E4" s="64" t="str">
        <f>B3</f>
        <v>score</v>
      </c>
    </row>
    <row r="5" spans="1:5" s="11" customFormat="1">
      <c r="A5" s="74" t="s">
        <v>142</v>
      </c>
      <c r="B5" s="74" t="s">
        <v>143</v>
      </c>
      <c r="C5" s="59"/>
      <c r="D5" s="59"/>
      <c r="E5" s="70"/>
    </row>
    <row r="6" spans="1:5" s="11" customFormat="1">
      <c r="A6" s="74" t="s">
        <v>144</v>
      </c>
      <c r="B6" s="74" t="s">
        <v>143</v>
      </c>
      <c r="C6" s="59">
        <v>2</v>
      </c>
      <c r="D6" s="59"/>
      <c r="E6" s="70">
        <v>1</v>
      </c>
    </row>
    <row r="7" spans="1:5" s="11" customFormat="1">
      <c r="A7" s="74" t="s">
        <v>145</v>
      </c>
      <c r="B7" s="74" t="s">
        <v>143</v>
      </c>
      <c r="C7" s="59"/>
      <c r="D7" s="59">
        <v>1</v>
      </c>
      <c r="E7" s="70">
        <v>1</v>
      </c>
    </row>
    <row r="8" spans="1:5" s="11" customFormat="1">
      <c r="A8" s="74" t="s">
        <v>146</v>
      </c>
      <c r="B8" s="74" t="s">
        <v>143</v>
      </c>
      <c r="C8" s="59">
        <v>2</v>
      </c>
      <c r="D8" s="59">
        <v>1</v>
      </c>
      <c r="E8" s="70">
        <v>3</v>
      </c>
    </row>
    <row r="9" spans="1:5" s="11" customFormat="1">
      <c r="A9" s="74" t="s">
        <v>147</v>
      </c>
      <c r="B9" s="74" t="s">
        <v>143</v>
      </c>
      <c r="C9" s="59">
        <v>19</v>
      </c>
      <c r="D9" s="59">
        <v>1</v>
      </c>
      <c r="E9" s="70">
        <v>2</v>
      </c>
    </row>
    <row r="10" spans="1:5" s="11" customFormat="1">
      <c r="A10" s="74" t="s">
        <v>145</v>
      </c>
      <c r="B10" s="74" t="s">
        <v>143</v>
      </c>
      <c r="C10" s="59"/>
      <c r="D10" s="59">
        <v>2</v>
      </c>
      <c r="E10" s="70">
        <f>E7*params!$B$4</f>
        <v>0.5</v>
      </c>
    </row>
    <row r="11" spans="1:5" s="11" customFormat="1">
      <c r="A11" s="74" t="s">
        <v>146</v>
      </c>
      <c r="B11" s="74" t="s">
        <v>143</v>
      </c>
      <c r="C11" s="59">
        <v>19</v>
      </c>
      <c r="D11" s="59">
        <v>2</v>
      </c>
      <c r="E11" s="70">
        <f>E8*params!$B$4</f>
        <v>1.5</v>
      </c>
    </row>
    <row r="12" spans="1:5" s="11" customFormat="1">
      <c r="A12" s="74" t="s">
        <v>145</v>
      </c>
      <c r="B12" s="74" t="s">
        <v>143</v>
      </c>
      <c r="C12" s="59"/>
      <c r="D12" s="59">
        <v>3</v>
      </c>
      <c r="E12" s="70">
        <f>E10*params!$B$4</f>
        <v>0.25</v>
      </c>
    </row>
    <row r="13" spans="1:5" s="11" customFormat="1">
      <c r="A13" s="74" t="s">
        <v>146</v>
      </c>
      <c r="B13" s="74" t="s">
        <v>143</v>
      </c>
      <c r="C13" s="59">
        <v>19</v>
      </c>
      <c r="D13" s="59">
        <v>3</v>
      </c>
      <c r="E13" s="70">
        <f>E11*params!$B$4</f>
        <v>0.75</v>
      </c>
    </row>
    <row r="14" spans="1:5" s="11" customFormat="1">
      <c r="A14" s="74" t="s">
        <v>116</v>
      </c>
      <c r="B14" s="74"/>
      <c r="C14" s="59">
        <v>19</v>
      </c>
      <c r="D14" s="59"/>
      <c r="E14" s="70"/>
    </row>
    <row r="15" spans="1:5" s="11" customFormat="1">
      <c r="A15" s="72"/>
      <c r="B15" s="72"/>
    </row>
    <row r="16" spans="1:5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/>
  <cols>
    <col min="1" max="1" width="32.6640625" style="7" customWidth="1"/>
    <col min="2" max="2" width="10" style="7" customWidth="1"/>
    <col min="3" max="3" width="17.83203125" style="7" customWidth="1"/>
    <col min="4" max="6" width="10.83203125" style="7"/>
    <col min="7" max="7" width="8.33203125" style="7" customWidth="1"/>
    <col min="8" max="8" width="64.83203125" style="7" customWidth="1"/>
    <col min="9" max="16384" width="10.83203125" style="7"/>
  </cols>
  <sheetData>
    <row r="3" spans="1:8" ht="34">
      <c r="A3" s="9" t="s">
        <v>49</v>
      </c>
      <c r="B3" s="9" t="s">
        <v>0</v>
      </c>
      <c r="C3" s="9" t="s">
        <v>7</v>
      </c>
      <c r="D3" s="9" t="s">
        <v>48</v>
      </c>
      <c r="E3" s="9" t="s">
        <v>90</v>
      </c>
      <c r="F3" s="9" t="s">
        <v>91</v>
      </c>
      <c r="G3" s="9" t="s">
        <v>53</v>
      </c>
      <c r="H3" s="9" t="s">
        <v>51</v>
      </c>
    </row>
    <row r="4" spans="1:8" ht="45" customHeight="1">
      <c r="A4" s="7" t="str">
        <f>data!B2</f>
        <v>1-factorial</v>
      </c>
      <c r="B4" s="8">
        <v>1</v>
      </c>
      <c r="C4" s="7">
        <v>1</v>
      </c>
      <c r="D4" s="7">
        <v>24</v>
      </c>
      <c r="E4" s="7">
        <v>36.57</v>
      </c>
      <c r="F4" s="10">
        <f>data!E2</f>
        <v>68.014414634146334</v>
      </c>
      <c r="G4" s="7">
        <v>1</v>
      </c>
      <c r="H4" s="7" t="s">
        <v>76</v>
      </c>
    </row>
    <row r="5" spans="1:8" ht="45" customHeight="1">
      <c r="A5" s="7" t="str">
        <f>data!B3</f>
        <v>2-count-chars-at-same-pos-in-string</v>
      </c>
      <c r="B5" s="8">
        <v>2</v>
      </c>
      <c r="C5" s="7">
        <v>0</v>
      </c>
      <c r="D5" s="7">
        <v>1</v>
      </c>
      <c r="F5" s="10">
        <f>data!E3</f>
        <v>100.26741463414632</v>
      </c>
      <c r="G5" s="7">
        <v>2</v>
      </c>
      <c r="H5" s="7" t="s">
        <v>75</v>
      </c>
    </row>
    <row r="6" spans="1:8" ht="45" customHeight="1">
      <c r="A6" s="7" t="str">
        <f>data!B4</f>
        <v>3-greatest-common-divisor</v>
      </c>
      <c r="B6" s="8">
        <v>3</v>
      </c>
      <c r="C6" s="7" t="s">
        <v>83</v>
      </c>
      <c r="D6" s="7" t="s">
        <v>57</v>
      </c>
      <c r="F6" s="10">
        <f>data!E4</f>
        <v>132.46873170731703</v>
      </c>
      <c r="G6" s="7">
        <v>3</v>
      </c>
      <c r="H6" s="7" t="s">
        <v>82</v>
      </c>
    </row>
    <row r="7" spans="1:8" ht="45" customHeight="1">
      <c r="A7" s="7" t="str">
        <f>data!B5</f>
        <v>4-bubblesort</v>
      </c>
      <c r="B7" s="8">
        <v>4</v>
      </c>
      <c r="C7" s="7" t="s">
        <v>64</v>
      </c>
      <c r="F7" s="10">
        <f>data!E5</f>
        <v>154.64156097560979</v>
      </c>
      <c r="G7" s="7">
        <v>4</v>
      </c>
      <c r="H7" s="7" t="s">
        <v>85</v>
      </c>
    </row>
    <row r="8" spans="1:8" ht="45" customHeight="1">
      <c r="A8" s="7" t="str">
        <f>data!B6</f>
        <v>5-binary-search</v>
      </c>
      <c r="B8" s="8">
        <v>5</v>
      </c>
      <c r="C8" s="7">
        <v>1</v>
      </c>
      <c r="D8" s="7">
        <v>2</v>
      </c>
      <c r="E8" s="7">
        <v>276.22000000000003</v>
      </c>
      <c r="F8" s="10">
        <f>data!E6</f>
        <v>211.48453658536584</v>
      </c>
      <c r="G8" s="7">
        <v>4</v>
      </c>
      <c r="H8" s="7" t="s">
        <v>86</v>
      </c>
    </row>
    <row r="9" spans="1:8" ht="45" customHeight="1">
      <c r="A9" s="7" t="str">
        <f>data!B7</f>
        <v>6-sum-from-1-to-n</v>
      </c>
      <c r="B9" s="8">
        <v>6</v>
      </c>
      <c r="C9" s="7">
        <v>0</v>
      </c>
      <c r="D9" s="7">
        <v>10</v>
      </c>
      <c r="E9" s="7">
        <v>26</v>
      </c>
      <c r="F9" s="10">
        <f>data!E7</f>
        <v>70.510951219512179</v>
      </c>
      <c r="G9" s="7">
        <v>1</v>
      </c>
      <c r="H9" s="7" t="s">
        <v>77</v>
      </c>
    </row>
    <row r="10" spans="1:8" ht="45" customHeight="1">
      <c r="A10" s="7" t="str">
        <f>data!B8</f>
        <v>7-find-max-nb</v>
      </c>
      <c r="B10" s="8">
        <v>7</v>
      </c>
      <c r="C10" s="7">
        <v>1</v>
      </c>
      <c r="D10" s="7">
        <v>19</v>
      </c>
      <c r="F10" s="10">
        <f>data!E8</f>
        <v>66.048609756097534</v>
      </c>
      <c r="G10" s="7">
        <v>3</v>
      </c>
      <c r="H10" s="7" t="s">
        <v>52</v>
      </c>
    </row>
    <row r="11" spans="1:8" ht="45" customHeight="1">
      <c r="A11" s="7" t="str">
        <f>data!B9</f>
        <v>8-cross-sum</v>
      </c>
      <c r="B11" s="8">
        <v>8</v>
      </c>
      <c r="C11" s="7" t="s">
        <v>64</v>
      </c>
      <c r="D11" s="7" t="s">
        <v>50</v>
      </c>
      <c r="F11" s="10">
        <f>data!E9</f>
        <v>104.82602439024393</v>
      </c>
      <c r="G11" s="7">
        <v>4</v>
      </c>
      <c r="H11" s="7" t="s">
        <v>63</v>
      </c>
    </row>
    <row r="12" spans="1:8" ht="45" customHeight="1">
      <c r="A12" s="7" t="str">
        <f>data!B10</f>
        <v>9-prime-test</v>
      </c>
      <c r="B12" s="8">
        <v>9</v>
      </c>
      <c r="C12" s="7">
        <v>0</v>
      </c>
      <c r="D12" s="7" t="s">
        <v>55</v>
      </c>
      <c r="F12" s="10">
        <f>data!E10</f>
        <v>65.420853658536572</v>
      </c>
      <c r="G12" s="7">
        <v>2</v>
      </c>
      <c r="H12" s="7" t="s">
        <v>54</v>
      </c>
    </row>
    <row r="13" spans="1:8" ht="45" customHeight="1">
      <c r="A13" s="7" t="str">
        <f>data!B11</f>
        <v>10-find-middle-nb</v>
      </c>
      <c r="B13" s="8">
        <v>10</v>
      </c>
      <c r="C13" s="7">
        <v>1</v>
      </c>
      <c r="D13" s="7">
        <v>10</v>
      </c>
      <c r="E13" s="7">
        <v>21.14</v>
      </c>
      <c r="F13" s="10">
        <f>data!E11</f>
        <v>42.585804878048783</v>
      </c>
      <c r="G13" s="7">
        <v>1</v>
      </c>
      <c r="H13" s="7" t="s">
        <v>56</v>
      </c>
    </row>
    <row r="14" spans="1:8" ht="45" customHeight="1">
      <c r="A14" s="7" t="str">
        <f>data!B12</f>
        <v>11-power</v>
      </c>
      <c r="B14" s="8">
        <v>11</v>
      </c>
      <c r="D14" s="7">
        <v>8</v>
      </c>
      <c r="E14" s="7">
        <v>51.43</v>
      </c>
      <c r="F14" s="10">
        <f>data!E12</f>
        <v>65.473780487804873</v>
      </c>
      <c r="G14" s="7">
        <v>2</v>
      </c>
      <c r="H14" s="7" t="s">
        <v>84</v>
      </c>
    </row>
    <row r="15" spans="1:8" ht="45" customHeight="1">
      <c r="A15" s="7" t="str">
        <f>data!B13</f>
        <v>12-palindrom</v>
      </c>
      <c r="B15" s="8">
        <v>12</v>
      </c>
      <c r="D15" s="7" t="s">
        <v>55</v>
      </c>
      <c r="E15" s="7">
        <v>102.93</v>
      </c>
      <c r="F15" s="10">
        <f>data!E13</f>
        <v>59.81002439024391</v>
      </c>
      <c r="G15" s="7">
        <v>3</v>
      </c>
      <c r="H15" s="7" t="s">
        <v>78</v>
      </c>
    </row>
    <row r="16" spans="1:8" ht="17">
      <c r="A16" s="7" t="str">
        <f>data!B14</f>
        <v>13-swap</v>
      </c>
      <c r="B16" s="8">
        <v>13</v>
      </c>
      <c r="C16" s="7">
        <v>1</v>
      </c>
      <c r="D16" s="7">
        <v>42</v>
      </c>
      <c r="E16" s="7">
        <v>25.31</v>
      </c>
      <c r="F16" s="10">
        <f>data!E14</f>
        <v>37.425292682926823</v>
      </c>
      <c r="G16" s="7">
        <v>1</v>
      </c>
      <c r="H16" s="7" t="s">
        <v>58</v>
      </c>
    </row>
    <row r="17" spans="1:8" ht="51">
      <c r="A17" s="7" t="str">
        <f>data!B15</f>
        <v>14-reverse-string</v>
      </c>
      <c r="B17" s="8">
        <v>14</v>
      </c>
      <c r="C17" s="7" t="s">
        <v>198</v>
      </c>
      <c r="D17" s="7" t="s">
        <v>59</v>
      </c>
      <c r="E17" s="7">
        <v>41.87</v>
      </c>
      <c r="F17" s="10">
        <f>data!E15</f>
        <v>48.394707317073163</v>
      </c>
      <c r="G17" s="7">
        <v>1</v>
      </c>
      <c r="H17" s="7" t="s">
        <v>60</v>
      </c>
    </row>
    <row r="18" spans="1:8" ht="51">
      <c r="A18" s="7" t="str">
        <f>data!B16</f>
        <v>15-matrix-mult</v>
      </c>
      <c r="B18" s="8">
        <v>15</v>
      </c>
      <c r="C18" s="7" t="s">
        <v>64</v>
      </c>
      <c r="D18" s="7" t="s">
        <v>57</v>
      </c>
      <c r="E18" s="7" t="s">
        <v>67</v>
      </c>
      <c r="F18" s="10">
        <f>data!E16</f>
        <v>355.30917073170724</v>
      </c>
      <c r="G18" s="7">
        <v>5</v>
      </c>
      <c r="H18" s="7" t="s">
        <v>66</v>
      </c>
    </row>
    <row r="19" spans="1:8" ht="17">
      <c r="A19" s="7" t="str">
        <f>data!B17</f>
        <v>16-arithmetic-mean</v>
      </c>
      <c r="B19" s="8">
        <v>16</v>
      </c>
      <c r="C19" s="7">
        <v>1</v>
      </c>
      <c r="D19" s="7">
        <v>6</v>
      </c>
      <c r="E19" s="7">
        <v>5.96</v>
      </c>
      <c r="F19" s="10">
        <f>data!E17</f>
        <v>20.50239024390244</v>
      </c>
      <c r="G19" s="7">
        <v>1</v>
      </c>
      <c r="H19" s="7" t="s">
        <v>87</v>
      </c>
    </row>
    <row r="20" spans="1:8" ht="119">
      <c r="A20" s="7" t="str">
        <f>data!B18</f>
        <v>17-check-wether-substring-is-contained</v>
      </c>
      <c r="B20" s="8">
        <v>17</v>
      </c>
      <c r="C20" s="7">
        <v>1</v>
      </c>
      <c r="D20" s="7" t="s">
        <v>62</v>
      </c>
      <c r="E20" s="7">
        <v>64.38</v>
      </c>
      <c r="F20" s="10">
        <f>data!E18</f>
        <v>99.988414634146352</v>
      </c>
      <c r="G20" s="7">
        <v>2</v>
      </c>
      <c r="H20" s="7" t="s">
        <v>61</v>
      </c>
    </row>
    <row r="21" spans="1:8" ht="68">
      <c r="A21" s="7" t="str">
        <f>data!B19</f>
        <v>18-last-common-multiple</v>
      </c>
      <c r="B21" s="8">
        <v>18</v>
      </c>
      <c r="C21" s="7" t="s">
        <v>239</v>
      </c>
      <c r="D21" s="7" t="s">
        <v>57</v>
      </c>
      <c r="E21" s="7" t="s">
        <v>88</v>
      </c>
      <c r="F21" s="10">
        <f>data!E19</f>
        <v>132.07892682926831</v>
      </c>
      <c r="G21" s="7">
        <v>4</v>
      </c>
      <c r="H21" s="7" t="s">
        <v>89</v>
      </c>
    </row>
    <row r="22" spans="1:8" ht="51">
      <c r="A22" s="7" t="str">
        <f>data!B20</f>
        <v>19-capitalize-first-letter</v>
      </c>
      <c r="B22" s="8">
        <v>19</v>
      </c>
      <c r="C22" s="7" t="s">
        <v>266</v>
      </c>
      <c r="D22" s="7" t="s">
        <v>79</v>
      </c>
      <c r="E22" s="7">
        <v>83</v>
      </c>
      <c r="F22" s="10">
        <f>data!E20</f>
        <v>145.23982926829271</v>
      </c>
      <c r="G22" s="7">
        <v>2</v>
      </c>
      <c r="H22" s="7" t="s">
        <v>80</v>
      </c>
    </row>
    <row r="23" spans="1:8" ht="85">
      <c r="A23" s="7" t="str">
        <f>data!B21</f>
        <v>20-decimal-to-binary</v>
      </c>
      <c r="B23" s="8">
        <v>20</v>
      </c>
      <c r="C23" s="7" t="s">
        <v>279</v>
      </c>
      <c r="D23" s="7" t="s">
        <v>50</v>
      </c>
      <c r="E23" s="7">
        <v>44.05</v>
      </c>
      <c r="F23" s="10">
        <f>data!E21</f>
        <v>80.621829268292686</v>
      </c>
      <c r="G23" s="7">
        <v>3</v>
      </c>
      <c r="H23" s="7" t="s">
        <v>65</v>
      </c>
    </row>
    <row r="24" spans="1:8" ht="85">
      <c r="A24" s="7" t="str">
        <f>data!B22</f>
        <v>21-reverse-entries-array-3-ELEMENTS</v>
      </c>
      <c r="B24" s="8">
        <v>21</v>
      </c>
      <c r="C24" s="7" t="s">
        <v>71</v>
      </c>
      <c r="D24" s="7">
        <v>210461</v>
      </c>
      <c r="E24" s="7">
        <v>285.58999999999997</v>
      </c>
      <c r="F24" s="10">
        <f>data!E22</f>
        <v>89.939219512195123</v>
      </c>
      <c r="G24" s="7">
        <v>4</v>
      </c>
      <c r="H24" s="7" t="s">
        <v>68</v>
      </c>
    </row>
    <row r="25" spans="1:8" ht="34">
      <c r="A25" s="7" t="str">
        <f>data!B23</f>
        <v>22-median-sorted-data</v>
      </c>
      <c r="B25" s="8">
        <v>22</v>
      </c>
      <c r="C25" s="7" t="s">
        <v>72</v>
      </c>
      <c r="E25" s="7" t="s">
        <v>74</v>
      </c>
      <c r="F25" s="10">
        <f>data!E23</f>
        <v>86.29456097560977</v>
      </c>
      <c r="G25" s="7">
        <v>2</v>
      </c>
      <c r="H25" s="7" t="s">
        <v>73</v>
      </c>
    </row>
    <row r="26" spans="1:8" ht="17">
      <c r="A26" s="7" t="str">
        <f>data!B24</f>
        <v>23-double-entries-of-array</v>
      </c>
      <c r="B26" s="8">
        <v>23</v>
      </c>
      <c r="C26" s="7">
        <v>1</v>
      </c>
      <c r="D26" s="7">
        <v>2622148</v>
      </c>
      <c r="E26" s="7">
        <v>16.78</v>
      </c>
      <c r="F26" s="10">
        <f>data!E24</f>
        <v>54.500707317073157</v>
      </c>
      <c r="G26" s="7">
        <v>1</v>
      </c>
      <c r="H26" s="7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A1:D16"/>
  <sheetViews>
    <sheetView workbookViewId="0">
      <selection activeCell="D8" sqref="D8"/>
    </sheetView>
  </sheetViews>
  <sheetFormatPr baseColWidth="10" defaultRowHeight="16"/>
  <cols>
    <col min="1" max="1" width="32" customWidth="1"/>
  </cols>
  <sheetData>
    <row r="1" spans="1:4" ht="19">
      <c r="A1" s="42" t="s">
        <v>26</v>
      </c>
      <c r="B1" s="42"/>
      <c r="C1" s="42"/>
      <c r="D1" s="42"/>
    </row>
    <row r="3" spans="1:4">
      <c r="B3" s="61" t="s">
        <v>368</v>
      </c>
      <c r="C3" s="61">
        <f>SUM(D5:D16)</f>
        <v>7</v>
      </c>
    </row>
    <row r="4" spans="1:4">
      <c r="B4" s="80" t="s">
        <v>149</v>
      </c>
      <c r="C4" s="80" t="s">
        <v>97</v>
      </c>
      <c r="D4" s="80" t="s">
        <v>368</v>
      </c>
    </row>
    <row r="5" spans="1:4">
      <c r="A5" s="81" t="s">
        <v>148</v>
      </c>
      <c r="B5" s="25">
        <v>323</v>
      </c>
      <c r="C5" s="25"/>
      <c r="D5" s="37"/>
    </row>
    <row r="6" spans="1:4">
      <c r="A6" s="81" t="s">
        <v>138</v>
      </c>
      <c r="B6" s="25"/>
      <c r="C6" s="25">
        <v>0</v>
      </c>
      <c r="D6" s="37"/>
    </row>
    <row r="7" spans="1:4">
      <c r="A7" s="81" t="s">
        <v>150</v>
      </c>
      <c r="B7" s="25">
        <v>323</v>
      </c>
      <c r="C7" s="25"/>
      <c r="D7" s="37">
        <v>1</v>
      </c>
    </row>
    <row r="8" spans="1:4">
      <c r="A8" s="82" t="s">
        <v>151</v>
      </c>
      <c r="B8" s="25">
        <v>323</v>
      </c>
      <c r="C8" s="25">
        <v>3</v>
      </c>
      <c r="D8" s="37">
        <v>2</v>
      </c>
    </row>
    <row r="9" spans="1:4">
      <c r="A9" s="81" t="s">
        <v>152</v>
      </c>
      <c r="B9" s="25">
        <v>32</v>
      </c>
      <c r="C9" s="25">
        <v>3</v>
      </c>
      <c r="D9" s="37">
        <v>1</v>
      </c>
    </row>
    <row r="10" spans="1:4">
      <c r="A10" s="81" t="s">
        <v>150</v>
      </c>
      <c r="B10" s="25">
        <v>32</v>
      </c>
      <c r="C10" s="25"/>
      <c r="D10" s="37">
        <f>D7*params!$B$4</f>
        <v>0.5</v>
      </c>
    </row>
    <row r="11" spans="1:4">
      <c r="A11" s="81" t="s">
        <v>151</v>
      </c>
      <c r="B11" s="25">
        <v>32</v>
      </c>
      <c r="C11" s="25">
        <v>5</v>
      </c>
      <c r="D11" s="37">
        <f>D8*params!$B$4</f>
        <v>1</v>
      </c>
    </row>
    <row r="12" spans="1:4">
      <c r="A12" s="81" t="s">
        <v>152</v>
      </c>
      <c r="B12" s="25">
        <v>3</v>
      </c>
      <c r="C12" s="25">
        <v>5</v>
      </c>
      <c r="D12" s="37">
        <f>D9*params!$B$4</f>
        <v>0.5</v>
      </c>
    </row>
    <row r="13" spans="1:4">
      <c r="A13" s="81" t="s">
        <v>150</v>
      </c>
      <c r="B13" s="25">
        <v>3</v>
      </c>
      <c r="C13" s="25"/>
      <c r="D13" s="37">
        <f>D10*params!$B$4</f>
        <v>0.25</v>
      </c>
    </row>
    <row r="14" spans="1:4">
      <c r="A14" s="81" t="s">
        <v>151</v>
      </c>
      <c r="B14" s="25">
        <v>3</v>
      </c>
      <c r="C14" s="25">
        <v>8</v>
      </c>
      <c r="D14" s="37">
        <f>D11*params!$B$4</f>
        <v>0.5</v>
      </c>
    </row>
    <row r="15" spans="1:4">
      <c r="A15" s="81" t="s">
        <v>152</v>
      </c>
      <c r="B15" s="25">
        <v>0</v>
      </c>
      <c r="C15" s="25">
        <v>8</v>
      </c>
      <c r="D15" s="37">
        <f>D12*params!$B$4</f>
        <v>0.25</v>
      </c>
    </row>
    <row r="16" spans="1:4">
      <c r="A16" s="81" t="s">
        <v>116</v>
      </c>
      <c r="B16" s="25"/>
      <c r="C16" s="25">
        <v>8</v>
      </c>
      <c r="D16" s="37"/>
    </row>
  </sheetData>
  <mergeCells count="1">
    <mergeCell ref="A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E25"/>
  <sheetViews>
    <sheetView workbookViewId="0">
      <selection activeCell="D8" sqref="D8"/>
    </sheetView>
  </sheetViews>
  <sheetFormatPr baseColWidth="10" defaultRowHeight="16"/>
  <cols>
    <col min="1" max="1" width="32.1640625" customWidth="1"/>
  </cols>
  <sheetData>
    <row r="1" spans="1:5" ht="19">
      <c r="A1" s="42" t="s">
        <v>27</v>
      </c>
      <c r="B1" s="42"/>
      <c r="C1" s="42"/>
      <c r="D1" s="42"/>
      <c r="E1" s="42"/>
    </row>
    <row r="3" spans="1:5">
      <c r="B3" s="61" t="s">
        <v>368</v>
      </c>
      <c r="C3" s="61">
        <f>SUM(E5:E25)</f>
        <v>5.98828125</v>
      </c>
    </row>
    <row r="4" spans="1:5">
      <c r="B4" s="52" t="s">
        <v>149</v>
      </c>
      <c r="C4" s="52" t="s">
        <v>97</v>
      </c>
      <c r="D4" s="52" t="s">
        <v>109</v>
      </c>
      <c r="E4" s="52" t="s">
        <v>368</v>
      </c>
    </row>
    <row r="5" spans="1:5">
      <c r="A5" s="81" t="s">
        <v>153</v>
      </c>
      <c r="B5" s="25">
        <v>11</v>
      </c>
      <c r="C5" s="25"/>
      <c r="D5" s="25"/>
      <c r="E5" s="37"/>
    </row>
    <row r="6" spans="1:5">
      <c r="A6" s="81" t="s">
        <v>154</v>
      </c>
      <c r="B6" s="25"/>
      <c r="C6" s="25" t="s">
        <v>55</v>
      </c>
      <c r="D6" s="25"/>
      <c r="E6" s="37"/>
    </row>
    <row r="7" spans="1:5">
      <c r="A7" s="81" t="s">
        <v>155</v>
      </c>
      <c r="B7" s="25">
        <v>11</v>
      </c>
      <c r="C7" s="25"/>
      <c r="D7" s="25">
        <v>2</v>
      </c>
      <c r="E7" s="37">
        <v>1</v>
      </c>
    </row>
    <row r="8" spans="1:5">
      <c r="A8" s="81" t="s">
        <v>156</v>
      </c>
      <c r="B8" s="25">
        <v>11</v>
      </c>
      <c r="C8" s="25"/>
      <c r="D8" s="25">
        <v>2</v>
      </c>
      <c r="E8" s="37">
        <v>2</v>
      </c>
    </row>
    <row r="9" spans="1:5">
      <c r="A9" s="81" t="s">
        <v>155</v>
      </c>
      <c r="B9" s="25">
        <v>11</v>
      </c>
      <c r="C9" s="25"/>
      <c r="D9" s="25">
        <v>3</v>
      </c>
      <c r="E9" s="37">
        <f>E7*params!$B$4</f>
        <v>0.5</v>
      </c>
    </row>
    <row r="10" spans="1:5">
      <c r="A10" s="81" t="s">
        <v>156</v>
      </c>
      <c r="B10" s="25">
        <v>11</v>
      </c>
      <c r="C10" s="25"/>
      <c r="D10" s="25">
        <v>3</v>
      </c>
      <c r="E10" s="37">
        <f>E8*params!$B$4</f>
        <v>1</v>
      </c>
    </row>
    <row r="11" spans="1:5">
      <c r="A11" s="81" t="s">
        <v>155</v>
      </c>
      <c r="B11" s="25">
        <v>11</v>
      </c>
      <c r="C11" s="25"/>
      <c r="D11" s="25">
        <v>4</v>
      </c>
      <c r="E11" s="37">
        <f>E9*params!$B$4</f>
        <v>0.25</v>
      </c>
    </row>
    <row r="12" spans="1:5">
      <c r="A12" s="81" t="s">
        <v>156</v>
      </c>
      <c r="B12" s="25">
        <v>11</v>
      </c>
      <c r="C12" s="25"/>
      <c r="D12" s="25">
        <v>4</v>
      </c>
      <c r="E12" s="37">
        <f>E10*params!$B$4</f>
        <v>0.5</v>
      </c>
    </row>
    <row r="13" spans="1:5">
      <c r="A13" s="81" t="s">
        <v>155</v>
      </c>
      <c r="B13" s="25">
        <v>11</v>
      </c>
      <c r="C13" s="25"/>
      <c r="D13" s="25">
        <v>5</v>
      </c>
      <c r="E13" s="37">
        <f>E11*params!$B$4</f>
        <v>0.125</v>
      </c>
    </row>
    <row r="14" spans="1:5">
      <c r="A14" s="81" t="s">
        <v>156</v>
      </c>
      <c r="B14" s="25">
        <v>11</v>
      </c>
      <c r="C14" s="25"/>
      <c r="D14" s="25">
        <v>5</v>
      </c>
      <c r="E14" s="37">
        <f>E12*params!$B$4</f>
        <v>0.25</v>
      </c>
    </row>
    <row r="15" spans="1:5">
      <c r="A15" s="81" t="s">
        <v>155</v>
      </c>
      <c r="B15" s="25">
        <v>11</v>
      </c>
      <c r="C15" s="25"/>
      <c r="D15" s="25">
        <v>6</v>
      </c>
      <c r="E15" s="37">
        <f>E13*params!$B$4</f>
        <v>6.25E-2</v>
      </c>
    </row>
    <row r="16" spans="1:5">
      <c r="A16" s="81" t="s">
        <v>156</v>
      </c>
      <c r="B16" s="25">
        <v>11</v>
      </c>
      <c r="C16" s="25"/>
      <c r="D16" s="25">
        <v>6</v>
      </c>
      <c r="E16" s="37">
        <f>E14*params!$B$4</f>
        <v>0.125</v>
      </c>
    </row>
    <row r="17" spans="1:5">
      <c r="A17" s="81" t="s">
        <v>155</v>
      </c>
      <c r="B17" s="25">
        <v>11</v>
      </c>
      <c r="C17" s="25"/>
      <c r="D17" s="25">
        <v>7</v>
      </c>
      <c r="E17" s="37">
        <f>E15*params!$B$4</f>
        <v>3.125E-2</v>
      </c>
    </row>
    <row r="18" spans="1:5">
      <c r="A18" s="81" t="s">
        <v>156</v>
      </c>
      <c r="B18" s="25">
        <v>11</v>
      </c>
      <c r="C18" s="25"/>
      <c r="D18" s="25">
        <v>7</v>
      </c>
      <c r="E18" s="37">
        <f>E16*params!$B$4</f>
        <v>6.25E-2</v>
      </c>
    </row>
    <row r="19" spans="1:5">
      <c r="A19" s="81" t="s">
        <v>155</v>
      </c>
      <c r="B19" s="25">
        <v>11</v>
      </c>
      <c r="C19" s="25"/>
      <c r="D19" s="25">
        <v>8</v>
      </c>
      <c r="E19" s="37">
        <f>E17*params!$B$4</f>
        <v>1.5625E-2</v>
      </c>
    </row>
    <row r="20" spans="1:5">
      <c r="A20" s="81" t="s">
        <v>156</v>
      </c>
      <c r="B20" s="25">
        <v>11</v>
      </c>
      <c r="C20" s="25"/>
      <c r="D20" s="25">
        <v>8</v>
      </c>
      <c r="E20" s="37">
        <f>E18*params!$B$4</f>
        <v>3.125E-2</v>
      </c>
    </row>
    <row r="21" spans="1:5">
      <c r="A21" s="81" t="s">
        <v>155</v>
      </c>
      <c r="B21" s="25">
        <v>11</v>
      </c>
      <c r="C21" s="25"/>
      <c r="D21" s="25">
        <v>9</v>
      </c>
      <c r="E21" s="37">
        <f>E19*params!$B$4</f>
        <v>7.8125E-3</v>
      </c>
    </row>
    <row r="22" spans="1:5">
      <c r="A22" s="81" t="s">
        <v>156</v>
      </c>
      <c r="B22" s="25">
        <v>11</v>
      </c>
      <c r="C22" s="25"/>
      <c r="D22" s="25">
        <v>9</v>
      </c>
      <c r="E22" s="37">
        <f>E20*params!$B$4</f>
        <v>1.5625E-2</v>
      </c>
    </row>
    <row r="23" spans="1:5">
      <c r="A23" s="81" t="s">
        <v>155</v>
      </c>
      <c r="B23" s="25">
        <v>11</v>
      </c>
      <c r="C23" s="25"/>
      <c r="D23" s="25">
        <v>10</v>
      </c>
      <c r="E23" s="37">
        <f>E21*params!$B$4</f>
        <v>3.90625E-3</v>
      </c>
    </row>
    <row r="24" spans="1:5">
      <c r="A24" s="81" t="s">
        <v>156</v>
      </c>
      <c r="B24" s="25">
        <v>11</v>
      </c>
      <c r="C24" s="25"/>
      <c r="D24" s="25">
        <v>10</v>
      </c>
      <c r="E24" s="37">
        <f>E22*params!$B$4</f>
        <v>7.8125E-3</v>
      </c>
    </row>
    <row r="25" spans="1:5">
      <c r="A25" s="81" t="s">
        <v>116</v>
      </c>
      <c r="B25" s="25"/>
      <c r="C25" s="25" t="s">
        <v>55</v>
      </c>
      <c r="D25" s="25"/>
      <c r="E25" s="37"/>
    </row>
  </sheetData>
  <mergeCells count="1">
    <mergeCell ref="A1:E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F11"/>
  <sheetViews>
    <sheetView workbookViewId="0">
      <selection activeCell="D8" sqref="D8"/>
    </sheetView>
  </sheetViews>
  <sheetFormatPr baseColWidth="10" defaultRowHeight="16"/>
  <cols>
    <col min="1" max="1" width="34.33203125" customWidth="1"/>
  </cols>
  <sheetData>
    <row r="1" spans="1:6" ht="19">
      <c r="A1" s="42" t="s">
        <v>28</v>
      </c>
      <c r="B1" s="42"/>
      <c r="C1" s="42"/>
      <c r="D1" s="42"/>
      <c r="E1" s="42"/>
    </row>
    <row r="3" spans="1:6">
      <c r="B3" s="60" t="s">
        <v>368</v>
      </c>
      <c r="C3" s="60">
        <f>SUM(E5:E11)</f>
        <v>9</v>
      </c>
    </row>
    <row r="4" spans="1:6">
      <c r="B4" s="52" t="s">
        <v>160</v>
      </c>
      <c r="C4" s="52" t="s">
        <v>161</v>
      </c>
      <c r="D4" s="52" t="s">
        <v>162</v>
      </c>
      <c r="E4" s="52" t="str">
        <f>B3</f>
        <v>score</v>
      </c>
      <c r="F4" s="52" t="s">
        <v>324</v>
      </c>
    </row>
    <row r="5" spans="1:6">
      <c r="A5" s="81" t="s">
        <v>157</v>
      </c>
      <c r="B5" s="25">
        <v>5</v>
      </c>
      <c r="C5" s="25"/>
      <c r="D5" s="25"/>
      <c r="E5" s="25"/>
      <c r="F5" s="25">
        <f>COUNTA(B5:D25)</f>
        <v>13</v>
      </c>
    </row>
    <row r="6" spans="1:6">
      <c r="A6" s="81" t="s">
        <v>158</v>
      </c>
      <c r="B6" s="25"/>
      <c r="C6" s="25">
        <v>3</v>
      </c>
      <c r="D6" s="25"/>
      <c r="E6" s="25"/>
      <c r="F6" s="25"/>
    </row>
    <row r="7" spans="1:6">
      <c r="A7" s="81" t="s">
        <v>159</v>
      </c>
      <c r="B7" s="25"/>
      <c r="C7" s="25"/>
      <c r="D7" s="25">
        <v>10</v>
      </c>
      <c r="E7" s="25"/>
      <c r="F7" s="25"/>
    </row>
    <row r="8" spans="1:6">
      <c r="A8" s="81" t="s">
        <v>163</v>
      </c>
      <c r="B8" s="25">
        <v>5</v>
      </c>
      <c r="C8" s="25">
        <v>3</v>
      </c>
      <c r="D8" s="25">
        <v>10</v>
      </c>
      <c r="E8" s="25">
        <v>3</v>
      </c>
      <c r="F8" s="25"/>
    </row>
    <row r="9" spans="1:6">
      <c r="A9" s="81" t="s">
        <v>165</v>
      </c>
      <c r="B9" s="25">
        <v>5</v>
      </c>
      <c r="C9" s="25">
        <v>3</v>
      </c>
      <c r="D9" s="25">
        <v>10</v>
      </c>
      <c r="E9" s="25">
        <v>3</v>
      </c>
      <c r="F9" s="25"/>
    </row>
    <row r="10" spans="1:6">
      <c r="A10" s="81" t="s">
        <v>164</v>
      </c>
      <c r="B10" s="25">
        <v>5</v>
      </c>
      <c r="C10" s="25">
        <v>3</v>
      </c>
      <c r="D10" s="25">
        <v>10</v>
      </c>
      <c r="E10" s="25">
        <v>3</v>
      </c>
      <c r="F10" s="25"/>
    </row>
    <row r="11" spans="1:6">
      <c r="A11" s="81" t="s">
        <v>166</v>
      </c>
      <c r="B11" s="25"/>
      <c r="C11" s="25"/>
      <c r="D11" s="25">
        <v>10</v>
      </c>
      <c r="E11" s="25"/>
      <c r="F11" s="25"/>
    </row>
  </sheetData>
  <mergeCells count="1">
    <mergeCell ref="A1: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F14"/>
  <sheetViews>
    <sheetView workbookViewId="0">
      <selection activeCell="B4" sqref="B4"/>
    </sheetView>
  </sheetViews>
  <sheetFormatPr baseColWidth="10" defaultRowHeight="16"/>
  <cols>
    <col min="1" max="1" width="38.5" customWidth="1"/>
  </cols>
  <sheetData>
    <row r="1" spans="1:6" ht="19">
      <c r="A1" s="42" t="s">
        <v>29</v>
      </c>
      <c r="B1" s="42"/>
      <c r="C1" s="42"/>
      <c r="D1" s="42"/>
      <c r="E1" s="42"/>
      <c r="F1" s="42"/>
    </row>
    <row r="2" spans="1:6" s="11" customFormat="1">
      <c r="A2" s="13"/>
      <c r="B2" s="13"/>
      <c r="C2" s="13"/>
      <c r="D2" s="13"/>
      <c r="E2" s="13"/>
    </row>
    <row r="3" spans="1:6" s="11" customFormat="1">
      <c r="B3" s="61" t="str">
        <f>data!$H$1</f>
        <v>diff_id</v>
      </c>
      <c r="C3" s="61">
        <f>SUM(F5:F12)</f>
        <v>6</v>
      </c>
    </row>
    <row r="4" spans="1:6" s="11" customFormat="1">
      <c r="B4" s="62" t="s">
        <v>160</v>
      </c>
      <c r="C4" s="62" t="s">
        <v>161</v>
      </c>
      <c r="D4" s="62" t="s">
        <v>97</v>
      </c>
      <c r="E4" s="62" t="s">
        <v>109</v>
      </c>
      <c r="F4" s="62" t="str">
        <f>B3</f>
        <v>diff_id</v>
      </c>
    </row>
    <row r="5" spans="1:6" s="11" customFormat="1">
      <c r="A5" s="74" t="s">
        <v>167</v>
      </c>
      <c r="B5" s="59">
        <v>2</v>
      </c>
      <c r="C5" s="59"/>
      <c r="D5" s="59"/>
      <c r="E5" s="59"/>
      <c r="F5" s="70"/>
    </row>
    <row r="6" spans="1:6" s="11" customFormat="1">
      <c r="A6" s="74" t="s">
        <v>158</v>
      </c>
      <c r="B6" s="59"/>
      <c r="C6" s="59">
        <v>3</v>
      </c>
      <c r="D6" s="59"/>
      <c r="E6" s="59"/>
      <c r="F6" s="70"/>
    </row>
    <row r="7" spans="1:6" s="11" customFormat="1">
      <c r="A7" s="74" t="s">
        <v>168</v>
      </c>
      <c r="B7" s="59">
        <v>2</v>
      </c>
      <c r="C7" s="59"/>
      <c r="D7" s="59">
        <v>2</v>
      </c>
      <c r="E7" s="59"/>
      <c r="F7" s="70"/>
    </row>
    <row r="8" spans="1:6" s="11" customFormat="1">
      <c r="A8" s="74" t="s">
        <v>169</v>
      </c>
      <c r="B8" s="59"/>
      <c r="C8" s="59">
        <v>3</v>
      </c>
      <c r="D8" s="59"/>
      <c r="E8" s="59">
        <v>1</v>
      </c>
      <c r="F8" s="70">
        <v>2</v>
      </c>
    </row>
    <row r="9" spans="1:6" s="11" customFormat="1">
      <c r="A9" s="74" t="s">
        <v>170</v>
      </c>
      <c r="B9" s="59">
        <v>2</v>
      </c>
      <c r="C9" s="59"/>
      <c r="D9" s="59">
        <v>4</v>
      </c>
      <c r="E9" s="59"/>
      <c r="F9" s="70">
        <v>2</v>
      </c>
    </row>
    <row r="10" spans="1:6" s="11" customFormat="1">
      <c r="A10" s="74" t="s">
        <v>169</v>
      </c>
      <c r="B10" s="59"/>
      <c r="C10" s="59">
        <v>3</v>
      </c>
      <c r="D10" s="59"/>
      <c r="E10" s="59">
        <v>2</v>
      </c>
      <c r="F10" s="70">
        <f>F8*params!$B$4</f>
        <v>1</v>
      </c>
    </row>
    <row r="11" spans="1:6" s="11" customFormat="1">
      <c r="A11" s="74" t="s">
        <v>170</v>
      </c>
      <c r="B11" s="59">
        <v>2</v>
      </c>
      <c r="C11" s="59"/>
      <c r="D11" s="59">
        <v>8</v>
      </c>
      <c r="E11" s="59"/>
      <c r="F11" s="70">
        <f>F9*params!$B$4</f>
        <v>1</v>
      </c>
    </row>
    <row r="12" spans="1:6" s="11" customFormat="1">
      <c r="A12" s="74" t="s">
        <v>116</v>
      </c>
      <c r="B12" s="59"/>
      <c r="C12" s="59"/>
      <c r="D12" s="59">
        <v>8</v>
      </c>
      <c r="E12" s="59"/>
      <c r="F12" s="70"/>
    </row>
    <row r="13" spans="1:6" s="11" customFormat="1"/>
    <row r="14" spans="1:6" s="11" customFormat="1"/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F18"/>
  <sheetViews>
    <sheetView workbookViewId="0">
      <selection activeCell="B4" sqref="B4"/>
    </sheetView>
  </sheetViews>
  <sheetFormatPr baseColWidth="10" defaultRowHeight="16"/>
  <cols>
    <col min="1" max="1" width="89.1640625" customWidth="1"/>
  </cols>
  <sheetData>
    <row r="1" spans="1:6" ht="19">
      <c r="A1" s="63" t="s">
        <v>37</v>
      </c>
      <c r="B1" s="63"/>
      <c r="C1" s="63"/>
      <c r="D1" s="63"/>
      <c r="E1" s="63"/>
      <c r="F1" s="63"/>
    </row>
    <row r="2" spans="1:6" s="11" customFormat="1">
      <c r="A2" s="15"/>
      <c r="B2" s="15"/>
      <c r="C2" s="15"/>
      <c r="D2" s="15"/>
      <c r="E2" s="15"/>
    </row>
    <row r="3" spans="1:6" s="11" customFormat="1">
      <c r="B3" s="60" t="str">
        <f>data!$H$1</f>
        <v>diff_id</v>
      </c>
      <c r="C3" s="60">
        <f>SUM(F5:F11)</f>
        <v>9</v>
      </c>
    </row>
    <row r="4" spans="1:6" s="11" customFormat="1">
      <c r="B4" s="62" t="s">
        <v>172</v>
      </c>
      <c r="C4" s="62" t="s">
        <v>97</v>
      </c>
      <c r="D4" s="62" t="s">
        <v>109</v>
      </c>
      <c r="E4" s="62" t="s">
        <v>175</v>
      </c>
      <c r="F4" s="62" t="str">
        <f>B3</f>
        <v>diff_id</v>
      </c>
    </row>
    <row r="5" spans="1:6" s="11" customFormat="1">
      <c r="A5" s="74" t="s">
        <v>171</v>
      </c>
      <c r="B5" s="59" t="s">
        <v>173</v>
      </c>
      <c r="C5" s="59"/>
      <c r="D5" s="59"/>
      <c r="E5" s="59"/>
      <c r="F5" s="70"/>
    </row>
    <row r="6" spans="1:6" s="11" customFormat="1">
      <c r="A6" s="74" t="s">
        <v>154</v>
      </c>
      <c r="B6" s="59"/>
      <c r="C6" s="59" t="s">
        <v>55</v>
      </c>
      <c r="D6" s="59"/>
      <c r="E6" s="59"/>
      <c r="F6" s="70"/>
    </row>
    <row r="7" spans="1:6" s="11" customFormat="1">
      <c r="A7" s="84" t="s">
        <v>174</v>
      </c>
      <c r="B7" s="59" t="s">
        <v>173</v>
      </c>
      <c r="C7" s="59"/>
      <c r="D7" s="59">
        <v>0</v>
      </c>
      <c r="E7" s="59">
        <v>3</v>
      </c>
      <c r="F7" s="70">
        <v>3</v>
      </c>
    </row>
    <row r="8" spans="1:6" s="11" customFormat="1">
      <c r="A8" s="74" t="s">
        <v>176</v>
      </c>
      <c r="B8" s="59" t="s">
        <v>173</v>
      </c>
      <c r="C8" s="59"/>
      <c r="D8" s="59">
        <v>0</v>
      </c>
      <c r="E8" s="59">
        <v>3</v>
      </c>
      <c r="F8" s="70">
        <v>3</v>
      </c>
    </row>
    <row r="9" spans="1:6" s="11" customFormat="1">
      <c r="A9" s="84" t="s">
        <v>174</v>
      </c>
      <c r="B9" s="59" t="s">
        <v>173</v>
      </c>
      <c r="C9" s="59"/>
      <c r="D9" s="59">
        <v>1</v>
      </c>
      <c r="E9" s="59">
        <v>2</v>
      </c>
      <c r="F9" s="70">
        <f>F7*params!$B$4</f>
        <v>1.5</v>
      </c>
    </row>
    <row r="10" spans="1:6" s="11" customFormat="1">
      <c r="A10" s="74" t="s">
        <v>176</v>
      </c>
      <c r="B10" s="59" t="s">
        <v>173</v>
      </c>
      <c r="C10" s="59"/>
      <c r="D10" s="59">
        <v>1</v>
      </c>
      <c r="E10" s="59">
        <v>2</v>
      </c>
      <c r="F10" s="70">
        <f>F8*params!$B$4</f>
        <v>1.5</v>
      </c>
    </row>
    <row r="11" spans="1:6" s="11" customFormat="1">
      <c r="A11" s="74" t="s">
        <v>116</v>
      </c>
      <c r="B11" s="59"/>
      <c r="C11" s="59" t="s">
        <v>55</v>
      </c>
      <c r="D11" s="59"/>
      <c r="E11" s="59"/>
      <c r="F11" s="70"/>
    </row>
    <row r="12" spans="1:6" s="11" customFormat="1"/>
    <row r="13" spans="1:6" s="11" customFormat="1"/>
    <row r="14" spans="1:6" s="11" customFormat="1"/>
    <row r="15" spans="1:6" s="11" customFormat="1"/>
    <row r="16" spans="1:6" s="11" customFormat="1"/>
    <row r="17" s="11" customFormat="1"/>
    <row r="18" s="11" customFormat="1"/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E11"/>
  <sheetViews>
    <sheetView workbookViewId="0">
      <selection activeCell="B4" sqref="B4"/>
    </sheetView>
  </sheetViews>
  <sheetFormatPr baseColWidth="10" defaultRowHeight="16"/>
  <cols>
    <col min="1" max="1" width="39.5" style="11" customWidth="1"/>
    <col min="2" max="16384" width="10.83203125" style="11"/>
  </cols>
  <sheetData>
    <row r="1" spans="1:5" ht="19">
      <c r="A1" s="63" t="s">
        <v>36</v>
      </c>
      <c r="B1" s="63"/>
      <c r="C1" s="63"/>
      <c r="D1" s="63"/>
      <c r="E1" s="63"/>
    </row>
    <row r="2" spans="1:5">
      <c r="A2" s="15"/>
      <c r="B2" s="15"/>
      <c r="C2" s="15"/>
      <c r="D2" s="15"/>
    </row>
    <row r="3" spans="1:5">
      <c r="B3" s="61" t="str">
        <f>data!$H$1</f>
        <v>diff_id</v>
      </c>
      <c r="C3" s="61">
        <f>SUM(E5:E11)</f>
        <v>3</v>
      </c>
    </row>
    <row r="4" spans="1:5">
      <c r="B4" s="62" t="s">
        <v>184</v>
      </c>
      <c r="C4" s="62" t="s">
        <v>185</v>
      </c>
      <c r="D4" s="62" t="s">
        <v>186</v>
      </c>
      <c r="E4" s="62" t="str">
        <f>B3</f>
        <v>diff_id</v>
      </c>
    </row>
    <row r="5" spans="1:5">
      <c r="A5" s="74" t="s">
        <v>177</v>
      </c>
      <c r="B5" s="59">
        <v>23</v>
      </c>
      <c r="C5" s="59"/>
      <c r="D5" s="59"/>
      <c r="E5" s="70"/>
    </row>
    <row r="6" spans="1:5">
      <c r="A6" s="74" t="s">
        <v>178</v>
      </c>
      <c r="B6" s="59"/>
      <c r="C6" s="59">
        <v>42</v>
      </c>
      <c r="D6" s="59"/>
      <c r="E6" s="70"/>
    </row>
    <row r="7" spans="1:5">
      <c r="A7" s="74" t="s">
        <v>179</v>
      </c>
      <c r="B7" s="59"/>
      <c r="C7" s="59"/>
      <c r="D7" s="59"/>
      <c r="E7" s="70"/>
    </row>
    <row r="8" spans="1:5">
      <c r="A8" s="74" t="s">
        <v>180</v>
      </c>
      <c r="B8" s="59">
        <v>23</v>
      </c>
      <c r="C8" s="59"/>
      <c r="D8" s="59">
        <v>23</v>
      </c>
      <c r="E8" s="70">
        <v>1</v>
      </c>
    </row>
    <row r="9" spans="1:5">
      <c r="A9" s="74" t="s">
        <v>181</v>
      </c>
      <c r="B9" s="59">
        <v>42</v>
      </c>
      <c r="C9" s="59">
        <v>42</v>
      </c>
      <c r="D9" s="59"/>
      <c r="E9" s="70">
        <v>1</v>
      </c>
    </row>
    <row r="10" spans="1:5">
      <c r="A10" s="74" t="s">
        <v>182</v>
      </c>
      <c r="B10" s="59"/>
      <c r="C10" s="59">
        <v>23</v>
      </c>
      <c r="D10" s="59">
        <v>23</v>
      </c>
      <c r="E10" s="70">
        <v>1</v>
      </c>
    </row>
    <row r="11" spans="1:5">
      <c r="A11" s="74" t="s">
        <v>183</v>
      </c>
      <c r="B11" s="59">
        <v>42</v>
      </c>
      <c r="C11" s="59"/>
      <c r="D11" s="59"/>
      <c r="E11" s="70"/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E17"/>
  <sheetViews>
    <sheetView workbookViewId="0">
      <selection sqref="A1:E1"/>
    </sheetView>
  </sheetViews>
  <sheetFormatPr baseColWidth="10" defaultRowHeight="16"/>
  <cols>
    <col min="1" max="1" width="62.5" style="11" customWidth="1"/>
    <col min="2" max="16384" width="10.83203125" style="11"/>
  </cols>
  <sheetData>
    <row r="1" spans="1:5" ht="19">
      <c r="A1" s="57" t="s">
        <v>187</v>
      </c>
      <c r="B1" s="57"/>
      <c r="C1" s="57"/>
      <c r="D1" s="57"/>
      <c r="E1" s="57"/>
    </row>
    <row r="3" spans="1:5">
      <c r="B3" s="61" t="str">
        <f>data!$H$1</f>
        <v>diff_id</v>
      </c>
      <c r="C3" s="61">
        <f>SUM(E5:E17)</f>
        <v>7.75</v>
      </c>
    </row>
    <row r="4" spans="1:5">
      <c r="B4" s="64" t="s">
        <v>172</v>
      </c>
      <c r="C4" s="64" t="s">
        <v>97</v>
      </c>
      <c r="D4" s="64" t="s">
        <v>175</v>
      </c>
      <c r="E4" s="64" t="str">
        <f>B3</f>
        <v>diff_id</v>
      </c>
    </row>
    <row r="5" spans="1:5">
      <c r="A5" s="74" t="s">
        <v>188</v>
      </c>
      <c r="B5" s="59" t="s">
        <v>190</v>
      </c>
      <c r="C5" s="59"/>
      <c r="D5" s="59"/>
      <c r="E5" s="70"/>
    </row>
    <row r="6" spans="1:5">
      <c r="A6" s="74" t="s">
        <v>189</v>
      </c>
      <c r="B6" s="59"/>
      <c r="C6" s="59" t="s">
        <v>191</v>
      </c>
      <c r="D6" s="59"/>
      <c r="E6" s="70"/>
    </row>
    <row r="7" spans="1:5">
      <c r="A7" s="74" t="s">
        <v>192</v>
      </c>
      <c r="B7" s="59" t="s">
        <v>190</v>
      </c>
      <c r="C7" s="59"/>
      <c r="D7" s="59">
        <v>4</v>
      </c>
      <c r="E7" s="70">
        <v>2</v>
      </c>
    </row>
    <row r="8" spans="1:5">
      <c r="A8" s="74" t="s">
        <v>193</v>
      </c>
      <c r="B8" s="59" t="s">
        <v>190</v>
      </c>
      <c r="C8" s="59" t="s">
        <v>194</v>
      </c>
      <c r="D8" s="59">
        <v>4</v>
      </c>
      <c r="E8" s="70">
        <v>2</v>
      </c>
    </row>
    <row r="9" spans="1:5">
      <c r="A9" s="74" t="s">
        <v>192</v>
      </c>
      <c r="B9" s="59" t="s">
        <v>190</v>
      </c>
      <c r="C9" s="59"/>
      <c r="D9" s="59">
        <v>3</v>
      </c>
      <c r="E9" s="70">
        <f>E7*params!$B$4</f>
        <v>1</v>
      </c>
    </row>
    <row r="10" spans="1:5">
      <c r="A10" s="74" t="s">
        <v>193</v>
      </c>
      <c r="B10" s="59" t="s">
        <v>190</v>
      </c>
      <c r="C10" s="59" t="s">
        <v>195</v>
      </c>
      <c r="D10" s="59">
        <v>3</v>
      </c>
      <c r="E10" s="70">
        <f>E8*params!$B$4</f>
        <v>1</v>
      </c>
    </row>
    <row r="11" spans="1:5">
      <c r="A11" s="74" t="s">
        <v>192</v>
      </c>
      <c r="B11" s="59" t="s">
        <v>190</v>
      </c>
      <c r="C11" s="59"/>
      <c r="D11" s="59">
        <v>2</v>
      </c>
      <c r="E11" s="70">
        <f>E9*params!$B$4</f>
        <v>0.5</v>
      </c>
    </row>
    <row r="12" spans="1:5">
      <c r="A12" s="74" t="s">
        <v>193</v>
      </c>
      <c r="B12" s="59" t="s">
        <v>190</v>
      </c>
      <c r="C12" s="59" t="s">
        <v>196</v>
      </c>
      <c r="D12" s="59">
        <v>2</v>
      </c>
      <c r="E12" s="70">
        <f>E10*params!$B$4</f>
        <v>0.5</v>
      </c>
    </row>
    <row r="13" spans="1:5">
      <c r="A13" s="74" t="s">
        <v>192</v>
      </c>
      <c r="B13" s="59" t="s">
        <v>190</v>
      </c>
      <c r="C13" s="59"/>
      <c r="D13" s="59">
        <v>1</v>
      </c>
      <c r="E13" s="70">
        <f>E11*params!$B$4</f>
        <v>0.25</v>
      </c>
    </row>
    <row r="14" spans="1:5">
      <c r="A14" s="74" t="s">
        <v>193</v>
      </c>
      <c r="B14" s="59" t="s">
        <v>190</v>
      </c>
      <c r="C14" s="59" t="s">
        <v>197</v>
      </c>
      <c r="D14" s="59">
        <v>1</v>
      </c>
      <c r="E14" s="70">
        <f>E12*params!$B$4</f>
        <v>0.25</v>
      </c>
    </row>
    <row r="15" spans="1:5">
      <c r="A15" s="74" t="s">
        <v>192</v>
      </c>
      <c r="B15" s="59" t="s">
        <v>190</v>
      </c>
      <c r="C15" s="59"/>
      <c r="D15" s="59">
        <v>0</v>
      </c>
      <c r="E15" s="70">
        <f>E13*params!$B$4</f>
        <v>0.125</v>
      </c>
    </row>
    <row r="16" spans="1:5">
      <c r="A16" s="74" t="s">
        <v>193</v>
      </c>
      <c r="B16" s="59" t="s">
        <v>190</v>
      </c>
      <c r="C16" s="59" t="s">
        <v>59</v>
      </c>
      <c r="D16" s="59">
        <v>0</v>
      </c>
      <c r="E16" s="70">
        <f>E14*params!$B$4</f>
        <v>0.125</v>
      </c>
    </row>
    <row r="17" spans="1:5">
      <c r="A17" s="74" t="s">
        <v>116</v>
      </c>
      <c r="B17" s="59"/>
      <c r="C17" s="59" t="s">
        <v>59</v>
      </c>
      <c r="D17" s="59"/>
      <c r="E17" s="70"/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325</v>
      </c>
    </row>
    <row r="3" spans="1:11">
      <c r="A3" s="23" t="s">
        <v>326</v>
      </c>
      <c r="K3" t="s">
        <v>324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E8"/>
  <sheetViews>
    <sheetView workbookViewId="0">
      <selection activeCell="G11" sqref="G11"/>
    </sheetView>
  </sheetViews>
  <sheetFormatPr baseColWidth="10" defaultRowHeight="16"/>
  <cols>
    <col min="1" max="1" width="33.6640625" style="11" customWidth="1"/>
    <col min="2" max="16384" width="10.83203125" style="11"/>
  </cols>
  <sheetData>
    <row r="1" spans="1:5" ht="19">
      <c r="A1" s="57" t="s">
        <v>199</v>
      </c>
      <c r="B1" s="57"/>
      <c r="C1" s="57"/>
      <c r="D1" s="57"/>
      <c r="E1" s="57"/>
    </row>
    <row r="3" spans="1:5">
      <c r="B3" s="61" t="str">
        <f>data!$H$1</f>
        <v>diff_id</v>
      </c>
      <c r="C3" s="61">
        <f>SUM(E5:E17)</f>
        <v>2</v>
      </c>
    </row>
    <row r="4" spans="1:5">
      <c r="B4" s="62" t="s">
        <v>203</v>
      </c>
      <c r="C4" s="62" t="s">
        <v>204</v>
      </c>
      <c r="D4" s="62" t="s">
        <v>97</v>
      </c>
      <c r="E4" s="62" t="str">
        <f>B3</f>
        <v>diff_id</v>
      </c>
    </row>
    <row r="5" spans="1:5">
      <c r="A5" s="74" t="s">
        <v>200</v>
      </c>
      <c r="B5" s="59">
        <v>4</v>
      </c>
      <c r="C5" s="59"/>
      <c r="D5" s="59"/>
      <c r="E5" s="85"/>
    </row>
    <row r="6" spans="1:5">
      <c r="A6" s="74" t="s">
        <v>201</v>
      </c>
      <c r="B6" s="59"/>
      <c r="C6" s="59">
        <v>8</v>
      </c>
      <c r="D6" s="59"/>
      <c r="E6" s="85"/>
    </row>
    <row r="7" spans="1:5">
      <c r="A7" s="74" t="s">
        <v>202</v>
      </c>
      <c r="B7" s="59">
        <v>4</v>
      </c>
      <c r="C7" s="59">
        <v>8</v>
      </c>
      <c r="D7" s="59">
        <v>6</v>
      </c>
      <c r="E7" s="85">
        <v>2</v>
      </c>
    </row>
    <row r="8" spans="1:5">
      <c r="A8" s="74" t="s">
        <v>116</v>
      </c>
      <c r="B8" s="59"/>
      <c r="C8" s="59"/>
      <c r="D8" s="59">
        <v>6</v>
      </c>
      <c r="E8" s="85"/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G13"/>
  <sheetViews>
    <sheetView workbookViewId="0">
      <selection sqref="A1:G1"/>
    </sheetView>
  </sheetViews>
  <sheetFormatPr baseColWidth="10" defaultRowHeight="16"/>
  <cols>
    <col min="1" max="1" width="51.33203125" customWidth="1"/>
    <col min="2" max="2" width="19.5" customWidth="1"/>
  </cols>
  <sheetData>
    <row r="1" spans="1:7" ht="19">
      <c r="A1" s="57" t="s">
        <v>205</v>
      </c>
      <c r="B1" s="57"/>
      <c r="C1" s="57"/>
      <c r="D1" s="57"/>
      <c r="E1" s="57"/>
      <c r="F1" s="57"/>
      <c r="G1" s="57"/>
    </row>
    <row r="3" spans="1:7">
      <c r="B3" s="61" t="str">
        <f>data!$H$1</f>
        <v>diff_id</v>
      </c>
      <c r="C3" s="61">
        <f>SUM(G5:G13)</f>
        <v>6</v>
      </c>
    </row>
    <row r="4" spans="1:7">
      <c r="B4" s="80" t="s">
        <v>172</v>
      </c>
      <c r="C4" s="80" t="s">
        <v>214</v>
      </c>
      <c r="D4" s="80" t="s">
        <v>215</v>
      </c>
      <c r="E4" s="80" t="s">
        <v>123</v>
      </c>
      <c r="F4" s="80" t="s">
        <v>125</v>
      </c>
      <c r="G4" s="80" t="str">
        <f>B3</f>
        <v>diff_id</v>
      </c>
    </row>
    <row r="5" spans="1:7">
      <c r="A5" s="81" t="s">
        <v>206</v>
      </c>
      <c r="B5" s="25" t="s">
        <v>216</v>
      </c>
      <c r="C5" s="25"/>
      <c r="D5" s="25"/>
      <c r="E5" s="25"/>
      <c r="F5" s="25"/>
      <c r="G5" s="37"/>
    </row>
    <row r="6" spans="1:7">
      <c r="A6" s="81" t="s">
        <v>207</v>
      </c>
      <c r="B6" s="25"/>
      <c r="C6" s="25" t="s">
        <v>217</v>
      </c>
      <c r="D6" s="25"/>
      <c r="E6" s="25"/>
      <c r="F6" s="25"/>
      <c r="G6" s="37"/>
    </row>
    <row r="7" spans="1:7">
      <c r="A7" s="81" t="s">
        <v>208</v>
      </c>
      <c r="B7" s="25"/>
      <c r="C7" s="25"/>
      <c r="D7" s="25" t="s">
        <v>218</v>
      </c>
      <c r="E7" s="25"/>
      <c r="F7" s="25"/>
      <c r="G7" s="37"/>
    </row>
    <row r="8" spans="1:7">
      <c r="A8" s="81" t="s">
        <v>209</v>
      </c>
      <c r="B8" s="25"/>
      <c r="C8" s="25"/>
      <c r="D8" s="25"/>
      <c r="E8" s="25">
        <v>16</v>
      </c>
      <c r="F8" s="25"/>
      <c r="G8" s="37">
        <v>2</v>
      </c>
    </row>
    <row r="9" spans="1:7">
      <c r="A9" s="81" t="s">
        <v>210</v>
      </c>
      <c r="B9" s="25"/>
      <c r="C9" s="25"/>
      <c r="D9" s="25"/>
      <c r="E9" s="25"/>
      <c r="F9" s="25">
        <v>-1</v>
      </c>
      <c r="G9" s="37">
        <v>2</v>
      </c>
    </row>
    <row r="10" spans="1:7">
      <c r="A10" s="81" t="s">
        <v>211</v>
      </c>
      <c r="B10" s="25"/>
      <c r="C10" s="25"/>
      <c r="D10" s="25"/>
      <c r="E10" s="25"/>
      <c r="F10" s="25"/>
      <c r="G10" s="37">
        <v>1</v>
      </c>
    </row>
    <row r="11" spans="1:7">
      <c r="A11" s="81" t="s">
        <v>213</v>
      </c>
      <c r="B11" s="25"/>
      <c r="C11" s="25" t="s">
        <v>217</v>
      </c>
      <c r="D11" s="25"/>
      <c r="E11" s="25"/>
      <c r="F11" s="25"/>
      <c r="G11" s="37"/>
    </row>
    <row r="12" spans="1:7">
      <c r="A12" s="81" t="s">
        <v>219</v>
      </c>
      <c r="B12" s="25"/>
      <c r="C12" s="25"/>
      <c r="D12" s="25"/>
      <c r="E12" s="25"/>
      <c r="F12" s="25">
        <v>-1</v>
      </c>
      <c r="G12" s="37">
        <v>1</v>
      </c>
    </row>
    <row r="13" spans="1:7">
      <c r="A13" s="81" t="s">
        <v>220</v>
      </c>
      <c r="B13" s="25"/>
      <c r="C13" s="25"/>
      <c r="D13" s="25" t="s">
        <v>218</v>
      </c>
      <c r="E13" s="25"/>
      <c r="F13" s="25"/>
      <c r="G13" s="37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A1:P56"/>
  <sheetViews>
    <sheetView tabSelected="1" topLeftCell="A18" workbookViewId="0">
      <selection activeCell="J57" sqref="J57"/>
    </sheetView>
  </sheetViews>
  <sheetFormatPr baseColWidth="10" defaultRowHeight="16"/>
  <cols>
    <col min="1" max="1" width="8.6640625" customWidth="1"/>
    <col min="2" max="2" width="15" customWidth="1"/>
    <col min="4" max="4" width="14.33203125" customWidth="1"/>
    <col min="5" max="5" width="15.33203125" customWidth="1"/>
    <col min="6" max="6" width="13.5" customWidth="1"/>
    <col min="8" max="8" width="6" customWidth="1"/>
  </cols>
  <sheetData>
    <row r="1" spans="1:7" ht="19">
      <c r="A1" s="57" t="s">
        <v>483</v>
      </c>
      <c r="B1" s="57"/>
      <c r="C1" s="57"/>
      <c r="D1" s="57"/>
      <c r="E1" s="57"/>
    </row>
    <row r="3" spans="1:7">
      <c r="A3" s="52" t="s">
        <v>49</v>
      </c>
      <c r="B3" s="52" t="s">
        <v>1</v>
      </c>
      <c r="C3" s="52" t="s">
        <v>2</v>
      </c>
      <c r="D3" s="52" t="s">
        <v>3</v>
      </c>
    </row>
    <row r="4" spans="1:7">
      <c r="A4" s="25">
        <v>1</v>
      </c>
      <c r="B4" s="53">
        <v>68.014414634146334</v>
      </c>
      <c r="C4" s="54">
        <v>1</v>
      </c>
      <c r="D4" s="54">
        <v>6.8</v>
      </c>
    </row>
    <row r="5" spans="1:7">
      <c r="A5" s="25">
        <v>2</v>
      </c>
      <c r="B5" s="53">
        <v>100.26741463414632</v>
      </c>
      <c r="C5" s="54">
        <v>5</v>
      </c>
      <c r="D5" s="54">
        <v>18.100000000000001</v>
      </c>
    </row>
    <row r="6" spans="1:7">
      <c r="A6" s="25">
        <v>3</v>
      </c>
      <c r="B6" s="53">
        <v>132.46873170731703</v>
      </c>
      <c r="C6" s="54">
        <v>5</v>
      </c>
      <c r="D6" s="54">
        <v>12.8</v>
      </c>
      <c r="F6" s="18"/>
      <c r="G6" s="18"/>
    </row>
    <row r="7" spans="1:7">
      <c r="A7" s="25">
        <v>4</v>
      </c>
      <c r="B7" s="53">
        <v>154.64156097560979</v>
      </c>
      <c r="C7" s="54">
        <v>7</v>
      </c>
      <c r="D7" s="54">
        <v>15.4</v>
      </c>
    </row>
    <row r="8" spans="1:7">
      <c r="A8" s="25">
        <v>5</v>
      </c>
      <c r="B8" s="53">
        <v>211.48453658536584</v>
      </c>
      <c r="C8" s="54">
        <v>5</v>
      </c>
      <c r="D8" s="54">
        <v>14.3</v>
      </c>
    </row>
    <row r="9" spans="1:7">
      <c r="A9" s="25">
        <v>6</v>
      </c>
      <c r="B9" s="53">
        <v>70.510951219512179</v>
      </c>
      <c r="C9" s="54">
        <v>1</v>
      </c>
      <c r="D9" s="54">
        <v>7.1</v>
      </c>
    </row>
    <row r="10" spans="1:7">
      <c r="A10" s="25">
        <v>7</v>
      </c>
      <c r="B10" s="53">
        <v>66.048609756097534</v>
      </c>
      <c r="C10" s="54">
        <v>3</v>
      </c>
      <c r="D10" s="54">
        <v>9.5</v>
      </c>
    </row>
    <row r="11" spans="1:7">
      <c r="A11" s="25">
        <v>8</v>
      </c>
      <c r="B11" s="53">
        <v>104.82602439024393</v>
      </c>
      <c r="C11" s="54">
        <v>1</v>
      </c>
      <c r="D11" s="54">
        <v>7.4</v>
      </c>
    </row>
    <row r="12" spans="1:7">
      <c r="A12" s="25">
        <v>9</v>
      </c>
      <c r="B12" s="53">
        <v>65.420853658536572</v>
      </c>
      <c r="C12" s="54">
        <v>3</v>
      </c>
      <c r="D12" s="54">
        <v>8.9</v>
      </c>
    </row>
    <row r="13" spans="1:7">
      <c r="A13" s="25">
        <v>10</v>
      </c>
      <c r="B13" s="53">
        <v>42.585804878048783</v>
      </c>
      <c r="C13" s="54">
        <v>6</v>
      </c>
      <c r="D13" s="54">
        <v>16.7</v>
      </c>
    </row>
    <row r="14" spans="1:7">
      <c r="A14" s="25">
        <v>11</v>
      </c>
      <c r="B14" s="53">
        <v>65.473780487804873</v>
      </c>
      <c r="C14" s="54">
        <v>1</v>
      </c>
      <c r="D14" s="54">
        <v>7.4</v>
      </c>
    </row>
    <row r="15" spans="1:7">
      <c r="A15" s="25">
        <v>12</v>
      </c>
      <c r="B15" s="53">
        <v>59.81002439024391</v>
      </c>
      <c r="C15" s="54">
        <v>3</v>
      </c>
      <c r="D15" s="54">
        <v>14</v>
      </c>
    </row>
    <row r="16" spans="1:7">
      <c r="A16" s="25">
        <v>13</v>
      </c>
      <c r="B16" s="53">
        <v>37.425292682926823</v>
      </c>
      <c r="C16" s="54">
        <v>0</v>
      </c>
      <c r="D16" s="54">
        <v>6</v>
      </c>
    </row>
    <row r="17" spans="1:16">
      <c r="A17" s="25">
        <v>14</v>
      </c>
      <c r="B17" s="53">
        <v>48.394707317073163</v>
      </c>
      <c r="C17" s="54">
        <v>1</v>
      </c>
      <c r="D17" s="54">
        <v>9.5</v>
      </c>
    </row>
    <row r="18" spans="1:16">
      <c r="A18" s="25">
        <v>15</v>
      </c>
      <c r="B18" s="53">
        <v>355.30917073170724</v>
      </c>
      <c r="C18" s="54">
        <v>9</v>
      </c>
      <c r="D18" s="54">
        <v>29.7</v>
      </c>
      <c r="F18" s="18"/>
      <c r="G18" s="18"/>
    </row>
    <row r="19" spans="1:16">
      <c r="A19" s="25">
        <v>16</v>
      </c>
      <c r="B19" s="53">
        <v>20.50239024390244</v>
      </c>
      <c r="C19" s="54">
        <v>0</v>
      </c>
      <c r="D19" s="54">
        <v>5.6</v>
      </c>
    </row>
    <row r="20" spans="1:16">
      <c r="A20" s="25">
        <v>17</v>
      </c>
      <c r="B20" s="53">
        <v>99.988414634146352</v>
      </c>
      <c r="C20" s="54">
        <v>4</v>
      </c>
      <c r="D20" s="54">
        <v>16.2</v>
      </c>
    </row>
    <row r="21" spans="1:16">
      <c r="A21" s="25">
        <v>18</v>
      </c>
      <c r="B21" s="53">
        <v>132.07892682926831</v>
      </c>
      <c r="C21" s="54">
        <v>7</v>
      </c>
      <c r="D21" s="54">
        <v>16.7</v>
      </c>
      <c r="F21" s="18"/>
      <c r="G21" s="18"/>
    </row>
    <row r="22" spans="1:16">
      <c r="A22" s="25">
        <v>19</v>
      </c>
      <c r="B22" s="53">
        <v>145.23982926829271</v>
      </c>
      <c r="C22" s="54">
        <v>3</v>
      </c>
      <c r="D22" s="54">
        <v>21.3</v>
      </c>
    </row>
    <row r="23" spans="1:16">
      <c r="A23" s="25">
        <v>20</v>
      </c>
      <c r="B23" s="53">
        <v>80.621829268292686</v>
      </c>
      <c r="C23" s="54">
        <v>4</v>
      </c>
      <c r="D23" s="54">
        <v>9.8000000000000007</v>
      </c>
    </row>
    <row r="24" spans="1:16">
      <c r="A24" s="25">
        <v>21</v>
      </c>
      <c r="B24" s="53">
        <v>89.939219512195123</v>
      </c>
      <c r="C24" s="54">
        <v>2</v>
      </c>
      <c r="D24" s="54">
        <v>11.7</v>
      </c>
    </row>
    <row r="25" spans="1:16">
      <c r="A25" s="25">
        <v>22</v>
      </c>
      <c r="B25" s="53">
        <v>86.29456097560977</v>
      </c>
      <c r="C25" s="54">
        <v>2</v>
      </c>
      <c r="D25" s="54">
        <v>10.6</v>
      </c>
      <c r="F25" s="18"/>
      <c r="G25" s="18"/>
    </row>
    <row r="26" spans="1:16">
      <c r="A26" s="25">
        <v>23</v>
      </c>
      <c r="B26" s="53">
        <v>54.500707317073157</v>
      </c>
      <c r="C26" s="54">
        <v>2</v>
      </c>
      <c r="D26" s="54">
        <v>9.6</v>
      </c>
    </row>
    <row r="27" spans="1:16">
      <c r="B27" s="55" t="s">
        <v>327</v>
      </c>
      <c r="C27" s="55">
        <f>PEARSON($B4:$B26,C4:C26)</f>
        <v>0.72591509307923441</v>
      </c>
      <c r="D27" s="55">
        <f>PEARSON($B4:$B26,D4:D26)</f>
        <v>0.78748899109661075</v>
      </c>
    </row>
    <row r="28" spans="1:16">
      <c r="B28" s="55" t="s">
        <v>328</v>
      </c>
      <c r="C28" s="56">
        <v>0.50800000000000001</v>
      </c>
      <c r="D28" s="56">
        <v>0.48499999999999999</v>
      </c>
      <c r="F28" s="18"/>
      <c r="G28" s="18"/>
    </row>
    <row r="30" spans="1:16">
      <c r="A30" s="52" t="s">
        <v>49</v>
      </c>
      <c r="B30" s="52" t="s">
        <v>1</v>
      </c>
      <c r="C30" s="52" t="s">
        <v>2</v>
      </c>
      <c r="D30" s="52" t="s">
        <v>3</v>
      </c>
      <c r="E30" s="52" t="s">
        <v>330</v>
      </c>
    </row>
    <row r="31" spans="1:16">
      <c r="A31" s="25">
        <v>1</v>
      </c>
      <c r="B31" s="53">
        <v>68.014414634146334</v>
      </c>
      <c r="C31" s="54">
        <v>1</v>
      </c>
      <c r="D31" s="54">
        <v>6.8</v>
      </c>
      <c r="E31" s="25">
        <f>'1'!C3</f>
        <v>5.25</v>
      </c>
      <c r="P31" s="2"/>
    </row>
    <row r="32" spans="1:16">
      <c r="A32" s="25">
        <v>2</v>
      </c>
      <c r="B32" s="53">
        <v>100.26741463414632</v>
      </c>
      <c r="C32" s="54">
        <v>5</v>
      </c>
      <c r="D32" s="54">
        <v>18.100000000000001</v>
      </c>
      <c r="E32" s="25">
        <f>'2'!C$3</f>
        <v>11.9375</v>
      </c>
      <c r="P32" s="2"/>
    </row>
    <row r="33" spans="1:16">
      <c r="A33" s="25">
        <v>4</v>
      </c>
      <c r="B33" s="53">
        <v>154.64156097560979</v>
      </c>
      <c r="C33" s="54">
        <v>7</v>
      </c>
      <c r="D33" s="54">
        <v>15.4</v>
      </c>
      <c r="E33" s="25">
        <f>'4'!C$3</f>
        <v>15.5</v>
      </c>
      <c r="P33" s="2"/>
    </row>
    <row r="34" spans="1:16">
      <c r="A34" s="25">
        <v>5</v>
      </c>
      <c r="B34" s="53">
        <v>211.48453658536584</v>
      </c>
      <c r="C34" s="54">
        <v>5</v>
      </c>
      <c r="D34" s="54">
        <v>14.3</v>
      </c>
      <c r="E34" s="25">
        <f>'5'!C$3</f>
        <v>19.75</v>
      </c>
      <c r="P34" s="2"/>
    </row>
    <row r="35" spans="1:16">
      <c r="A35" s="25">
        <v>6</v>
      </c>
      <c r="B35" s="53">
        <v>70.510951219512179</v>
      </c>
      <c r="C35" s="54">
        <v>1</v>
      </c>
      <c r="D35" s="54">
        <v>7.1</v>
      </c>
      <c r="E35" s="25">
        <f>'6'!C$3</f>
        <v>5.625</v>
      </c>
      <c r="P35" s="2"/>
    </row>
    <row r="36" spans="1:16">
      <c r="A36" s="25">
        <v>7</v>
      </c>
      <c r="B36" s="53">
        <v>66.048609756097534</v>
      </c>
      <c r="C36" s="54">
        <v>3</v>
      </c>
      <c r="D36" s="54">
        <v>9.5</v>
      </c>
      <c r="E36" s="25">
        <f>'7'!C$3</f>
        <v>10</v>
      </c>
      <c r="P36" s="2"/>
    </row>
    <row r="37" spans="1:16">
      <c r="A37" s="25">
        <v>8</v>
      </c>
      <c r="B37" s="53">
        <v>104.82602439024393</v>
      </c>
      <c r="C37" s="54">
        <v>1</v>
      </c>
      <c r="D37" s="54">
        <v>7.4</v>
      </c>
      <c r="E37" s="25">
        <f>'8'!$C$3</f>
        <v>7</v>
      </c>
      <c r="P37" s="2"/>
    </row>
    <row r="38" spans="1:16">
      <c r="A38" s="25">
        <v>9</v>
      </c>
      <c r="B38" s="53">
        <v>65.420853658536572</v>
      </c>
      <c r="C38" s="54">
        <v>3</v>
      </c>
      <c r="D38" s="54">
        <v>8.9</v>
      </c>
      <c r="E38" s="25">
        <f>'9'!$C$3</f>
        <v>5.98828125</v>
      </c>
      <c r="P38" s="2"/>
    </row>
    <row r="39" spans="1:16">
      <c r="A39" s="25">
        <v>10</v>
      </c>
      <c r="B39" s="53">
        <v>42.585804878048783</v>
      </c>
      <c r="C39" s="54">
        <v>6</v>
      </c>
      <c r="D39" s="54">
        <v>16.7</v>
      </c>
      <c r="E39" s="25">
        <f>'10'!$C$3</f>
        <v>9</v>
      </c>
      <c r="P39" s="2"/>
    </row>
    <row r="40" spans="1:16">
      <c r="A40" s="25">
        <v>11</v>
      </c>
      <c r="B40" s="53">
        <v>65.473780487804873</v>
      </c>
      <c r="C40" s="54">
        <v>1</v>
      </c>
      <c r="D40" s="54">
        <v>7.4</v>
      </c>
      <c r="E40" s="25">
        <f>'11'!$C$3</f>
        <v>6</v>
      </c>
      <c r="P40" s="2"/>
    </row>
    <row r="41" spans="1:16">
      <c r="A41" s="25">
        <v>12</v>
      </c>
      <c r="B41" s="53">
        <v>59.81002439024391</v>
      </c>
      <c r="C41" s="54">
        <v>3</v>
      </c>
      <c r="D41" s="54">
        <v>14</v>
      </c>
      <c r="E41" s="25">
        <f>'12'!$C$3</f>
        <v>9</v>
      </c>
      <c r="P41" s="2"/>
    </row>
    <row r="42" spans="1:16">
      <c r="A42" s="25">
        <v>13</v>
      </c>
      <c r="B42" s="53">
        <v>37.425292682926823</v>
      </c>
      <c r="C42" s="54">
        <v>0</v>
      </c>
      <c r="D42" s="54">
        <v>6</v>
      </c>
      <c r="E42" s="25">
        <f>'13'!$C$3</f>
        <v>3</v>
      </c>
      <c r="P42" s="2"/>
    </row>
    <row r="43" spans="1:16">
      <c r="A43" s="25">
        <v>14</v>
      </c>
      <c r="B43" s="53">
        <v>48.394707317073163</v>
      </c>
      <c r="C43" s="54">
        <v>1</v>
      </c>
      <c r="D43" s="54">
        <v>9.5</v>
      </c>
      <c r="E43" s="25">
        <f>'14'!$C$3</f>
        <v>7.75</v>
      </c>
      <c r="P43" s="2"/>
    </row>
    <row r="44" spans="1:16">
      <c r="A44" s="25">
        <v>16</v>
      </c>
      <c r="B44" s="53">
        <v>20.50239024390244</v>
      </c>
      <c r="C44" s="54">
        <v>0</v>
      </c>
      <c r="D44" s="54">
        <v>5.6</v>
      </c>
      <c r="E44" s="25">
        <f>'16'!$C$3</f>
        <v>2</v>
      </c>
      <c r="P44" s="2"/>
    </row>
    <row r="45" spans="1:16">
      <c r="A45" s="25">
        <v>17</v>
      </c>
      <c r="B45" s="53">
        <v>99.988414634146352</v>
      </c>
      <c r="C45" s="54">
        <v>4</v>
      </c>
      <c r="D45" s="54">
        <v>16.2</v>
      </c>
      <c r="E45" s="25">
        <f>'17'!$C$3</f>
        <v>6</v>
      </c>
      <c r="P45" s="2"/>
    </row>
    <row r="46" spans="1:16">
      <c r="A46" s="25">
        <v>19</v>
      </c>
      <c r="B46" s="53">
        <v>145.23982926829271</v>
      </c>
      <c r="C46" s="54">
        <v>3</v>
      </c>
      <c r="D46" s="54">
        <v>21.3</v>
      </c>
      <c r="E46" s="25">
        <f>'19'!$C$3</f>
        <v>12.78125</v>
      </c>
      <c r="P46" s="2"/>
    </row>
    <row r="47" spans="1:16">
      <c r="A47" s="25">
        <v>20</v>
      </c>
      <c r="B47" s="53">
        <v>80.621829268292686</v>
      </c>
      <c r="C47" s="54">
        <v>4</v>
      </c>
      <c r="D47" s="54">
        <v>9.8000000000000007</v>
      </c>
      <c r="E47" s="25">
        <f>'20'!$C$3</f>
        <v>7.5</v>
      </c>
      <c r="P47" s="2"/>
    </row>
    <row r="48" spans="1:16">
      <c r="A48" s="25">
        <v>21</v>
      </c>
      <c r="B48" s="53">
        <v>89.939219512195123</v>
      </c>
      <c r="C48" s="54">
        <v>2</v>
      </c>
      <c r="D48" s="54">
        <v>11.7</v>
      </c>
      <c r="E48" s="25">
        <f>'21'!$C$3</f>
        <v>6.875</v>
      </c>
      <c r="P48" s="2"/>
    </row>
    <row r="49" spans="1:16">
      <c r="A49" s="25">
        <v>23</v>
      </c>
      <c r="B49" s="53">
        <v>54.500707317073157</v>
      </c>
      <c r="C49" s="54">
        <v>2</v>
      </c>
      <c r="D49" s="54">
        <v>9.6</v>
      </c>
      <c r="E49" s="25">
        <f>'23'!L$36</f>
        <v>7.75</v>
      </c>
      <c r="P49" s="2"/>
    </row>
    <row r="50" spans="1:16">
      <c r="B50" s="55" t="s">
        <v>327</v>
      </c>
      <c r="C50" s="55">
        <f>PEARSON($B31:$B49,C31:C49)</f>
        <v>0.55825328632237992</v>
      </c>
      <c r="D50" s="55">
        <f>PEARSON($B31:$B49,D31:D49)</f>
        <v>0.55597715532437797</v>
      </c>
      <c r="E50" s="55">
        <f>PEARSON($B31:$B49,E31:E49)</f>
        <v>0.8552585215128552</v>
      </c>
    </row>
    <row r="51" spans="1:16">
      <c r="B51" s="55" t="s">
        <v>328</v>
      </c>
      <c r="C51" s="55"/>
      <c r="D51" s="55"/>
      <c r="E51" s="55">
        <v>0.41299999999999998</v>
      </c>
    </row>
    <row r="55" spans="1:16">
      <c r="B55" t="s">
        <v>480</v>
      </c>
      <c r="C55">
        <v>0.5</v>
      </c>
    </row>
    <row r="56" spans="1:16">
      <c r="B56" t="s">
        <v>481</v>
      </c>
      <c r="C56">
        <v>1</v>
      </c>
    </row>
  </sheetData>
  <sortState xmlns:xlrd2="http://schemas.microsoft.com/office/spreadsheetml/2017/richdata2" ref="S4:T26">
    <sortCondition ref="T4:T26"/>
  </sortState>
  <mergeCells count="1">
    <mergeCell ref="A1:E1"/>
  </mergeCell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D47" sqref="D47"/>
    </sheetView>
  </sheetViews>
  <sheetFormatPr baseColWidth="10" defaultRowHeight="16"/>
  <cols>
    <col min="1" max="1" width="34" customWidth="1"/>
  </cols>
  <sheetData>
    <row r="1" spans="1:11">
      <c r="A1" s="27" t="s">
        <v>221</v>
      </c>
      <c r="B1" s="27"/>
      <c r="C1" s="27"/>
      <c r="D1" s="27"/>
      <c r="E1" s="27"/>
      <c r="F1" s="27"/>
      <c r="G1" s="27"/>
    </row>
    <row r="2" spans="1:11">
      <c r="A2" s="28" t="s">
        <v>240</v>
      </c>
      <c r="B2" s="28"/>
      <c r="C2" s="28"/>
      <c r="D2" s="28"/>
      <c r="E2" s="28"/>
      <c r="F2" s="28"/>
      <c r="G2" s="28"/>
    </row>
    <row r="3" spans="1:11">
      <c r="A3" s="19"/>
      <c r="B3" s="19" t="s">
        <v>235</v>
      </c>
      <c r="C3" s="19" t="s">
        <v>236</v>
      </c>
      <c r="D3" s="19" t="s">
        <v>237</v>
      </c>
      <c r="E3" s="19" t="s">
        <v>238</v>
      </c>
      <c r="F3" s="19" t="s">
        <v>97</v>
      </c>
      <c r="G3" s="19" t="s">
        <v>109</v>
      </c>
      <c r="K3" t="s">
        <v>324</v>
      </c>
    </row>
    <row r="4" spans="1:11">
      <c r="A4" s="21" t="s">
        <v>222</v>
      </c>
      <c r="B4" s="19">
        <v>23</v>
      </c>
      <c r="C4" s="19"/>
      <c r="D4" s="19"/>
      <c r="E4" s="19"/>
      <c r="F4" s="19"/>
      <c r="G4" s="19"/>
    </row>
    <row r="5" spans="1:11">
      <c r="A5" s="21" t="s">
        <v>228</v>
      </c>
      <c r="B5" s="19"/>
      <c r="C5" s="19">
        <v>42</v>
      </c>
      <c r="D5" s="19"/>
      <c r="E5" s="19"/>
      <c r="F5" s="19"/>
      <c r="G5" s="19"/>
    </row>
    <row r="6" spans="1:11">
      <c r="A6" s="20" t="s">
        <v>229</v>
      </c>
      <c r="B6" s="19"/>
      <c r="C6" s="19"/>
      <c r="D6" s="19"/>
      <c r="E6" s="19"/>
      <c r="F6" s="19"/>
      <c r="G6" s="19"/>
    </row>
    <row r="7" spans="1:11">
      <c r="A7" s="20" t="s">
        <v>230</v>
      </c>
      <c r="B7" s="19"/>
      <c r="C7" s="19"/>
      <c r="D7" s="19"/>
      <c r="E7" s="19"/>
      <c r="F7" s="19">
        <v>-1</v>
      </c>
      <c r="G7" s="19"/>
    </row>
    <row r="8" spans="1:11">
      <c r="A8" s="20" t="s">
        <v>231</v>
      </c>
      <c r="B8" s="19">
        <v>23</v>
      </c>
      <c r="C8" s="19">
        <v>42</v>
      </c>
      <c r="D8" s="19"/>
      <c r="E8" s="19"/>
      <c r="F8" s="19"/>
      <c r="G8" s="19"/>
    </row>
    <row r="9" spans="1:11">
      <c r="A9" s="20" t="s">
        <v>223</v>
      </c>
      <c r="B9" s="19"/>
      <c r="C9" s="19"/>
      <c r="D9" s="19"/>
      <c r="E9" s="19"/>
      <c r="F9" s="19"/>
      <c r="G9" s="19"/>
    </row>
    <row r="10" spans="1:11">
      <c r="A10" s="20" t="s">
        <v>232</v>
      </c>
      <c r="B10" s="19">
        <v>23</v>
      </c>
      <c r="C10" s="19">
        <v>42</v>
      </c>
      <c r="D10" s="19">
        <v>42</v>
      </c>
      <c r="E10" s="19">
        <v>23</v>
      </c>
      <c r="F10" s="19"/>
      <c r="G10" s="19"/>
    </row>
    <row r="11" spans="1:11">
      <c r="A11" s="20" t="s">
        <v>224</v>
      </c>
      <c r="B11" s="19"/>
      <c r="C11" s="19"/>
      <c r="D11" s="19"/>
      <c r="E11" s="19">
        <v>23</v>
      </c>
      <c r="F11" s="19"/>
      <c r="G11" s="19">
        <v>1</v>
      </c>
    </row>
    <row r="12" spans="1:11">
      <c r="A12" s="20" t="s">
        <v>233</v>
      </c>
      <c r="B12" s="19"/>
      <c r="C12" s="19"/>
      <c r="D12" s="19">
        <v>42</v>
      </c>
      <c r="E12" s="19">
        <v>23</v>
      </c>
      <c r="F12" s="19"/>
      <c r="G12" s="19">
        <v>1</v>
      </c>
    </row>
    <row r="13" spans="1:11">
      <c r="A13" s="20" t="s">
        <v>224</v>
      </c>
      <c r="B13" s="19"/>
      <c r="C13" s="19"/>
      <c r="D13" s="19"/>
      <c r="E13" s="19">
        <v>23</v>
      </c>
      <c r="F13" s="19"/>
      <c r="G13" s="19">
        <v>2</v>
      </c>
    </row>
    <row r="14" spans="1:11">
      <c r="A14" s="20" t="s">
        <v>233</v>
      </c>
      <c r="B14" s="19"/>
      <c r="C14" s="19"/>
      <c r="D14" s="19">
        <v>84</v>
      </c>
      <c r="E14" s="19">
        <v>23</v>
      </c>
      <c r="F14" s="19"/>
      <c r="G14" s="19">
        <v>2</v>
      </c>
    </row>
    <row r="15" spans="1:11">
      <c r="A15" s="20" t="s">
        <v>224</v>
      </c>
      <c r="B15" s="19"/>
      <c r="C15" s="19"/>
      <c r="D15" s="19"/>
      <c r="E15" s="19">
        <v>23</v>
      </c>
      <c r="F15" s="19"/>
      <c r="G15" s="19">
        <v>3</v>
      </c>
    </row>
    <row r="16" spans="1:11">
      <c r="A16" s="20" t="s">
        <v>233</v>
      </c>
      <c r="B16" s="19"/>
      <c r="C16" s="19"/>
      <c r="D16" s="19">
        <v>126</v>
      </c>
      <c r="E16" s="19">
        <v>23</v>
      </c>
      <c r="F16" s="19"/>
      <c r="G16" s="19">
        <v>2</v>
      </c>
    </row>
    <row r="17" spans="1:7">
      <c r="A17" s="19"/>
      <c r="B17" s="19"/>
      <c r="C17" s="19"/>
      <c r="D17" s="19"/>
      <c r="E17" s="19"/>
      <c r="F17" s="19"/>
      <c r="G17" s="19"/>
    </row>
    <row r="18" spans="1:7">
      <c r="A18" s="19"/>
      <c r="B18" s="19"/>
      <c r="C18" s="19"/>
      <c r="D18" s="19"/>
      <c r="E18" s="19"/>
      <c r="F18" s="19"/>
      <c r="G18" s="19"/>
    </row>
    <row r="26" spans="1:7">
      <c r="A26" s="14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4" t="s">
        <v>225</v>
      </c>
    </row>
    <row r="30" spans="1:7">
      <c r="A30" s="14" t="s">
        <v>226</v>
      </c>
    </row>
    <row r="31" spans="1:7">
      <c r="A31" s="14" t="s">
        <v>212</v>
      </c>
    </row>
    <row r="32" spans="1:7">
      <c r="A32" s="14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F31"/>
  <sheetViews>
    <sheetView workbookViewId="0">
      <selection activeCell="F18" sqref="F18"/>
    </sheetView>
  </sheetViews>
  <sheetFormatPr baseColWidth="10" defaultRowHeight="16"/>
  <cols>
    <col min="1" max="1" width="73.83203125" style="11" customWidth="1"/>
    <col min="2" max="2" width="22.83203125" style="11" customWidth="1"/>
    <col min="3" max="3" width="27" style="11" customWidth="1"/>
    <col min="4" max="4" width="27.1640625" style="11" customWidth="1"/>
    <col min="5" max="5" width="6" style="11" customWidth="1"/>
    <col min="6" max="16384" width="10.83203125" style="11"/>
  </cols>
  <sheetData>
    <row r="1" spans="1:6" ht="19">
      <c r="A1" s="57" t="s">
        <v>241</v>
      </c>
      <c r="B1" s="57"/>
      <c r="C1" s="57"/>
      <c r="D1" s="57"/>
      <c r="E1" s="57"/>
      <c r="F1" s="57"/>
    </row>
    <row r="3" spans="1:6">
      <c r="B3" s="61" t="str">
        <f>data!$H$1</f>
        <v>diff_id</v>
      </c>
      <c r="C3" s="61">
        <f>SUM(F5:F31)</f>
        <v>12.78125</v>
      </c>
    </row>
    <row r="4" spans="1:6">
      <c r="B4" s="62" t="s">
        <v>247</v>
      </c>
      <c r="C4" s="62" t="s">
        <v>97</v>
      </c>
      <c r="D4" s="62" t="s">
        <v>248</v>
      </c>
      <c r="E4" s="62" t="s">
        <v>109</v>
      </c>
      <c r="F4" s="62" t="str">
        <f>B3</f>
        <v>diff_id</v>
      </c>
    </row>
    <row r="5" spans="1:6">
      <c r="A5" s="74" t="s">
        <v>242</v>
      </c>
      <c r="B5" s="59" t="s">
        <v>249</v>
      </c>
      <c r="C5" s="59"/>
      <c r="D5" s="59"/>
      <c r="E5" s="59"/>
      <c r="F5" s="70"/>
    </row>
    <row r="6" spans="1:6">
      <c r="A6" s="74" t="s">
        <v>243</v>
      </c>
      <c r="B6" s="59"/>
      <c r="C6" s="59" t="s">
        <v>250</v>
      </c>
      <c r="D6" s="59"/>
      <c r="E6" s="59"/>
      <c r="F6" s="70"/>
    </row>
    <row r="7" spans="1:6">
      <c r="A7" s="74" t="s">
        <v>244</v>
      </c>
      <c r="B7" s="59"/>
      <c r="C7" s="59"/>
      <c r="D7" s="59" t="s">
        <v>251</v>
      </c>
      <c r="E7" s="59"/>
      <c r="F7" s="70">
        <v>1</v>
      </c>
    </row>
    <row r="8" spans="1:6">
      <c r="A8" s="84" t="s">
        <v>245</v>
      </c>
      <c r="B8" s="59"/>
      <c r="C8" s="59"/>
      <c r="D8" s="59">
        <v>6</v>
      </c>
      <c r="E8" s="59">
        <v>0</v>
      </c>
      <c r="F8" s="70">
        <v>1</v>
      </c>
    </row>
    <row r="9" spans="1:6">
      <c r="A9" s="74" t="s">
        <v>254</v>
      </c>
      <c r="B9" s="59"/>
      <c r="C9" s="59"/>
      <c r="D9" s="59"/>
      <c r="E9" s="59">
        <v>0</v>
      </c>
      <c r="F9" s="70">
        <v>1</v>
      </c>
    </row>
    <row r="10" spans="1:6">
      <c r="A10" s="59" t="s">
        <v>246</v>
      </c>
      <c r="B10" s="59"/>
      <c r="C10" s="59" t="s">
        <v>255</v>
      </c>
      <c r="D10" s="59" t="s">
        <v>251</v>
      </c>
      <c r="E10" s="59">
        <v>0</v>
      </c>
      <c r="F10" s="70">
        <v>3</v>
      </c>
    </row>
    <row r="11" spans="1:6">
      <c r="A11" s="84" t="s">
        <v>245</v>
      </c>
      <c r="B11" s="59"/>
      <c r="C11" s="59"/>
      <c r="D11" s="59">
        <v>6</v>
      </c>
      <c r="E11" s="59">
        <v>1</v>
      </c>
      <c r="F11" s="70">
        <f>F8*params!$B$4</f>
        <v>0.5</v>
      </c>
    </row>
    <row r="12" spans="1:6">
      <c r="A12" s="74" t="s">
        <v>252</v>
      </c>
      <c r="B12" s="59"/>
      <c r="C12" s="59"/>
      <c r="D12" s="59"/>
      <c r="E12" s="59">
        <v>1</v>
      </c>
      <c r="F12" s="70">
        <f>F9*params!$B$4</f>
        <v>0.5</v>
      </c>
    </row>
    <row r="13" spans="1:6">
      <c r="A13" s="74" t="s">
        <v>253</v>
      </c>
      <c r="B13" s="59"/>
      <c r="C13" s="59" t="s">
        <v>256</v>
      </c>
      <c r="D13" s="59"/>
      <c r="E13" s="59"/>
      <c r="F13" s="70">
        <v>1</v>
      </c>
    </row>
    <row r="14" spans="1:6">
      <c r="A14" s="59" t="s">
        <v>246</v>
      </c>
      <c r="B14" s="59"/>
      <c r="C14" s="59" t="s">
        <v>257</v>
      </c>
      <c r="D14" s="59" t="s">
        <v>251</v>
      </c>
      <c r="E14" s="59">
        <v>1</v>
      </c>
      <c r="F14" s="70">
        <f>F10*params!$B$4</f>
        <v>1.5</v>
      </c>
    </row>
    <row r="15" spans="1:6">
      <c r="A15" s="84" t="s">
        <v>245</v>
      </c>
      <c r="B15" s="59"/>
      <c r="C15" s="59"/>
      <c r="D15" s="59">
        <v>6</v>
      </c>
      <c r="E15" s="59">
        <v>2</v>
      </c>
      <c r="F15" s="70">
        <f>F11*params!$B$4</f>
        <v>0.25</v>
      </c>
    </row>
    <row r="16" spans="1:6">
      <c r="A16" s="74" t="s">
        <v>252</v>
      </c>
      <c r="B16" s="59"/>
      <c r="C16" s="59"/>
      <c r="D16" s="59"/>
      <c r="E16" s="59">
        <v>2</v>
      </c>
      <c r="F16" s="70">
        <f>F12*params!$B$4</f>
        <v>0.25</v>
      </c>
    </row>
    <row r="17" spans="1:6">
      <c r="A17" s="74" t="s">
        <v>253</v>
      </c>
      <c r="B17" s="59"/>
      <c r="C17" s="59" t="s">
        <v>258</v>
      </c>
      <c r="D17" s="59"/>
      <c r="E17" s="59"/>
      <c r="F17" s="70">
        <f>F13*params!$B$4</f>
        <v>0.5</v>
      </c>
    </row>
    <row r="18" spans="1:6">
      <c r="A18" s="59" t="s">
        <v>246</v>
      </c>
      <c r="B18" s="59"/>
      <c r="C18" s="59" t="s">
        <v>259</v>
      </c>
      <c r="D18" s="59" t="s">
        <v>251</v>
      </c>
      <c r="E18" s="59">
        <v>2</v>
      </c>
      <c r="F18" s="70">
        <f>F14*params!$B$4</f>
        <v>0.75</v>
      </c>
    </row>
    <row r="19" spans="1:6">
      <c r="A19" s="84" t="s">
        <v>245</v>
      </c>
      <c r="B19" s="59"/>
      <c r="C19" s="59"/>
      <c r="D19" s="59">
        <v>6</v>
      </c>
      <c r="E19" s="59">
        <v>3</v>
      </c>
      <c r="F19" s="70">
        <f>F15*params!$B$4</f>
        <v>0.125</v>
      </c>
    </row>
    <row r="20" spans="1:6">
      <c r="A20" s="74" t="s">
        <v>252</v>
      </c>
      <c r="B20" s="59"/>
      <c r="C20" s="59"/>
      <c r="D20" s="59"/>
      <c r="E20" s="59">
        <v>3</v>
      </c>
      <c r="F20" s="70">
        <f>F16*params!$B$4</f>
        <v>0.125</v>
      </c>
    </row>
    <row r="21" spans="1:6">
      <c r="A21" s="74" t="s">
        <v>253</v>
      </c>
      <c r="B21" s="59"/>
      <c r="C21" s="59" t="s">
        <v>260</v>
      </c>
      <c r="D21" s="59"/>
      <c r="E21" s="59"/>
      <c r="F21" s="70">
        <f>F17*params!$B$4</f>
        <v>0.25</v>
      </c>
    </row>
    <row r="22" spans="1:6">
      <c r="A22" s="59" t="s">
        <v>246</v>
      </c>
      <c r="B22" s="59"/>
      <c r="C22" s="59" t="s">
        <v>261</v>
      </c>
      <c r="D22" s="59" t="s">
        <v>251</v>
      </c>
      <c r="E22" s="59">
        <v>3</v>
      </c>
      <c r="F22" s="70">
        <f>F18*params!$B$4</f>
        <v>0.375</v>
      </c>
    </row>
    <row r="23" spans="1:6">
      <c r="A23" s="84" t="s">
        <v>245</v>
      </c>
      <c r="B23" s="59"/>
      <c r="C23" s="59"/>
      <c r="D23" s="59">
        <v>6</v>
      </c>
      <c r="E23" s="59">
        <v>4</v>
      </c>
      <c r="F23" s="70">
        <f>F19*params!$B$4</f>
        <v>6.25E-2</v>
      </c>
    </row>
    <row r="24" spans="1:6">
      <c r="A24" s="74" t="s">
        <v>252</v>
      </c>
      <c r="B24" s="59"/>
      <c r="C24" s="59"/>
      <c r="D24" s="59"/>
      <c r="E24" s="59">
        <v>4</v>
      </c>
      <c r="F24" s="70">
        <f>F20*params!$B$4</f>
        <v>6.25E-2</v>
      </c>
    </row>
    <row r="25" spans="1:6">
      <c r="A25" s="74" t="s">
        <v>253</v>
      </c>
      <c r="B25" s="59"/>
      <c r="C25" s="59" t="s">
        <v>262</v>
      </c>
      <c r="D25" s="59"/>
      <c r="E25" s="59"/>
      <c r="F25" s="70">
        <f>F21*params!$B$4</f>
        <v>0.125</v>
      </c>
    </row>
    <row r="26" spans="1:6">
      <c r="A26" s="59" t="s">
        <v>246</v>
      </c>
      <c r="B26" s="59"/>
      <c r="C26" s="59" t="s">
        <v>263</v>
      </c>
      <c r="D26" s="59" t="s">
        <v>251</v>
      </c>
      <c r="E26" s="59">
        <v>4</v>
      </c>
      <c r="F26" s="70">
        <f>F22*params!$B$4</f>
        <v>0.1875</v>
      </c>
    </row>
    <row r="27" spans="1:6">
      <c r="A27" s="84" t="s">
        <v>245</v>
      </c>
      <c r="B27" s="59"/>
      <c r="C27" s="59"/>
      <c r="D27" s="59">
        <v>6</v>
      </c>
      <c r="E27" s="59">
        <v>5</v>
      </c>
      <c r="F27" s="70">
        <f>F23*params!$B$4</f>
        <v>3.125E-2</v>
      </c>
    </row>
    <row r="28" spans="1:6">
      <c r="A28" s="74" t="s">
        <v>252</v>
      </c>
      <c r="B28" s="59"/>
      <c r="C28" s="59"/>
      <c r="D28" s="59"/>
      <c r="E28" s="59">
        <v>5</v>
      </c>
      <c r="F28" s="70">
        <f>F24*params!$B$4</f>
        <v>3.125E-2</v>
      </c>
    </row>
    <row r="29" spans="1:6">
      <c r="A29" s="74" t="s">
        <v>253</v>
      </c>
      <c r="B29" s="59"/>
      <c r="C29" s="59" t="s">
        <v>264</v>
      </c>
      <c r="D29" s="59"/>
      <c r="E29" s="59"/>
      <c r="F29" s="70">
        <f>F25*params!$B$4</f>
        <v>6.25E-2</v>
      </c>
    </row>
    <row r="30" spans="1:6">
      <c r="A30" s="59" t="s">
        <v>246</v>
      </c>
      <c r="B30" s="59"/>
      <c r="C30" s="59" t="s">
        <v>265</v>
      </c>
      <c r="D30" s="59" t="s">
        <v>251</v>
      </c>
      <c r="E30" s="59">
        <v>5</v>
      </c>
      <c r="F30" s="70">
        <f>F26*params!$B$4</f>
        <v>9.375E-2</v>
      </c>
    </row>
    <row r="31" spans="1:6">
      <c r="A31" s="74" t="s">
        <v>116</v>
      </c>
      <c r="B31" s="59"/>
      <c r="C31" s="59" t="s">
        <v>265</v>
      </c>
      <c r="D31" s="59"/>
      <c r="E31" s="59"/>
      <c r="F31" s="70"/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D19"/>
  <sheetViews>
    <sheetView workbookViewId="0">
      <selection activeCell="D12" sqref="D12"/>
    </sheetView>
  </sheetViews>
  <sheetFormatPr baseColWidth="10" defaultRowHeight="16"/>
  <cols>
    <col min="1" max="1" width="33.6640625" customWidth="1"/>
    <col min="3" max="3" width="10.83203125" style="22"/>
  </cols>
  <sheetData>
    <row r="1" spans="1:4" ht="19">
      <c r="A1" s="57" t="s">
        <v>267</v>
      </c>
      <c r="B1" s="57"/>
      <c r="C1" s="57"/>
      <c r="D1" s="57"/>
    </row>
    <row r="3" spans="1:4">
      <c r="B3" s="61" t="str">
        <f>data!$H$1</f>
        <v>diff_id</v>
      </c>
      <c r="C3" s="61">
        <f>SUM(D5:D19)</f>
        <v>7.5</v>
      </c>
    </row>
    <row r="4" spans="1:4">
      <c r="B4" s="80" t="s">
        <v>109</v>
      </c>
      <c r="C4" s="87" t="s">
        <v>97</v>
      </c>
      <c r="D4" s="80" t="str">
        <f>B3</f>
        <v>diff_id</v>
      </c>
    </row>
    <row r="5" spans="1:4">
      <c r="A5" s="81" t="s">
        <v>268</v>
      </c>
      <c r="B5" s="25">
        <v>4</v>
      </c>
      <c r="C5" s="86"/>
      <c r="D5" s="37"/>
    </row>
    <row r="6" spans="1:4">
      <c r="A6" s="81" t="s">
        <v>270</v>
      </c>
      <c r="B6" s="25"/>
      <c r="C6" s="88" t="s">
        <v>276</v>
      </c>
      <c r="D6" s="37"/>
    </row>
    <row r="7" spans="1:4">
      <c r="A7" s="89" t="s">
        <v>271</v>
      </c>
      <c r="B7" s="25">
        <v>4</v>
      </c>
      <c r="C7" s="86"/>
      <c r="D7" s="37">
        <v>1</v>
      </c>
    </row>
    <row r="8" spans="1:4">
      <c r="A8" s="81" t="s">
        <v>272</v>
      </c>
      <c r="B8" s="25">
        <v>4</v>
      </c>
      <c r="C8" s="86"/>
      <c r="D8" s="37">
        <v>1</v>
      </c>
    </row>
    <row r="9" spans="1:4">
      <c r="A9" s="81" t="s">
        <v>273</v>
      </c>
      <c r="B9" s="25"/>
      <c r="C9" s="86">
        <v>0</v>
      </c>
      <c r="D9" s="37">
        <v>1</v>
      </c>
    </row>
    <row r="10" spans="1:4">
      <c r="A10" s="81" t="s">
        <v>275</v>
      </c>
      <c r="B10" s="25">
        <v>2</v>
      </c>
      <c r="C10" s="86"/>
      <c r="D10" s="37">
        <v>1</v>
      </c>
    </row>
    <row r="11" spans="1:4">
      <c r="A11" s="89" t="s">
        <v>271</v>
      </c>
      <c r="B11" s="25">
        <v>2</v>
      </c>
      <c r="C11" s="86"/>
      <c r="D11" s="37">
        <f>D7*params!$B$4</f>
        <v>0.5</v>
      </c>
    </row>
    <row r="12" spans="1:4">
      <c r="A12" s="81" t="s">
        <v>272</v>
      </c>
      <c r="B12" s="25">
        <v>2</v>
      </c>
      <c r="C12" s="86"/>
      <c r="D12" s="37">
        <f>D8*params!$B$4</f>
        <v>0.5</v>
      </c>
    </row>
    <row r="13" spans="1:4">
      <c r="A13" s="81" t="s">
        <v>273</v>
      </c>
      <c r="B13" s="25"/>
      <c r="C13" s="86" t="s">
        <v>277</v>
      </c>
      <c r="D13" s="37">
        <f>D9*params!$B$4</f>
        <v>0.5</v>
      </c>
    </row>
    <row r="14" spans="1:4">
      <c r="A14" s="81" t="s">
        <v>275</v>
      </c>
      <c r="B14" s="25">
        <v>1</v>
      </c>
      <c r="C14" s="86"/>
      <c r="D14" s="37">
        <f>D10*params!$B$4</f>
        <v>0.5</v>
      </c>
    </row>
    <row r="15" spans="1:4">
      <c r="A15" s="89" t="s">
        <v>271</v>
      </c>
      <c r="B15" s="25">
        <v>1</v>
      </c>
      <c r="C15" s="86"/>
      <c r="D15" s="37">
        <f>D11*params!$B$4</f>
        <v>0.25</v>
      </c>
    </row>
    <row r="16" spans="1:4">
      <c r="A16" s="81" t="s">
        <v>272</v>
      </c>
      <c r="B16" s="25">
        <v>1</v>
      </c>
      <c r="C16" s="86"/>
      <c r="D16" s="37">
        <f>D12*params!$B$4</f>
        <v>0.25</v>
      </c>
    </row>
    <row r="17" spans="1:4">
      <c r="A17" s="81" t="s">
        <v>269</v>
      </c>
      <c r="B17" s="25"/>
      <c r="C17" s="86"/>
      <c r="D17" s="37"/>
    </row>
    <row r="18" spans="1:4">
      <c r="A18" s="81" t="s">
        <v>274</v>
      </c>
      <c r="B18" s="25"/>
      <c r="C18" s="86" t="s">
        <v>278</v>
      </c>
      <c r="D18" s="37">
        <v>1</v>
      </c>
    </row>
    <row r="19" spans="1:4">
      <c r="A19" s="81" t="s">
        <v>116</v>
      </c>
      <c r="B19" s="25"/>
      <c r="C19" s="86"/>
      <c r="D19" s="37"/>
    </row>
  </sheetData>
  <mergeCells count="1">
    <mergeCell ref="A1:D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E17"/>
  <sheetViews>
    <sheetView workbookViewId="0">
      <selection activeCell="C3" sqref="C3"/>
    </sheetView>
  </sheetViews>
  <sheetFormatPr baseColWidth="10" defaultRowHeight="16"/>
  <cols>
    <col min="1" max="1" width="54.83203125" style="11" customWidth="1"/>
    <col min="2" max="16384" width="10.83203125" style="11"/>
  </cols>
  <sheetData>
    <row r="1" spans="1:5">
      <c r="A1" s="71" t="s">
        <v>280</v>
      </c>
      <c r="B1" s="71"/>
      <c r="C1" s="71"/>
      <c r="D1" s="71"/>
    </row>
    <row r="3" spans="1:5">
      <c r="B3" s="61" t="str">
        <f>data!$H$1</f>
        <v>diff_id</v>
      </c>
      <c r="C3" s="61">
        <f>SUM(E5:E15)</f>
        <v>6.875</v>
      </c>
    </row>
    <row r="4" spans="1:5">
      <c r="B4" s="11" t="s">
        <v>117</v>
      </c>
      <c r="C4" s="11" t="s">
        <v>109</v>
      </c>
      <c r="D4" s="11" t="s">
        <v>288</v>
      </c>
      <c r="E4" s="11" t="str">
        <f>B3</f>
        <v>diff_id</v>
      </c>
    </row>
    <row r="5" spans="1:5">
      <c r="A5" s="72" t="s">
        <v>282</v>
      </c>
      <c r="B5" s="11" t="s">
        <v>289</v>
      </c>
      <c r="E5" s="59"/>
    </row>
    <row r="6" spans="1:5">
      <c r="A6" s="83" t="s">
        <v>283</v>
      </c>
      <c r="B6" s="11" t="s">
        <v>289</v>
      </c>
      <c r="C6" s="11">
        <v>0</v>
      </c>
      <c r="E6" s="59">
        <v>1</v>
      </c>
    </row>
    <row r="7" spans="1:5">
      <c r="A7" s="72" t="s">
        <v>284</v>
      </c>
      <c r="B7" s="11" t="s">
        <v>289</v>
      </c>
      <c r="C7" s="11">
        <v>0</v>
      </c>
      <c r="D7" s="11">
        <v>4</v>
      </c>
      <c r="E7" s="59">
        <v>2</v>
      </c>
    </row>
    <row r="8" spans="1:5">
      <c r="A8" s="72" t="s">
        <v>285</v>
      </c>
      <c r="B8" s="11" t="s">
        <v>290</v>
      </c>
      <c r="C8" s="11">
        <v>0</v>
      </c>
      <c r="E8" s="59">
        <v>2</v>
      </c>
    </row>
    <row r="9" spans="1:5">
      <c r="A9" s="72" t="s">
        <v>286</v>
      </c>
      <c r="B9" s="11" t="s">
        <v>291</v>
      </c>
      <c r="C9" s="11">
        <v>0</v>
      </c>
      <c r="D9" s="11">
        <v>4</v>
      </c>
      <c r="E9" s="59">
        <v>1</v>
      </c>
    </row>
    <row r="10" spans="1:5">
      <c r="A10" s="83" t="s">
        <v>281</v>
      </c>
      <c r="B10" s="11" t="s">
        <v>291</v>
      </c>
      <c r="C10" s="11">
        <v>0</v>
      </c>
      <c r="E10" s="59">
        <f>E6*params!$B$4</f>
        <v>0.5</v>
      </c>
    </row>
    <row r="11" spans="1:5">
      <c r="A11" s="72" t="s">
        <v>287</v>
      </c>
      <c r="B11" s="11" t="s">
        <v>291</v>
      </c>
      <c r="C11" s="11">
        <v>0</v>
      </c>
      <c r="E11" s="59"/>
    </row>
    <row r="12" spans="1:5">
      <c r="A12" s="83" t="s">
        <v>281</v>
      </c>
      <c r="B12" s="11" t="s">
        <v>291</v>
      </c>
      <c r="C12" s="11">
        <v>1</v>
      </c>
      <c r="E12" s="59">
        <f>E10*params!$B$4</f>
        <v>0.25</v>
      </c>
    </row>
    <row r="13" spans="1:5">
      <c r="A13" s="72" t="s">
        <v>287</v>
      </c>
      <c r="B13" s="11" t="s">
        <v>291</v>
      </c>
      <c r="C13" s="11">
        <v>1</v>
      </c>
      <c r="E13" s="59"/>
    </row>
    <row r="14" spans="1:5">
      <c r="A14" s="83" t="s">
        <v>281</v>
      </c>
      <c r="B14" s="11" t="s">
        <v>291</v>
      </c>
      <c r="C14" s="11">
        <v>2</v>
      </c>
      <c r="E14" s="59">
        <f>E12*params!$B$4</f>
        <v>0.125</v>
      </c>
    </row>
    <row r="15" spans="1:5">
      <c r="A15" s="72" t="s">
        <v>287</v>
      </c>
      <c r="B15" s="11" t="s">
        <v>291</v>
      </c>
      <c r="C15" s="11">
        <v>2</v>
      </c>
      <c r="E15" s="59"/>
    </row>
    <row r="16" spans="1:5">
      <c r="A16" s="72"/>
    </row>
    <row r="17" spans="1:1">
      <c r="A17" s="72"/>
    </row>
  </sheetData>
  <mergeCells count="1">
    <mergeCell ref="A1:D1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292</v>
      </c>
    </row>
    <row r="3" spans="1:11">
      <c r="A3" s="23" t="s">
        <v>293</v>
      </c>
      <c r="K3" t="s">
        <v>324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L36"/>
  <sheetViews>
    <sheetView workbookViewId="0">
      <selection activeCell="B3" sqref="B3:C3"/>
    </sheetView>
  </sheetViews>
  <sheetFormatPr baseColWidth="10" defaultRowHeight="16"/>
  <cols>
    <col min="1" max="1" width="41.33203125" customWidth="1"/>
    <col min="2" max="2" width="13.83203125" customWidth="1"/>
  </cols>
  <sheetData>
    <row r="1" spans="1:12">
      <c r="A1" s="27" t="s">
        <v>294</v>
      </c>
      <c r="B1" s="27"/>
      <c r="C1" s="27"/>
    </row>
    <row r="3" spans="1:12">
      <c r="B3" s="61" t="str">
        <f>data!$H$1</f>
        <v>diff_id</v>
      </c>
      <c r="C3" s="61">
        <f>SUM(E5:E17)</f>
        <v>0</v>
      </c>
    </row>
    <row r="4" spans="1:12">
      <c r="B4" t="s">
        <v>117</v>
      </c>
      <c r="C4" t="s">
        <v>109</v>
      </c>
      <c r="K4" t="s">
        <v>324</v>
      </c>
      <c r="L4" s="25" t="s">
        <v>329</v>
      </c>
    </row>
    <row r="5" spans="1:12">
      <c r="A5" s="14" t="s">
        <v>295</v>
      </c>
      <c r="B5" t="s">
        <v>299</v>
      </c>
      <c r="K5">
        <f>COUNTA(B5:I41)</f>
        <v>41</v>
      </c>
      <c r="L5" s="25"/>
    </row>
    <row r="6" spans="1:12">
      <c r="A6" s="14" t="s">
        <v>296</v>
      </c>
      <c r="B6" t="s">
        <v>299</v>
      </c>
      <c r="C6">
        <v>0</v>
      </c>
      <c r="L6" s="25">
        <v>1</v>
      </c>
    </row>
    <row r="7" spans="1:12">
      <c r="A7" s="14" t="s">
        <v>297</v>
      </c>
      <c r="B7" t="s">
        <v>300</v>
      </c>
      <c r="C7">
        <v>0</v>
      </c>
      <c r="L7" s="25">
        <v>2</v>
      </c>
    </row>
    <row r="8" spans="1:12">
      <c r="A8" s="14" t="s">
        <v>296</v>
      </c>
      <c r="B8" t="s">
        <v>300</v>
      </c>
      <c r="C8">
        <v>1</v>
      </c>
      <c r="L8" s="25">
        <f t="shared" ref="L8:L15" si="0">L6/2</f>
        <v>0.5</v>
      </c>
    </row>
    <row r="9" spans="1:12">
      <c r="A9" s="14" t="s">
        <v>297</v>
      </c>
      <c r="B9" t="s">
        <v>301</v>
      </c>
      <c r="C9">
        <v>1</v>
      </c>
      <c r="L9" s="25">
        <f t="shared" si="0"/>
        <v>1</v>
      </c>
    </row>
    <row r="10" spans="1:12">
      <c r="A10" s="14" t="s">
        <v>296</v>
      </c>
      <c r="B10" t="s">
        <v>301</v>
      </c>
      <c r="C10">
        <v>2</v>
      </c>
      <c r="L10" s="25">
        <f t="shared" si="0"/>
        <v>0.25</v>
      </c>
    </row>
    <row r="11" spans="1:12">
      <c r="A11" s="14" t="s">
        <v>297</v>
      </c>
      <c r="B11" t="s">
        <v>302</v>
      </c>
      <c r="C11">
        <v>2</v>
      </c>
      <c r="L11" s="25">
        <f t="shared" si="0"/>
        <v>0.5</v>
      </c>
    </row>
    <row r="12" spans="1:12">
      <c r="A12" s="14" t="s">
        <v>296</v>
      </c>
      <c r="B12" t="s">
        <v>302</v>
      </c>
      <c r="C12">
        <v>3</v>
      </c>
      <c r="L12" s="25">
        <f t="shared" si="0"/>
        <v>0.125</v>
      </c>
    </row>
    <row r="13" spans="1:12">
      <c r="A13" s="14" t="s">
        <v>297</v>
      </c>
      <c r="B13" t="s">
        <v>303</v>
      </c>
      <c r="C13">
        <v>3</v>
      </c>
      <c r="L13" s="25">
        <f t="shared" si="0"/>
        <v>0.25</v>
      </c>
    </row>
    <row r="14" spans="1:12">
      <c r="A14" s="14" t="s">
        <v>296</v>
      </c>
      <c r="B14" t="s">
        <v>303</v>
      </c>
      <c r="C14">
        <v>4</v>
      </c>
      <c r="L14" s="25">
        <f t="shared" si="0"/>
        <v>6.25E-2</v>
      </c>
    </row>
    <row r="15" spans="1:12">
      <c r="A15" s="14" t="s">
        <v>297</v>
      </c>
      <c r="B15" t="s">
        <v>304</v>
      </c>
      <c r="C15">
        <v>4</v>
      </c>
      <c r="L15" s="25">
        <f t="shared" si="0"/>
        <v>0.125</v>
      </c>
    </row>
    <row r="16" spans="1:12">
      <c r="A16" s="14" t="s">
        <v>281</v>
      </c>
      <c r="B16" t="s">
        <v>304</v>
      </c>
      <c r="C16">
        <v>0</v>
      </c>
      <c r="L16" s="25">
        <v>1</v>
      </c>
    </row>
    <row r="17" spans="1:12">
      <c r="A17" t="s">
        <v>298</v>
      </c>
      <c r="B17" t="s">
        <v>304</v>
      </c>
      <c r="C17">
        <v>0</v>
      </c>
      <c r="L17" s="25"/>
    </row>
    <row r="18" spans="1:12">
      <c r="A18" s="14" t="s">
        <v>281</v>
      </c>
      <c r="B18" t="s">
        <v>304</v>
      </c>
      <c r="C18">
        <v>1</v>
      </c>
      <c r="L18" s="25">
        <f>L16/2</f>
        <v>0.5</v>
      </c>
    </row>
    <row r="19" spans="1:12">
      <c r="A19" t="s">
        <v>298</v>
      </c>
      <c r="B19" t="s">
        <v>304</v>
      </c>
      <c r="C19">
        <v>1</v>
      </c>
      <c r="L19" s="25"/>
    </row>
    <row r="20" spans="1:12">
      <c r="A20" s="14" t="s">
        <v>281</v>
      </c>
      <c r="B20" t="s">
        <v>304</v>
      </c>
      <c r="C20">
        <v>2</v>
      </c>
      <c r="L20" s="25">
        <f t="shared" ref="L20:L24" si="1">L18/2</f>
        <v>0.25</v>
      </c>
    </row>
    <row r="21" spans="1:12">
      <c r="A21" t="s">
        <v>298</v>
      </c>
      <c r="B21" t="s">
        <v>304</v>
      </c>
      <c r="C21">
        <v>2</v>
      </c>
      <c r="L21" s="25"/>
    </row>
    <row r="22" spans="1:12">
      <c r="A22" s="14" t="s">
        <v>281</v>
      </c>
      <c r="B22" t="s">
        <v>304</v>
      </c>
      <c r="C22">
        <v>3</v>
      </c>
      <c r="L22" s="25">
        <f t="shared" si="1"/>
        <v>0.125</v>
      </c>
    </row>
    <row r="23" spans="1:12">
      <c r="A23" t="s">
        <v>298</v>
      </c>
      <c r="B23" t="s">
        <v>304</v>
      </c>
      <c r="C23">
        <v>3</v>
      </c>
      <c r="L23" s="25"/>
    </row>
    <row r="24" spans="1:12">
      <c r="A24" s="16" t="s">
        <v>281</v>
      </c>
      <c r="B24" s="17" t="s">
        <v>304</v>
      </c>
      <c r="C24" s="17">
        <v>4</v>
      </c>
      <c r="L24" s="25">
        <f t="shared" si="1"/>
        <v>6.25E-2</v>
      </c>
    </row>
    <row r="25" spans="1:12">
      <c r="A25" s="17" t="s">
        <v>298</v>
      </c>
      <c r="B25" s="17" t="s">
        <v>304</v>
      </c>
      <c r="C25" s="17">
        <v>4</v>
      </c>
      <c r="L25" s="25"/>
    </row>
    <row r="26" spans="1:12">
      <c r="L26" s="25"/>
    </row>
    <row r="27" spans="1:12">
      <c r="L27" s="25"/>
    </row>
    <row r="28" spans="1:12">
      <c r="L28" s="25"/>
    </row>
    <row r="29" spans="1:12">
      <c r="L29" s="25"/>
    </row>
    <row r="30" spans="1:12">
      <c r="L30" s="25"/>
    </row>
    <row r="31" spans="1:12">
      <c r="L31" s="25"/>
    </row>
    <row r="32" spans="1:12">
      <c r="L32" s="25"/>
    </row>
    <row r="33" spans="12:12">
      <c r="L33" s="25"/>
    </row>
    <row r="34" spans="12:12">
      <c r="L34" s="25"/>
    </row>
    <row r="35" spans="12:12">
      <c r="L35" s="25"/>
    </row>
    <row r="36" spans="12:12">
      <c r="L36" s="25">
        <f>SUM(L5:L35)</f>
        <v>7.75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dimension ref="A3:E28"/>
  <sheetViews>
    <sheetView workbookViewId="0">
      <selection activeCell="B27" sqref="B27"/>
    </sheetView>
  </sheetViews>
  <sheetFormatPr baseColWidth="10" defaultRowHeight="16"/>
  <cols>
    <col min="1" max="1" width="21.83203125" style="48" customWidth="1"/>
    <col min="2" max="2" width="15" customWidth="1"/>
  </cols>
  <sheetData>
    <row r="3" spans="1:5">
      <c r="A3" s="48" t="s">
        <v>49</v>
      </c>
      <c r="B3" t="s">
        <v>1</v>
      </c>
      <c r="C3" t="s">
        <v>2</v>
      </c>
      <c r="D3" t="s">
        <v>3</v>
      </c>
      <c r="E3" t="s">
        <v>330</v>
      </c>
    </row>
    <row r="4" spans="1:5">
      <c r="A4" s="30" t="s">
        <v>9</v>
      </c>
      <c r="B4" s="6">
        <v>41.24</v>
      </c>
      <c r="C4" s="18">
        <v>1</v>
      </c>
      <c r="D4" s="18">
        <v>6.9</v>
      </c>
      <c r="E4">
        <f>ArrayAverage!C3</f>
        <v>13.25</v>
      </c>
    </row>
    <row r="5" spans="1:5">
      <c r="A5" s="30" t="s">
        <v>10</v>
      </c>
      <c r="B5" s="6">
        <v>33.33</v>
      </c>
      <c r="C5" s="18">
        <v>14</v>
      </c>
      <c r="D5" s="18">
        <v>24.9</v>
      </c>
      <c r="E5">
        <f>ContainsSubstr!C3</f>
        <v>21.5</v>
      </c>
    </row>
    <row r="6" spans="1:5">
      <c r="A6" s="30" t="s">
        <v>11</v>
      </c>
      <c r="B6" s="6">
        <v>26.95</v>
      </c>
      <c r="C6" s="18">
        <v>6</v>
      </c>
      <c r="D6" s="18">
        <v>13.1</v>
      </c>
      <c r="E6">
        <f>CountVowels!C3</f>
        <v>11.746093749999773</v>
      </c>
    </row>
    <row r="7" spans="1:5">
      <c r="A7" s="30" t="s">
        <v>12</v>
      </c>
      <c r="B7" s="6">
        <v>37.869999999999997</v>
      </c>
      <c r="C7" s="18">
        <v>5</v>
      </c>
      <c r="D7" s="18">
        <v>20.3</v>
      </c>
      <c r="E7">
        <f>DumbSort!C3</f>
        <v>15</v>
      </c>
    </row>
    <row r="8" spans="1:5">
      <c r="A8" s="30" t="s">
        <v>13</v>
      </c>
      <c r="B8" s="6">
        <v>41.82</v>
      </c>
      <c r="C8" s="18">
        <v>5</v>
      </c>
      <c r="D8" s="18">
        <v>11.9</v>
      </c>
      <c r="E8">
        <f>GrCoDiv!C3</f>
        <v>14.5</v>
      </c>
    </row>
    <row r="9" spans="1:5">
      <c r="A9" s="30" t="s">
        <v>14</v>
      </c>
      <c r="B9" s="6">
        <v>40.78</v>
      </c>
      <c r="C9" s="18">
        <v>4</v>
      </c>
      <c r="D9" s="18">
        <v>11</v>
      </c>
      <c r="E9">
        <f>hIndex!C3</f>
        <v>17.25</v>
      </c>
    </row>
    <row r="10" spans="1:5">
      <c r="A10" s="30" t="s">
        <v>15</v>
      </c>
      <c r="B10" s="6">
        <v>21.52</v>
      </c>
      <c r="C10" s="18">
        <v>6</v>
      </c>
      <c r="D10" s="18">
        <v>11.9</v>
      </c>
      <c r="E10">
        <f>isHur!C3</f>
        <v>4</v>
      </c>
    </row>
    <row r="11" spans="1:5">
      <c r="A11" s="30" t="s">
        <v>16</v>
      </c>
      <c r="B11" s="6">
        <v>34.869999999999997</v>
      </c>
      <c r="C11" s="18">
        <v>3</v>
      </c>
      <c r="D11" s="18">
        <v>12.3</v>
      </c>
      <c r="E11">
        <f>isPalind!C3</f>
        <v>8.75</v>
      </c>
    </row>
    <row r="12" spans="1:5">
      <c r="A12" s="30" t="s">
        <v>17</v>
      </c>
      <c r="B12" s="6">
        <v>37.65</v>
      </c>
      <c r="C12" s="18">
        <v>10</v>
      </c>
      <c r="D12" s="18">
        <v>18.3</v>
      </c>
      <c r="E12">
        <f>lgthLastWd!C3</f>
        <v>14.71875</v>
      </c>
    </row>
    <row r="13" spans="1:5">
      <c r="A13" s="30" t="s">
        <v>18</v>
      </c>
      <c r="B13" s="6">
        <v>36.979999999999997</v>
      </c>
      <c r="C13" s="18">
        <v>2</v>
      </c>
      <c r="D13" s="18">
        <v>11.9</v>
      </c>
      <c r="E13">
        <f>binToDec!C3</f>
        <v>10.75</v>
      </c>
    </row>
    <row r="14" spans="1:5">
      <c r="A14" s="30" t="s">
        <v>19</v>
      </c>
      <c r="B14" s="6">
        <v>24.25</v>
      </c>
      <c r="C14" s="18">
        <v>1</v>
      </c>
      <c r="D14" s="18">
        <v>6.2</v>
      </c>
      <c r="E14">
        <f>crosSum!C3</f>
        <v>5.6875</v>
      </c>
    </row>
    <row r="15" spans="1:5">
      <c r="A15" s="30" t="s">
        <v>20</v>
      </c>
      <c r="B15" s="6">
        <v>21.25</v>
      </c>
      <c r="C15" s="18">
        <v>1</v>
      </c>
      <c r="D15" s="18">
        <v>5.9</v>
      </c>
      <c r="E15">
        <f>'n!'!C3</f>
        <v>5.375</v>
      </c>
    </row>
    <row r="16" spans="1:5">
      <c r="A16" s="30" t="s">
        <v>21</v>
      </c>
      <c r="B16" s="6">
        <v>31.74</v>
      </c>
      <c r="C16" s="18">
        <v>1</v>
      </c>
      <c r="D16" s="18">
        <v>7.2</v>
      </c>
      <c r="E16">
        <f>fibonacci!C3</f>
        <v>6.4375</v>
      </c>
    </row>
    <row r="17" spans="1:5">
      <c r="A17" s="30" t="s">
        <v>22</v>
      </c>
      <c r="B17" s="6">
        <v>28.54</v>
      </c>
      <c r="C17" s="18">
        <v>2</v>
      </c>
      <c r="D17" s="18">
        <v>9.1</v>
      </c>
      <c r="E17">
        <f>power!C3</f>
        <v>8.75</v>
      </c>
    </row>
    <row r="18" spans="1:5">
      <c r="A18" s="30" t="s">
        <v>23</v>
      </c>
      <c r="B18" s="6">
        <v>34.83</v>
      </c>
      <c r="C18" s="18">
        <v>6</v>
      </c>
      <c r="D18" s="18">
        <v>15.6</v>
      </c>
      <c r="E18">
        <f>sqrt!C3</f>
        <v>16</v>
      </c>
    </row>
    <row r="19" spans="1:5">
      <c r="A19" s="30" t="s">
        <v>46</v>
      </c>
      <c r="B19" s="6">
        <v>24.05</v>
      </c>
      <c r="C19" s="18">
        <v>4</v>
      </c>
      <c r="D19" s="18">
        <v>14.5</v>
      </c>
      <c r="E19">
        <f>yesNo!C3</f>
        <v>5</v>
      </c>
    </row>
    <row r="20" spans="1:5">
      <c r="B20" t="s">
        <v>327</v>
      </c>
      <c r="C20">
        <f>PEARSON($B4:$B19,C4:C19)</f>
        <v>0.15173973938279028</v>
      </c>
      <c r="D20">
        <f t="shared" ref="D20:E20" si="0">PEARSON($B4:$B19,D4:D19)</f>
        <v>0.2658114364451421</v>
      </c>
      <c r="E20">
        <f t="shared" si="0"/>
        <v>0.73499237800471251</v>
      </c>
    </row>
    <row r="24" spans="1:5">
      <c r="A24" t="s">
        <v>479</v>
      </c>
    </row>
    <row r="25" spans="1:5">
      <c r="A25"/>
    </row>
    <row r="26" spans="1:5">
      <c r="A26"/>
    </row>
    <row r="27" spans="1:5">
      <c r="A27" t="s">
        <v>480</v>
      </c>
      <c r="B27">
        <v>0.2</v>
      </c>
    </row>
    <row r="28" spans="1:5">
      <c r="A28" t="s">
        <v>481</v>
      </c>
      <c r="B28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F8BC-B3FE-D347-BA43-5B066A763C3E}">
  <dimension ref="A1:B5"/>
  <sheetViews>
    <sheetView workbookViewId="0">
      <selection activeCell="B4" sqref="B4"/>
    </sheetView>
  </sheetViews>
  <sheetFormatPr baseColWidth="10" defaultRowHeight="16"/>
  <sheetData>
    <row r="1" spans="1:2">
      <c r="A1" t="s">
        <v>479</v>
      </c>
    </row>
    <row r="4" spans="1:2">
      <c r="A4" t="s">
        <v>480</v>
      </c>
      <c r="B4">
        <f>siegmund2012!C55</f>
        <v>0.5</v>
      </c>
    </row>
    <row r="5" spans="1:2">
      <c r="A5" t="s">
        <v>481</v>
      </c>
      <c r="B5">
        <f>siegmund2012!C56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dimension ref="A1:K21"/>
  <sheetViews>
    <sheetView workbookViewId="0">
      <selection activeCell="C16" sqref="C16"/>
    </sheetView>
  </sheetViews>
  <sheetFormatPr baseColWidth="10" defaultRowHeight="16"/>
  <cols>
    <col min="1" max="1" width="44.33203125" style="11" customWidth="1"/>
    <col min="2" max="16384" width="10.83203125" style="11"/>
  </cols>
  <sheetData>
    <row r="1" spans="1:11" ht="19">
      <c r="A1" s="42" t="s">
        <v>9</v>
      </c>
      <c r="B1" s="42"/>
      <c r="C1" s="42"/>
      <c r="D1" s="42"/>
      <c r="E1" s="42"/>
      <c r="F1" s="42"/>
    </row>
    <row r="3" spans="1:11">
      <c r="B3" s="34" t="s">
        <v>368</v>
      </c>
      <c r="C3" s="35">
        <f>SUM(F5:F21)</f>
        <v>13.25</v>
      </c>
    </row>
    <row r="4" spans="1:11">
      <c r="B4" s="11" t="s">
        <v>341</v>
      </c>
      <c r="C4" s="11" t="s">
        <v>235</v>
      </c>
      <c r="D4" s="11" t="s">
        <v>236</v>
      </c>
      <c r="E4" s="11" t="s">
        <v>97</v>
      </c>
      <c r="F4" s="37" t="s">
        <v>368</v>
      </c>
      <c r="K4"/>
    </row>
    <row r="5" spans="1:11">
      <c r="A5" s="12" t="s">
        <v>333</v>
      </c>
      <c r="B5" s="11" t="s">
        <v>342</v>
      </c>
      <c r="F5" s="37"/>
      <c r="K5"/>
    </row>
    <row r="6" spans="1:11">
      <c r="A6" s="12" t="s">
        <v>334</v>
      </c>
      <c r="C6" s="11">
        <v>0</v>
      </c>
      <c r="D6" s="11">
        <v>0</v>
      </c>
      <c r="F6" s="37"/>
    </row>
    <row r="7" spans="1:11">
      <c r="A7" s="12" t="s">
        <v>335</v>
      </c>
      <c r="F7" s="37"/>
    </row>
    <row r="8" spans="1:11">
      <c r="A8" s="12" t="s">
        <v>336</v>
      </c>
      <c r="B8" s="11" t="s">
        <v>342</v>
      </c>
      <c r="C8" s="11">
        <v>0</v>
      </c>
      <c r="F8" s="37">
        <v>2</v>
      </c>
    </row>
    <row r="9" spans="1:11">
      <c r="A9" s="12" t="s">
        <v>337</v>
      </c>
      <c r="B9" s="11" t="s">
        <v>342</v>
      </c>
      <c r="C9" s="11">
        <v>0</v>
      </c>
      <c r="D9" s="11">
        <v>2</v>
      </c>
      <c r="F9" s="37">
        <v>3</v>
      </c>
    </row>
    <row r="10" spans="1:11">
      <c r="A10" s="12" t="s">
        <v>338</v>
      </c>
      <c r="C10" s="11">
        <v>1</v>
      </c>
      <c r="F10" s="37">
        <v>1</v>
      </c>
    </row>
    <row r="11" spans="1:11">
      <c r="A11" s="12" t="s">
        <v>336</v>
      </c>
      <c r="B11" s="11" t="s">
        <v>342</v>
      </c>
      <c r="C11" s="11">
        <v>1</v>
      </c>
      <c r="F11" s="37">
        <f>F8*params!$B$4</f>
        <v>1</v>
      </c>
    </row>
    <row r="12" spans="1:11">
      <c r="A12" s="12" t="s">
        <v>337</v>
      </c>
      <c r="B12" s="11" t="s">
        <v>342</v>
      </c>
      <c r="C12" s="11">
        <v>1</v>
      </c>
      <c r="D12" s="11">
        <v>6</v>
      </c>
      <c r="F12" s="37">
        <f>F9*params!$B$4</f>
        <v>1.5</v>
      </c>
    </row>
    <row r="13" spans="1:11">
      <c r="A13" s="12" t="s">
        <v>338</v>
      </c>
      <c r="C13" s="11">
        <v>2</v>
      </c>
      <c r="F13" s="37">
        <f>F10*params!$B$4</f>
        <v>0.5</v>
      </c>
    </row>
    <row r="14" spans="1:11">
      <c r="A14" s="12" t="s">
        <v>336</v>
      </c>
      <c r="B14" s="11" t="s">
        <v>342</v>
      </c>
      <c r="C14" s="11">
        <v>2</v>
      </c>
      <c r="F14" s="37">
        <f>F11*params!$B$4</f>
        <v>0.5</v>
      </c>
    </row>
    <row r="15" spans="1:11">
      <c r="A15" s="12" t="s">
        <v>337</v>
      </c>
      <c r="B15" s="11" t="s">
        <v>342</v>
      </c>
      <c r="C15" s="11">
        <v>2</v>
      </c>
      <c r="D15" s="11">
        <v>7</v>
      </c>
      <c r="F15" s="37">
        <f>F12*params!$B$4</f>
        <v>0.75</v>
      </c>
    </row>
    <row r="16" spans="1:11">
      <c r="A16" s="12" t="s">
        <v>338</v>
      </c>
      <c r="C16" s="11">
        <v>3</v>
      </c>
      <c r="F16" s="37">
        <f>F13*params!$B$4</f>
        <v>0.25</v>
      </c>
    </row>
    <row r="17" spans="1:6">
      <c r="A17" s="11" t="s">
        <v>336</v>
      </c>
      <c r="B17" s="11" t="s">
        <v>342</v>
      </c>
      <c r="C17" s="11">
        <v>3</v>
      </c>
      <c r="F17" s="37">
        <f>F14*params!$B$4</f>
        <v>0.25</v>
      </c>
    </row>
    <row r="18" spans="1:6">
      <c r="A18" s="11" t="s">
        <v>337</v>
      </c>
      <c r="B18" s="11" t="s">
        <v>342</v>
      </c>
      <c r="C18" s="11">
        <v>3</v>
      </c>
      <c r="D18" s="11">
        <v>16</v>
      </c>
      <c r="F18" s="37">
        <f>F15*params!$B$4</f>
        <v>0.375</v>
      </c>
    </row>
    <row r="19" spans="1:6">
      <c r="A19" s="11" t="s">
        <v>338</v>
      </c>
      <c r="C19" s="11">
        <v>4</v>
      </c>
      <c r="F19" s="37">
        <f>F16*params!$B$4</f>
        <v>0.125</v>
      </c>
    </row>
    <row r="20" spans="1:6">
      <c r="A20" s="11" t="s">
        <v>339</v>
      </c>
      <c r="C20" s="11">
        <v>4</v>
      </c>
      <c r="D20" s="11">
        <v>16</v>
      </c>
      <c r="E20" s="11">
        <v>4</v>
      </c>
      <c r="F20" s="37">
        <v>2</v>
      </c>
    </row>
    <row r="21" spans="1:6">
      <c r="A21" s="11" t="s">
        <v>340</v>
      </c>
      <c r="F21" s="37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dimension ref="A1:M51"/>
  <sheetViews>
    <sheetView workbookViewId="0">
      <selection activeCell="C16" sqref="C16"/>
    </sheetView>
  </sheetViews>
  <sheetFormatPr baseColWidth="10" defaultRowHeight="16"/>
  <cols>
    <col min="1" max="1" width="44.83203125" style="29" customWidth="1"/>
    <col min="2" max="16384" width="10.83203125" style="29"/>
  </cols>
  <sheetData>
    <row r="1" spans="1:13" ht="19">
      <c r="A1" s="36" t="s">
        <v>10</v>
      </c>
      <c r="B1" s="36"/>
      <c r="C1" s="36"/>
      <c r="D1" s="36"/>
      <c r="E1" s="36"/>
      <c r="F1" s="36"/>
      <c r="G1" s="36"/>
    </row>
    <row r="3" spans="1:13">
      <c r="B3" s="39" t="s">
        <v>368</v>
      </c>
      <c r="C3" s="40">
        <f>SUM(G5:G51)</f>
        <v>21.5</v>
      </c>
      <c r="L3" s="51" t="s">
        <v>482</v>
      </c>
      <c r="M3" s="51"/>
    </row>
    <row r="4" spans="1:13">
      <c r="B4" s="32" t="s">
        <v>353</v>
      </c>
      <c r="C4" s="32" t="s">
        <v>354</v>
      </c>
      <c r="D4" s="32" t="s">
        <v>97</v>
      </c>
      <c r="E4" s="32" t="s">
        <v>109</v>
      </c>
      <c r="F4" s="32" t="s">
        <v>175</v>
      </c>
      <c r="G4" s="38" t="s">
        <v>368</v>
      </c>
      <c r="L4" s="29" t="str">
        <f>params!A4</f>
        <v>Loop</v>
      </c>
      <c r="M4" s="29">
        <f>params!B4</f>
        <v>0.5</v>
      </c>
    </row>
    <row r="5" spans="1:13">
      <c r="A5" s="32" t="s">
        <v>343</v>
      </c>
      <c r="B5" s="32" t="s">
        <v>102</v>
      </c>
      <c r="C5" s="32"/>
      <c r="D5" s="32"/>
      <c r="E5" s="32"/>
      <c r="F5" s="32"/>
      <c r="G5" s="38"/>
      <c r="L5" s="29" t="str">
        <f>params!A5</f>
        <v>Recursion</v>
      </c>
      <c r="M5" s="29">
        <f>params!B5</f>
        <v>1</v>
      </c>
    </row>
    <row r="6" spans="1:13">
      <c r="A6" s="41" t="s">
        <v>344</v>
      </c>
      <c r="B6" s="32"/>
      <c r="C6" s="32" t="s">
        <v>355</v>
      </c>
      <c r="D6" s="32"/>
      <c r="E6" s="32"/>
      <c r="F6" s="32"/>
      <c r="G6" s="38"/>
    </row>
    <row r="7" spans="1:13">
      <c r="A7" s="41" t="s">
        <v>345</v>
      </c>
      <c r="B7" s="32"/>
      <c r="C7" s="32"/>
      <c r="D7" s="32" t="s">
        <v>356</v>
      </c>
      <c r="E7" s="32"/>
      <c r="F7" s="32"/>
      <c r="G7" s="38"/>
    </row>
    <row r="8" spans="1:13">
      <c r="A8" s="41" t="s">
        <v>346</v>
      </c>
      <c r="B8" s="32" t="s">
        <v>102</v>
      </c>
      <c r="C8" s="32"/>
      <c r="D8" s="32"/>
      <c r="E8" s="32">
        <v>0</v>
      </c>
      <c r="F8" s="32"/>
      <c r="G8" s="38">
        <v>1</v>
      </c>
    </row>
    <row r="9" spans="1:13">
      <c r="A9" s="41" t="s">
        <v>347</v>
      </c>
      <c r="B9" s="32"/>
      <c r="C9" s="32" t="s">
        <v>355</v>
      </c>
      <c r="D9" s="32"/>
      <c r="E9" s="32"/>
      <c r="F9" s="32">
        <v>0</v>
      </c>
      <c r="G9" s="38">
        <v>1</v>
      </c>
    </row>
    <row r="10" spans="1:13">
      <c r="A10" s="41" t="s">
        <v>348</v>
      </c>
      <c r="B10" s="32" t="s">
        <v>102</v>
      </c>
      <c r="C10" s="32"/>
      <c r="D10" s="32"/>
      <c r="E10" s="32">
        <v>0</v>
      </c>
      <c r="F10" s="32">
        <v>0</v>
      </c>
      <c r="G10" s="38">
        <v>3</v>
      </c>
    </row>
    <row r="11" spans="1:13">
      <c r="A11" s="41" t="s">
        <v>350</v>
      </c>
      <c r="B11" s="32" t="s">
        <v>102</v>
      </c>
      <c r="C11" s="32" t="s">
        <v>355</v>
      </c>
      <c r="D11" s="32"/>
      <c r="E11" s="32">
        <v>0</v>
      </c>
      <c r="F11" s="32">
        <v>0</v>
      </c>
      <c r="G11" s="38">
        <v>4</v>
      </c>
    </row>
    <row r="12" spans="1:13">
      <c r="A12" s="32" t="s">
        <v>349</v>
      </c>
      <c r="B12" s="32"/>
      <c r="C12" s="32"/>
      <c r="D12" s="32"/>
      <c r="E12" s="32"/>
      <c r="F12" s="32"/>
      <c r="G12" s="38"/>
    </row>
    <row r="13" spans="1:13">
      <c r="A13" s="32"/>
      <c r="B13" s="32"/>
      <c r="C13" s="32"/>
      <c r="D13" s="32"/>
      <c r="E13" s="32"/>
      <c r="F13" s="32"/>
      <c r="G13" s="38"/>
    </row>
    <row r="14" spans="1:13">
      <c r="A14" s="41" t="s">
        <v>346</v>
      </c>
      <c r="B14" s="32" t="s">
        <v>102</v>
      </c>
      <c r="C14" s="32"/>
      <c r="D14" s="32"/>
      <c r="E14" s="32">
        <v>1</v>
      </c>
      <c r="F14" s="32"/>
      <c r="G14" s="38">
        <f>G8*M$4</f>
        <v>0.5</v>
      </c>
    </row>
    <row r="15" spans="1:13">
      <c r="A15" s="41" t="s">
        <v>347</v>
      </c>
      <c r="B15" s="32"/>
      <c r="C15" s="32" t="s">
        <v>355</v>
      </c>
      <c r="D15" s="32"/>
      <c r="E15" s="32"/>
      <c r="F15" s="32">
        <v>0</v>
      </c>
      <c r="G15" s="38">
        <f t="shared" ref="G15:G17" si="0">G9*M$4</f>
        <v>0.5</v>
      </c>
    </row>
    <row r="16" spans="1:13">
      <c r="A16" s="41" t="s">
        <v>348</v>
      </c>
      <c r="B16" s="32" t="s">
        <v>102</v>
      </c>
      <c r="C16" s="32"/>
      <c r="D16" s="32"/>
      <c r="E16" s="32">
        <v>1</v>
      </c>
      <c r="F16" s="32">
        <v>0</v>
      </c>
      <c r="G16" s="38">
        <f t="shared" si="0"/>
        <v>1.5</v>
      </c>
    </row>
    <row r="17" spans="1:7">
      <c r="A17" s="41" t="s">
        <v>350</v>
      </c>
      <c r="B17" s="32" t="s">
        <v>102</v>
      </c>
      <c r="C17" s="32" t="s">
        <v>355</v>
      </c>
      <c r="D17" s="32"/>
      <c r="E17" s="32">
        <v>1</v>
      </c>
      <c r="F17" s="32">
        <v>0</v>
      </c>
      <c r="G17" s="38">
        <f t="shared" si="0"/>
        <v>2</v>
      </c>
    </row>
    <row r="18" spans="1:7">
      <c r="A18" s="32" t="s">
        <v>349</v>
      </c>
      <c r="B18" s="32"/>
      <c r="C18" s="32"/>
      <c r="D18" s="32"/>
      <c r="E18" s="32"/>
      <c r="F18" s="32"/>
      <c r="G18" s="38"/>
    </row>
    <row r="19" spans="1:7">
      <c r="A19" s="32"/>
      <c r="B19" s="32"/>
      <c r="C19" s="32"/>
      <c r="D19" s="32"/>
      <c r="E19" s="32"/>
      <c r="F19" s="32"/>
      <c r="G19" s="38"/>
    </row>
    <row r="20" spans="1:7">
      <c r="A20" s="41" t="s">
        <v>346</v>
      </c>
      <c r="B20" s="32" t="s">
        <v>102</v>
      </c>
      <c r="C20" s="32"/>
      <c r="D20" s="32"/>
      <c r="E20" s="32">
        <v>2</v>
      </c>
      <c r="F20" s="32"/>
      <c r="G20" s="38">
        <f>G14*M$4</f>
        <v>0.25</v>
      </c>
    </row>
    <row r="21" spans="1:7">
      <c r="A21" s="41" t="s">
        <v>347</v>
      </c>
      <c r="B21" s="32"/>
      <c r="C21" s="32" t="s">
        <v>355</v>
      </c>
      <c r="D21" s="32"/>
      <c r="E21" s="32"/>
      <c r="F21" s="32">
        <v>0</v>
      </c>
      <c r="G21" s="38">
        <f t="shared" ref="G21:G23" si="1">G15*M$4</f>
        <v>0.25</v>
      </c>
    </row>
    <row r="22" spans="1:7">
      <c r="A22" s="41" t="s">
        <v>348</v>
      </c>
      <c r="B22" s="32" t="s">
        <v>102</v>
      </c>
      <c r="C22" s="32"/>
      <c r="D22" s="32"/>
      <c r="E22" s="32">
        <v>2</v>
      </c>
      <c r="F22" s="32">
        <v>0</v>
      </c>
      <c r="G22" s="38">
        <f t="shared" si="1"/>
        <v>0.75</v>
      </c>
    </row>
    <row r="23" spans="1:7">
      <c r="A23" s="41" t="s">
        <v>350</v>
      </c>
      <c r="B23" s="32" t="s">
        <v>102</v>
      </c>
      <c r="C23" s="32" t="s">
        <v>355</v>
      </c>
      <c r="D23" s="32"/>
      <c r="E23" s="32">
        <v>2</v>
      </c>
      <c r="F23" s="32">
        <v>0</v>
      </c>
      <c r="G23" s="38">
        <f t="shared" si="1"/>
        <v>1</v>
      </c>
    </row>
    <row r="24" spans="1:7">
      <c r="A24" s="32" t="s">
        <v>349</v>
      </c>
      <c r="B24" s="32"/>
      <c r="C24" s="32"/>
      <c r="D24" s="32"/>
      <c r="E24" s="32"/>
      <c r="F24" s="32"/>
      <c r="G24" s="38"/>
    </row>
    <row r="25" spans="1:7">
      <c r="A25" s="32"/>
      <c r="B25" s="32"/>
      <c r="C25" s="32"/>
      <c r="D25" s="32"/>
      <c r="E25" s="32"/>
      <c r="F25" s="32"/>
      <c r="G25" s="38"/>
    </row>
    <row r="26" spans="1:7">
      <c r="A26" s="41" t="s">
        <v>346</v>
      </c>
      <c r="B26" s="32" t="s">
        <v>102</v>
      </c>
      <c r="C26" s="32"/>
      <c r="D26" s="32"/>
      <c r="E26" s="32">
        <v>3</v>
      </c>
      <c r="F26" s="32"/>
      <c r="G26" s="38">
        <f>G20*M$4</f>
        <v>0.125</v>
      </c>
    </row>
    <row r="27" spans="1:7">
      <c r="A27" s="41" t="s">
        <v>347</v>
      </c>
      <c r="B27" s="32"/>
      <c r="C27" s="32" t="s">
        <v>355</v>
      </c>
      <c r="D27" s="32"/>
      <c r="E27" s="32"/>
      <c r="F27" s="32">
        <v>0</v>
      </c>
      <c r="G27" s="38">
        <f t="shared" ref="G27:G29" si="2">G21*M$4</f>
        <v>0.125</v>
      </c>
    </row>
    <row r="28" spans="1:7">
      <c r="A28" s="41" t="s">
        <v>348</v>
      </c>
      <c r="B28" s="32" t="s">
        <v>102</v>
      </c>
      <c r="C28" s="32"/>
      <c r="D28" s="32"/>
      <c r="E28" s="32">
        <v>3</v>
      </c>
      <c r="F28" s="32">
        <v>0</v>
      </c>
      <c r="G28" s="38">
        <f t="shared" si="2"/>
        <v>0.375</v>
      </c>
    </row>
    <row r="29" spans="1:7">
      <c r="A29" s="41" t="s">
        <v>350</v>
      </c>
      <c r="B29" s="32" t="s">
        <v>102</v>
      </c>
      <c r="C29" s="32" t="s">
        <v>355</v>
      </c>
      <c r="D29" s="32"/>
      <c r="E29" s="32">
        <v>3</v>
      </c>
      <c r="F29" s="32">
        <v>0</v>
      </c>
      <c r="G29" s="38">
        <f t="shared" si="2"/>
        <v>0.5</v>
      </c>
    </row>
    <row r="30" spans="1:7">
      <c r="A30" s="32" t="s">
        <v>351</v>
      </c>
      <c r="B30" s="32"/>
      <c r="C30" s="32"/>
      <c r="D30" s="32"/>
      <c r="E30" s="32"/>
      <c r="F30" s="32"/>
      <c r="G30" s="38"/>
    </row>
    <row r="31" spans="1:7">
      <c r="A31" s="32" t="s">
        <v>352</v>
      </c>
      <c r="B31" s="32"/>
      <c r="C31" s="32" t="s">
        <v>355</v>
      </c>
      <c r="D31" s="32"/>
      <c r="E31" s="32"/>
      <c r="F31" s="32">
        <v>0</v>
      </c>
      <c r="G31" s="38">
        <v>2</v>
      </c>
    </row>
    <row r="32" spans="1:7">
      <c r="A32" s="32"/>
      <c r="B32" s="32"/>
      <c r="C32" s="32"/>
      <c r="D32" s="32"/>
      <c r="E32" s="32"/>
      <c r="F32" s="32"/>
      <c r="G32" s="38"/>
    </row>
    <row r="33" spans="1:7">
      <c r="A33" s="41" t="s">
        <v>347</v>
      </c>
      <c r="B33" s="32"/>
      <c r="C33" s="32" t="s">
        <v>355</v>
      </c>
      <c r="D33" s="32"/>
      <c r="E33" s="32"/>
      <c r="F33" s="32">
        <v>1</v>
      </c>
      <c r="G33" s="38">
        <f>G27*M$4</f>
        <v>6.25E-2</v>
      </c>
    </row>
    <row r="34" spans="1:7">
      <c r="A34" s="41" t="s">
        <v>348</v>
      </c>
      <c r="B34" s="32" t="s">
        <v>102</v>
      </c>
      <c r="C34" s="32"/>
      <c r="D34" s="32"/>
      <c r="E34" s="32">
        <v>3</v>
      </c>
      <c r="F34" s="32">
        <v>1</v>
      </c>
      <c r="G34" s="38">
        <f t="shared" ref="G34:G35" si="3">G28*M$4</f>
        <v>0.1875</v>
      </c>
    </row>
    <row r="35" spans="1:7">
      <c r="A35" s="41" t="s">
        <v>350</v>
      </c>
      <c r="B35" s="32" t="s">
        <v>102</v>
      </c>
      <c r="C35" s="32" t="s">
        <v>355</v>
      </c>
      <c r="D35" s="32"/>
      <c r="E35" s="32">
        <v>3</v>
      </c>
      <c r="F35" s="32">
        <v>1</v>
      </c>
      <c r="G35" s="38">
        <f>G29*M$4</f>
        <v>0.25</v>
      </c>
    </row>
    <row r="36" spans="1:7">
      <c r="A36" s="32" t="s">
        <v>351</v>
      </c>
      <c r="B36" s="32"/>
      <c r="C36" s="32"/>
      <c r="D36" s="32"/>
      <c r="E36" s="32"/>
      <c r="F36" s="32"/>
      <c r="G36" s="38"/>
    </row>
    <row r="37" spans="1:7">
      <c r="A37" s="32" t="s">
        <v>352</v>
      </c>
      <c r="B37" s="32"/>
      <c r="C37" s="32" t="s">
        <v>355</v>
      </c>
      <c r="D37" s="32"/>
      <c r="E37" s="32"/>
      <c r="F37" s="32">
        <v>1</v>
      </c>
      <c r="G37" s="38">
        <f>G31*M$4</f>
        <v>1</v>
      </c>
    </row>
    <row r="38" spans="1:7">
      <c r="A38" s="32"/>
      <c r="B38" s="32"/>
      <c r="C38" s="32"/>
      <c r="D38" s="32"/>
      <c r="E38" s="32"/>
      <c r="F38" s="32"/>
      <c r="G38" s="38"/>
    </row>
    <row r="39" spans="1:7">
      <c r="A39" s="41" t="s">
        <v>347</v>
      </c>
      <c r="B39" s="32"/>
      <c r="C39" s="32" t="s">
        <v>355</v>
      </c>
      <c r="D39" s="32"/>
      <c r="E39" s="32"/>
      <c r="F39" s="32">
        <v>2</v>
      </c>
      <c r="G39" s="38">
        <f>G33*M$4</f>
        <v>3.125E-2</v>
      </c>
    </row>
    <row r="40" spans="1:7">
      <c r="A40" s="41" t="s">
        <v>348</v>
      </c>
      <c r="B40" s="32" t="s">
        <v>102</v>
      </c>
      <c r="C40" s="32"/>
      <c r="D40" s="32"/>
      <c r="E40" s="32">
        <v>3</v>
      </c>
      <c r="F40" s="32">
        <v>2</v>
      </c>
      <c r="G40" s="38">
        <f t="shared" ref="G40" si="4">G34*M$4</f>
        <v>9.375E-2</v>
      </c>
    </row>
    <row r="41" spans="1:7">
      <c r="A41" s="41" t="s">
        <v>350</v>
      </c>
      <c r="B41" s="32" t="s">
        <v>102</v>
      </c>
      <c r="C41" s="32" t="s">
        <v>355</v>
      </c>
      <c r="D41" s="32"/>
      <c r="E41" s="32">
        <v>3</v>
      </c>
      <c r="F41" s="32">
        <v>2</v>
      </c>
      <c r="G41" s="38">
        <f>G35*M$4</f>
        <v>0.125</v>
      </c>
    </row>
    <row r="42" spans="1:7">
      <c r="A42" s="32" t="s">
        <v>351</v>
      </c>
      <c r="B42" s="32"/>
      <c r="C42" s="32"/>
      <c r="D42" s="32"/>
      <c r="E42" s="32"/>
      <c r="F42" s="32"/>
      <c r="G42" s="38"/>
    </row>
    <row r="43" spans="1:7">
      <c r="A43" s="32" t="s">
        <v>352</v>
      </c>
      <c r="B43" s="32"/>
      <c r="C43" s="32" t="s">
        <v>355</v>
      </c>
      <c r="D43" s="32"/>
      <c r="E43" s="32"/>
      <c r="F43" s="32">
        <v>2</v>
      </c>
      <c r="G43" s="38">
        <f>G37*M$4</f>
        <v>0.5</v>
      </c>
    </row>
    <row r="44" spans="1:7">
      <c r="A44" s="32"/>
      <c r="B44" s="32"/>
      <c r="C44" s="32"/>
      <c r="D44" s="32"/>
      <c r="E44" s="32"/>
      <c r="F44" s="32"/>
      <c r="G44" s="38"/>
    </row>
    <row r="45" spans="1:7">
      <c r="A45" s="41" t="s">
        <v>347</v>
      </c>
      <c r="B45" s="32"/>
      <c r="C45" s="32" t="s">
        <v>355</v>
      </c>
      <c r="D45" s="32"/>
      <c r="E45" s="32"/>
      <c r="F45" s="32">
        <v>3</v>
      </c>
      <c r="G45" s="38">
        <f>G39*M$4</f>
        <v>1.5625E-2</v>
      </c>
    </row>
    <row r="46" spans="1:7">
      <c r="A46" s="41" t="s">
        <v>348</v>
      </c>
      <c r="B46" s="32" t="s">
        <v>102</v>
      </c>
      <c r="C46" s="32"/>
      <c r="D46" s="32"/>
      <c r="E46" s="32">
        <v>3</v>
      </c>
      <c r="F46" s="32">
        <v>3</v>
      </c>
      <c r="G46" s="38">
        <f t="shared" ref="G46" si="5">G40*M$4</f>
        <v>4.6875E-2</v>
      </c>
    </row>
    <row r="47" spans="1:7">
      <c r="A47" s="41" t="s">
        <v>350</v>
      </c>
      <c r="B47" s="32" t="s">
        <v>102</v>
      </c>
      <c r="C47" s="32" t="s">
        <v>355</v>
      </c>
      <c r="D47" s="32"/>
      <c r="E47" s="32">
        <v>3</v>
      </c>
      <c r="F47" s="32">
        <v>3</v>
      </c>
      <c r="G47" s="38">
        <f>G41*M$4</f>
        <v>6.25E-2</v>
      </c>
    </row>
    <row r="48" spans="1:7">
      <c r="A48" s="32" t="s">
        <v>351</v>
      </c>
      <c r="B48" s="32"/>
      <c r="C48" s="32"/>
      <c r="D48" s="32"/>
      <c r="E48" s="32"/>
      <c r="F48" s="32"/>
      <c r="G48" s="38"/>
    </row>
    <row r="49" spans="1:7">
      <c r="A49" s="32" t="s">
        <v>352</v>
      </c>
      <c r="B49" s="32"/>
      <c r="C49" s="32" t="s">
        <v>355</v>
      </c>
      <c r="D49" s="32"/>
      <c r="E49" s="32"/>
      <c r="F49" s="32">
        <v>3</v>
      </c>
      <c r="G49" s="38">
        <f>G43*M$4</f>
        <v>0.25</v>
      </c>
    </row>
    <row r="50" spans="1:7">
      <c r="A50" s="32" t="s">
        <v>357</v>
      </c>
      <c r="B50" s="32"/>
      <c r="C50" s="32"/>
      <c r="D50" s="32"/>
      <c r="E50" s="32"/>
      <c r="F50" s="32"/>
      <c r="G50" s="38"/>
    </row>
    <row r="51" spans="1:7">
      <c r="A51" s="32" t="s">
        <v>340</v>
      </c>
      <c r="B51" s="32"/>
      <c r="C51" s="32"/>
      <c r="D51" s="32"/>
      <c r="E51" s="32"/>
      <c r="F51" s="32"/>
      <c r="G51" s="38"/>
    </row>
  </sheetData>
  <mergeCells count="2">
    <mergeCell ref="A1:G1"/>
    <mergeCell ref="L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dimension ref="A1:H119"/>
  <sheetViews>
    <sheetView workbookViewId="0">
      <selection activeCell="C16" sqref="C16"/>
    </sheetView>
  </sheetViews>
  <sheetFormatPr baseColWidth="10" defaultRowHeight="16"/>
  <cols>
    <col min="1" max="1" width="39.83203125" customWidth="1"/>
    <col min="8" max="8" width="12.1640625" bestFit="1" customWidth="1"/>
  </cols>
  <sheetData>
    <row r="1" spans="1:8" ht="19">
      <c r="A1" s="36" t="s">
        <v>11</v>
      </c>
      <c r="B1" s="36"/>
      <c r="C1" s="36"/>
      <c r="D1" s="36"/>
      <c r="E1" s="36"/>
      <c r="F1" s="36"/>
      <c r="G1" s="36"/>
      <c r="H1" s="36"/>
    </row>
    <row r="2" spans="1:8">
      <c r="C2" s="29"/>
      <c r="D2" s="29"/>
      <c r="E2" s="29"/>
      <c r="F2" s="29"/>
    </row>
    <row r="3" spans="1:8">
      <c r="A3" s="29"/>
      <c r="B3" s="39" t="s">
        <v>368</v>
      </c>
      <c r="C3" s="40">
        <f>SUM(H5:H119)</f>
        <v>11.746093749999773</v>
      </c>
      <c r="D3" s="29"/>
      <c r="E3" s="29"/>
      <c r="F3" s="29"/>
    </row>
    <row r="4" spans="1:8">
      <c r="A4" s="29"/>
      <c r="B4" s="32" t="s">
        <v>172</v>
      </c>
      <c r="C4" s="32" t="s">
        <v>364</v>
      </c>
      <c r="D4" s="32" t="s">
        <v>97</v>
      </c>
      <c r="E4" s="32" t="s">
        <v>109</v>
      </c>
      <c r="F4" s="32" t="s">
        <v>175</v>
      </c>
      <c r="G4" s="25"/>
      <c r="H4" s="38" t="s">
        <v>368</v>
      </c>
    </row>
    <row r="5" spans="1:8">
      <c r="A5" s="32" t="s">
        <v>358</v>
      </c>
      <c r="B5" s="32" t="s">
        <v>101</v>
      </c>
      <c r="C5" s="32"/>
      <c r="D5" s="32"/>
      <c r="E5" s="32"/>
      <c r="F5" s="32"/>
      <c r="G5" s="25"/>
      <c r="H5" s="37"/>
    </row>
    <row r="6" spans="1:8">
      <c r="A6" s="41" t="s">
        <v>359</v>
      </c>
      <c r="B6" s="32"/>
      <c r="C6" s="32" t="s">
        <v>365</v>
      </c>
      <c r="D6" s="32"/>
      <c r="E6" s="32"/>
      <c r="F6" s="32"/>
      <c r="G6" s="25"/>
      <c r="H6" s="37"/>
    </row>
    <row r="7" spans="1:8">
      <c r="A7" s="41" t="s">
        <v>360</v>
      </c>
      <c r="B7" s="32"/>
      <c r="C7" s="32"/>
      <c r="D7" s="32">
        <v>0</v>
      </c>
      <c r="E7" s="32"/>
      <c r="F7" s="32"/>
      <c r="G7" s="25"/>
      <c r="H7" s="37"/>
    </row>
    <row r="8" spans="1:8">
      <c r="A8" s="41" t="s">
        <v>361</v>
      </c>
      <c r="B8" s="32"/>
      <c r="C8" s="32"/>
      <c r="D8" s="32"/>
      <c r="E8" s="32">
        <v>0</v>
      </c>
      <c r="F8" s="32"/>
      <c r="G8" s="25"/>
      <c r="H8" s="37">
        <v>1</v>
      </c>
    </row>
    <row r="9" spans="1:8">
      <c r="A9" s="41" t="s">
        <v>362</v>
      </c>
      <c r="B9" s="32"/>
      <c r="C9" s="32" t="s">
        <v>365</v>
      </c>
      <c r="D9" s="32"/>
      <c r="E9" s="32"/>
      <c r="F9" s="32">
        <v>0</v>
      </c>
      <c r="G9" s="25"/>
      <c r="H9" s="37">
        <v>1</v>
      </c>
    </row>
    <row r="10" spans="1:8">
      <c r="A10" s="41" t="s">
        <v>363</v>
      </c>
      <c r="B10" s="32" t="s">
        <v>101</v>
      </c>
      <c r="C10" s="32"/>
      <c r="D10" s="32"/>
      <c r="E10" s="32">
        <f>E8</f>
        <v>0</v>
      </c>
      <c r="F10" s="32">
        <v>0</v>
      </c>
      <c r="G10" s="25"/>
      <c r="H10" s="37">
        <v>3</v>
      </c>
    </row>
    <row r="11" spans="1:8">
      <c r="A11" s="41" t="s">
        <v>362</v>
      </c>
      <c r="B11" s="32"/>
      <c r="C11" s="32" t="s">
        <v>365</v>
      </c>
      <c r="D11" s="32"/>
      <c r="E11" s="32"/>
      <c r="F11" s="32">
        <v>1</v>
      </c>
      <c r="G11" s="25"/>
      <c r="H11" s="37">
        <f>H9*params!$B$4</f>
        <v>0.5</v>
      </c>
    </row>
    <row r="12" spans="1:8">
      <c r="A12" s="41" t="s">
        <v>363</v>
      </c>
      <c r="B12" s="32" t="s">
        <v>101</v>
      </c>
      <c r="C12" s="32"/>
      <c r="D12" s="32"/>
      <c r="E12" s="32">
        <f>E10</f>
        <v>0</v>
      </c>
      <c r="F12" s="32">
        <v>1</v>
      </c>
      <c r="G12" s="25"/>
      <c r="H12" s="37">
        <f>H10*params!$B$4</f>
        <v>1.5</v>
      </c>
    </row>
    <row r="13" spans="1:8">
      <c r="A13" s="41" t="s">
        <v>362</v>
      </c>
      <c r="B13" s="32"/>
      <c r="C13" s="32" t="s">
        <v>365</v>
      </c>
      <c r="D13" s="32"/>
      <c r="E13" s="32"/>
      <c r="F13" s="32">
        <v>2</v>
      </c>
      <c r="G13" s="25"/>
      <c r="H13" s="37">
        <f>H11*params!$B$4</f>
        <v>0.25</v>
      </c>
    </row>
    <row r="14" spans="1:8">
      <c r="A14" s="41" t="s">
        <v>363</v>
      </c>
      <c r="B14" s="32" t="s">
        <v>101</v>
      </c>
      <c r="C14" s="32"/>
      <c r="D14" s="32"/>
      <c r="E14" s="32">
        <f>E12</f>
        <v>0</v>
      </c>
      <c r="F14" s="32">
        <v>2</v>
      </c>
      <c r="G14" s="25"/>
      <c r="H14" s="37">
        <f>H12*params!$B$4</f>
        <v>0.75</v>
      </c>
    </row>
    <row r="15" spans="1:8">
      <c r="A15" s="41" t="s">
        <v>362</v>
      </c>
      <c r="B15" s="32"/>
      <c r="C15" s="32" t="s">
        <v>365</v>
      </c>
      <c r="D15" s="32"/>
      <c r="E15" s="32"/>
      <c r="F15" s="32">
        <v>3</v>
      </c>
      <c r="G15" s="25"/>
      <c r="H15" s="37">
        <f>H13*params!$B$4</f>
        <v>0.125</v>
      </c>
    </row>
    <row r="16" spans="1:8">
      <c r="A16" s="41" t="s">
        <v>363</v>
      </c>
      <c r="B16" s="32" t="s">
        <v>101</v>
      </c>
      <c r="C16" s="32"/>
      <c r="D16" s="32"/>
      <c r="E16" s="32">
        <f>E14</f>
        <v>0</v>
      </c>
      <c r="F16" s="32">
        <v>3</v>
      </c>
      <c r="G16" s="25"/>
      <c r="H16" s="37">
        <f>H14*params!$B$4</f>
        <v>0.375</v>
      </c>
    </row>
    <row r="17" spans="1:8">
      <c r="A17" s="41" t="s">
        <v>362</v>
      </c>
      <c r="B17" s="32"/>
      <c r="C17" s="32" t="s">
        <v>365</v>
      </c>
      <c r="D17" s="32"/>
      <c r="E17" s="32"/>
      <c r="F17" s="32">
        <v>4</v>
      </c>
      <c r="G17" s="25"/>
      <c r="H17" s="37">
        <f>H15*params!$B$4</f>
        <v>6.25E-2</v>
      </c>
    </row>
    <row r="18" spans="1:8">
      <c r="A18" s="41" t="s">
        <v>363</v>
      </c>
      <c r="B18" s="32" t="s">
        <v>101</v>
      </c>
      <c r="C18" s="32"/>
      <c r="D18" s="32"/>
      <c r="E18" s="32">
        <f>E16</f>
        <v>0</v>
      </c>
      <c r="F18" s="32">
        <v>4</v>
      </c>
      <c r="G18" s="25"/>
      <c r="H18" s="37">
        <f>H16*params!$B$4</f>
        <v>0.1875</v>
      </c>
    </row>
    <row r="19" spans="1:8">
      <c r="A19" s="25"/>
      <c r="B19" s="25"/>
      <c r="C19" s="25"/>
      <c r="D19" s="25"/>
      <c r="E19" s="25"/>
      <c r="F19" s="25"/>
      <c r="G19" s="25"/>
      <c r="H19" s="37"/>
    </row>
    <row r="20" spans="1:8">
      <c r="A20" s="41" t="s">
        <v>361</v>
      </c>
      <c r="B20" s="32"/>
      <c r="C20" s="32"/>
      <c r="D20" s="32"/>
      <c r="E20" s="32">
        <v>1</v>
      </c>
      <c r="F20" s="32"/>
      <c r="G20" s="25"/>
      <c r="H20" s="37">
        <f>H8*params!$B$4</f>
        <v>0.5</v>
      </c>
    </row>
    <row r="21" spans="1:8">
      <c r="A21" s="41" t="s">
        <v>362</v>
      </c>
      <c r="B21" s="32"/>
      <c r="C21" s="32" t="s">
        <v>365</v>
      </c>
      <c r="D21" s="32"/>
      <c r="E21" s="32"/>
      <c r="F21" s="32">
        <v>0</v>
      </c>
      <c r="G21" s="25"/>
      <c r="H21" s="37">
        <f>H17*params!$B$4</f>
        <v>3.125E-2</v>
      </c>
    </row>
    <row r="22" spans="1:8">
      <c r="A22" s="41" t="s">
        <v>363</v>
      </c>
      <c r="B22" s="32" t="s">
        <v>101</v>
      </c>
      <c r="C22" s="32"/>
      <c r="D22" s="32"/>
      <c r="E22" s="32">
        <f>E20</f>
        <v>1</v>
      </c>
      <c r="F22" s="32">
        <v>0</v>
      </c>
      <c r="G22" s="25"/>
      <c r="H22" s="37">
        <f>H18*params!$B$4</f>
        <v>9.375E-2</v>
      </c>
    </row>
    <row r="23" spans="1:8">
      <c r="A23" s="41" t="s">
        <v>362</v>
      </c>
      <c r="B23" s="32"/>
      <c r="C23" s="32" t="s">
        <v>365</v>
      </c>
      <c r="D23" s="32"/>
      <c r="E23" s="32"/>
      <c r="F23" s="32">
        <v>1</v>
      </c>
      <c r="G23" s="25"/>
      <c r="H23" s="37">
        <f>H21*params!$B$4</f>
        <v>1.5625E-2</v>
      </c>
    </row>
    <row r="24" spans="1:8">
      <c r="A24" s="41" t="s">
        <v>363</v>
      </c>
      <c r="B24" s="32" t="s">
        <v>101</v>
      </c>
      <c r="C24" s="32"/>
      <c r="D24" s="32"/>
      <c r="E24" s="32">
        <f>E22</f>
        <v>1</v>
      </c>
      <c r="F24" s="32">
        <v>1</v>
      </c>
      <c r="G24" s="25"/>
      <c r="H24" s="37">
        <f>H22*params!$B$4</f>
        <v>4.6875E-2</v>
      </c>
    </row>
    <row r="25" spans="1:8">
      <c r="A25" s="41" t="s">
        <v>366</v>
      </c>
      <c r="B25" s="32"/>
      <c r="C25" s="32"/>
      <c r="D25" s="32">
        <v>1</v>
      </c>
      <c r="E25" s="32"/>
      <c r="F25" s="32"/>
      <c r="G25" s="25"/>
      <c r="H25" s="37">
        <v>1</v>
      </c>
    </row>
    <row r="26" spans="1:8">
      <c r="A26" s="41" t="s">
        <v>362</v>
      </c>
      <c r="B26" s="32"/>
      <c r="C26" s="32" t="s">
        <v>365</v>
      </c>
      <c r="D26" s="32"/>
      <c r="E26" s="32"/>
      <c r="F26" s="32">
        <v>2</v>
      </c>
      <c r="G26" s="25"/>
      <c r="H26" s="37">
        <f>H23*params!$B$4</f>
        <v>7.8125E-3</v>
      </c>
    </row>
    <row r="27" spans="1:8">
      <c r="A27" s="41" t="s">
        <v>363</v>
      </c>
      <c r="B27" s="32" t="s">
        <v>101</v>
      </c>
      <c r="C27" s="32"/>
      <c r="D27" s="32"/>
      <c r="E27" s="32">
        <f>E24</f>
        <v>1</v>
      </c>
      <c r="F27" s="32">
        <v>2</v>
      </c>
      <c r="G27" s="25"/>
      <c r="H27" s="37">
        <f>H24*params!$B$4</f>
        <v>2.34375E-2</v>
      </c>
    </row>
    <row r="28" spans="1:8">
      <c r="A28" s="41" t="s">
        <v>362</v>
      </c>
      <c r="B28" s="32"/>
      <c r="C28" s="32" t="s">
        <v>365</v>
      </c>
      <c r="D28" s="32"/>
      <c r="E28" s="32"/>
      <c r="F28" s="32">
        <v>3</v>
      </c>
      <c r="G28" s="25"/>
      <c r="H28" s="37">
        <f>H26*params!$B$4</f>
        <v>3.90625E-3</v>
      </c>
    </row>
    <row r="29" spans="1:8">
      <c r="A29" s="41" t="s">
        <v>363</v>
      </c>
      <c r="B29" s="32" t="s">
        <v>101</v>
      </c>
      <c r="C29" s="32"/>
      <c r="D29" s="32"/>
      <c r="E29" s="32">
        <f>E27</f>
        <v>1</v>
      </c>
      <c r="F29" s="32">
        <v>3</v>
      </c>
      <c r="G29" s="25"/>
      <c r="H29" s="37">
        <f>H27*params!$B$4</f>
        <v>1.171875E-2</v>
      </c>
    </row>
    <row r="30" spans="1:8">
      <c r="A30" s="41" t="s">
        <v>362</v>
      </c>
      <c r="B30" s="32"/>
      <c r="C30" s="32" t="s">
        <v>365</v>
      </c>
      <c r="D30" s="32"/>
      <c r="E30" s="32"/>
      <c r="F30" s="32">
        <v>4</v>
      </c>
      <c r="G30" s="25"/>
      <c r="H30" s="37">
        <f>H28*params!$B$4</f>
        <v>1.953125E-3</v>
      </c>
    </row>
    <row r="31" spans="1:8">
      <c r="A31" s="41" t="s">
        <v>363</v>
      </c>
      <c r="B31" s="32" t="s">
        <v>101</v>
      </c>
      <c r="C31" s="32"/>
      <c r="D31" s="32"/>
      <c r="E31" s="32">
        <f>E29</f>
        <v>1</v>
      </c>
      <c r="F31" s="32">
        <v>4</v>
      </c>
      <c r="G31" s="25"/>
      <c r="H31" s="37">
        <f>H29*params!$B$4</f>
        <v>5.859375E-3</v>
      </c>
    </row>
    <row r="32" spans="1:8">
      <c r="A32" s="41"/>
      <c r="B32" s="32"/>
      <c r="C32" s="32"/>
      <c r="D32" s="32"/>
      <c r="E32" s="32"/>
      <c r="F32" s="32"/>
      <c r="G32" s="25"/>
      <c r="H32" s="37"/>
    </row>
    <row r="33" spans="1:8">
      <c r="A33" s="41" t="s">
        <v>361</v>
      </c>
      <c r="B33" s="32"/>
      <c r="C33" s="32"/>
      <c r="D33" s="32"/>
      <c r="E33" s="32">
        <v>2</v>
      </c>
      <c r="F33" s="32"/>
      <c r="G33" s="25"/>
      <c r="H33" s="37">
        <f>H20*params!$B$4</f>
        <v>0.25</v>
      </c>
    </row>
    <row r="34" spans="1:8">
      <c r="A34" s="41" t="s">
        <v>362</v>
      </c>
      <c r="B34" s="32"/>
      <c r="C34" s="32" t="s">
        <v>365</v>
      </c>
      <c r="D34" s="32"/>
      <c r="E34" s="32"/>
      <c r="F34" s="32">
        <v>0</v>
      </c>
      <c r="G34" s="25"/>
      <c r="H34" s="37">
        <f>H30*params!$B$4</f>
        <v>9.765625E-4</v>
      </c>
    </row>
    <row r="35" spans="1:8">
      <c r="A35" s="41" t="s">
        <v>363</v>
      </c>
      <c r="B35" s="32" t="s">
        <v>101</v>
      </c>
      <c r="C35" s="32"/>
      <c r="D35" s="32"/>
      <c r="E35" s="32">
        <f>E33</f>
        <v>2</v>
      </c>
      <c r="F35" s="32">
        <v>0</v>
      </c>
      <c r="G35" s="25"/>
      <c r="H35" s="37">
        <f>H31*params!$B$4</f>
        <v>2.9296875E-3</v>
      </c>
    </row>
    <row r="36" spans="1:8">
      <c r="A36" s="41" t="s">
        <v>362</v>
      </c>
      <c r="B36" s="32"/>
      <c r="C36" s="32" t="s">
        <v>365</v>
      </c>
      <c r="D36" s="32"/>
      <c r="E36" s="32"/>
      <c r="F36" s="32">
        <v>1</v>
      </c>
      <c r="G36" s="25"/>
      <c r="H36" s="37">
        <f>H34*params!$B$4</f>
        <v>4.8828125E-4</v>
      </c>
    </row>
    <row r="37" spans="1:8">
      <c r="A37" s="41" t="s">
        <v>363</v>
      </c>
      <c r="B37" s="32" t="s">
        <v>101</v>
      </c>
      <c r="C37" s="32"/>
      <c r="D37" s="32"/>
      <c r="E37" s="32">
        <f>E35</f>
        <v>2</v>
      </c>
      <c r="F37" s="32">
        <v>1</v>
      </c>
      <c r="G37" s="25"/>
      <c r="H37" s="37">
        <f>H35*params!$B$4</f>
        <v>1.46484375E-3</v>
      </c>
    </row>
    <row r="38" spans="1:8">
      <c r="A38" s="41" t="s">
        <v>362</v>
      </c>
      <c r="B38" s="32"/>
      <c r="C38" s="32" t="s">
        <v>365</v>
      </c>
      <c r="D38" s="32"/>
      <c r="E38" s="32"/>
      <c r="F38" s="32">
        <v>2</v>
      </c>
      <c r="G38" s="25"/>
      <c r="H38" s="37">
        <f>H36*params!$B$4</f>
        <v>2.44140625E-4</v>
      </c>
    </row>
    <row r="39" spans="1:8">
      <c r="A39" s="41" t="s">
        <v>363</v>
      </c>
      <c r="B39" s="32" t="s">
        <v>101</v>
      </c>
      <c r="C39" s="32"/>
      <c r="D39" s="32"/>
      <c r="E39" s="32">
        <f>E37</f>
        <v>2</v>
      </c>
      <c r="F39" s="32">
        <v>2</v>
      </c>
      <c r="G39" s="25"/>
      <c r="H39" s="37">
        <f>H37*params!$B$4</f>
        <v>7.32421875E-4</v>
      </c>
    </row>
    <row r="40" spans="1:8">
      <c r="A40" s="41" t="s">
        <v>362</v>
      </c>
      <c r="B40" s="32"/>
      <c r="C40" s="32" t="s">
        <v>365</v>
      </c>
      <c r="D40" s="32"/>
      <c r="E40" s="32"/>
      <c r="F40" s="32">
        <v>3</v>
      </c>
      <c r="G40" s="25"/>
      <c r="H40" s="37">
        <f>H38*params!$B$4</f>
        <v>1.220703125E-4</v>
      </c>
    </row>
    <row r="41" spans="1:8">
      <c r="A41" s="41" t="s">
        <v>363</v>
      </c>
      <c r="B41" s="32" t="s">
        <v>101</v>
      </c>
      <c r="C41" s="32"/>
      <c r="D41" s="32"/>
      <c r="E41" s="32">
        <f>E39</f>
        <v>2</v>
      </c>
      <c r="F41" s="32">
        <v>3</v>
      </c>
      <c r="G41" s="25"/>
      <c r="H41" s="37">
        <f>H39*params!$B$4</f>
        <v>3.662109375E-4</v>
      </c>
    </row>
    <row r="42" spans="1:8">
      <c r="A42" s="41" t="s">
        <v>362</v>
      </c>
      <c r="B42" s="32"/>
      <c r="C42" s="32" t="s">
        <v>365</v>
      </c>
      <c r="D42" s="32"/>
      <c r="E42" s="32"/>
      <c r="F42" s="32">
        <v>4</v>
      </c>
      <c r="G42" s="25"/>
      <c r="H42" s="37">
        <f>H40*params!$B$4</f>
        <v>6.103515625E-5</v>
      </c>
    </row>
    <row r="43" spans="1:8">
      <c r="A43" s="41" t="s">
        <v>363</v>
      </c>
      <c r="B43" s="32" t="s">
        <v>101</v>
      </c>
      <c r="C43" s="32"/>
      <c r="D43" s="32"/>
      <c r="E43" s="32">
        <f>E41</f>
        <v>2</v>
      </c>
      <c r="F43" s="32">
        <v>4</v>
      </c>
      <c r="G43" s="25"/>
      <c r="H43" s="37">
        <f>H41*params!$B$4</f>
        <v>1.8310546875E-4</v>
      </c>
    </row>
    <row r="44" spans="1:8">
      <c r="A44" s="25"/>
      <c r="B44" s="25"/>
      <c r="C44" s="25"/>
      <c r="D44" s="25"/>
      <c r="E44" s="25"/>
      <c r="F44" s="25"/>
      <c r="G44" s="25"/>
      <c r="H44" s="37"/>
    </row>
    <row r="45" spans="1:8">
      <c r="A45" s="41" t="s">
        <v>361</v>
      </c>
      <c r="B45" s="32"/>
      <c r="C45" s="32"/>
      <c r="D45" s="32"/>
      <c r="E45" s="32">
        <v>3</v>
      </c>
      <c r="F45" s="32"/>
      <c r="G45" s="25"/>
      <c r="H45" s="37">
        <f>H33*params!$B$4</f>
        <v>0.125</v>
      </c>
    </row>
    <row r="46" spans="1:8">
      <c r="A46" s="41" t="s">
        <v>362</v>
      </c>
      <c r="B46" s="32"/>
      <c r="C46" s="32" t="s">
        <v>365</v>
      </c>
      <c r="D46" s="32"/>
      <c r="E46" s="32"/>
      <c r="F46" s="32">
        <v>0</v>
      </c>
      <c r="G46" s="25"/>
      <c r="H46" s="37">
        <f>H42*params!$B$4</f>
        <v>3.0517578125E-5</v>
      </c>
    </row>
    <row r="47" spans="1:8">
      <c r="A47" s="41" t="s">
        <v>363</v>
      </c>
      <c r="B47" s="32" t="s">
        <v>101</v>
      </c>
      <c r="C47" s="32"/>
      <c r="D47" s="32"/>
      <c r="E47" s="32">
        <f>E45</f>
        <v>3</v>
      </c>
      <c r="F47" s="32">
        <v>0</v>
      </c>
      <c r="G47" s="25"/>
      <c r="H47" s="37">
        <f>H43*params!$B$4</f>
        <v>9.1552734375E-5</v>
      </c>
    </row>
    <row r="48" spans="1:8">
      <c r="A48" s="41" t="s">
        <v>362</v>
      </c>
      <c r="B48" s="32"/>
      <c r="C48" s="32" t="s">
        <v>365</v>
      </c>
      <c r="D48" s="32"/>
      <c r="E48" s="32"/>
      <c r="F48" s="32">
        <v>1</v>
      </c>
      <c r="G48" s="25"/>
      <c r="H48" s="37">
        <f>H46*params!$B$4</f>
        <v>1.52587890625E-5</v>
      </c>
    </row>
    <row r="49" spans="1:8">
      <c r="A49" s="41" t="s">
        <v>363</v>
      </c>
      <c r="B49" s="32" t="s">
        <v>101</v>
      </c>
      <c r="C49" s="32"/>
      <c r="D49" s="32"/>
      <c r="E49" s="32">
        <f>E47</f>
        <v>3</v>
      </c>
      <c r="F49" s="32">
        <v>1</v>
      </c>
      <c r="G49" s="25"/>
      <c r="H49" s="37">
        <f>H47*params!$B$4</f>
        <v>4.57763671875E-5</v>
      </c>
    </row>
    <row r="50" spans="1:8">
      <c r="A50" s="41" t="s">
        <v>362</v>
      </c>
      <c r="B50" s="32"/>
      <c r="C50" s="32" t="s">
        <v>365</v>
      </c>
      <c r="D50" s="32"/>
      <c r="E50" s="32"/>
      <c r="F50" s="32">
        <v>2</v>
      </c>
      <c r="G50" s="25"/>
      <c r="H50" s="37">
        <f>H48*params!$B$4</f>
        <v>7.62939453125E-6</v>
      </c>
    </row>
    <row r="51" spans="1:8">
      <c r="A51" s="41" t="s">
        <v>363</v>
      </c>
      <c r="B51" s="32" t="s">
        <v>101</v>
      </c>
      <c r="C51" s="32"/>
      <c r="D51" s="32"/>
      <c r="E51" s="32">
        <f>E49</f>
        <v>3</v>
      </c>
      <c r="F51" s="32">
        <v>2</v>
      </c>
      <c r="G51" s="25"/>
      <c r="H51" s="37">
        <f>H49*params!$B$4</f>
        <v>2.288818359375E-5</v>
      </c>
    </row>
    <row r="52" spans="1:8">
      <c r="A52" s="41" t="s">
        <v>362</v>
      </c>
      <c r="B52" s="32"/>
      <c r="C52" s="32" t="s">
        <v>365</v>
      </c>
      <c r="D52" s="32"/>
      <c r="E52" s="32"/>
      <c r="F52" s="32">
        <v>3</v>
      </c>
      <c r="G52" s="25"/>
      <c r="H52" s="37">
        <f>H50*params!$B$4</f>
        <v>3.814697265625E-6</v>
      </c>
    </row>
    <row r="53" spans="1:8">
      <c r="A53" s="41" t="s">
        <v>363</v>
      </c>
      <c r="B53" s="32" t="s">
        <v>101</v>
      </c>
      <c r="C53" s="32"/>
      <c r="D53" s="32"/>
      <c r="E53" s="32">
        <f>E51</f>
        <v>3</v>
      </c>
      <c r="F53" s="32">
        <v>3</v>
      </c>
      <c r="G53" s="25"/>
      <c r="H53" s="37">
        <f>H51*params!$B$4</f>
        <v>1.1444091796875E-5</v>
      </c>
    </row>
    <row r="54" spans="1:8">
      <c r="A54" s="41" t="s">
        <v>362</v>
      </c>
      <c r="B54" s="32"/>
      <c r="C54" s="32" t="s">
        <v>365</v>
      </c>
      <c r="D54" s="32"/>
      <c r="E54" s="32"/>
      <c r="F54" s="32">
        <v>4</v>
      </c>
      <c r="G54" s="25"/>
      <c r="H54" s="37">
        <f>H52*params!$B$4</f>
        <v>1.9073486328125E-6</v>
      </c>
    </row>
    <row r="55" spans="1:8">
      <c r="A55" s="41" t="s">
        <v>363</v>
      </c>
      <c r="B55" s="32" t="s">
        <v>101</v>
      </c>
      <c r="C55" s="32"/>
      <c r="D55" s="32"/>
      <c r="E55" s="32">
        <f>E53</f>
        <v>3</v>
      </c>
      <c r="F55" s="32">
        <v>4</v>
      </c>
      <c r="G55" s="25"/>
      <c r="H55" s="37">
        <f>H53*params!$B$4</f>
        <v>5.7220458984375E-6</v>
      </c>
    </row>
    <row r="56" spans="1:8">
      <c r="A56" s="25"/>
      <c r="B56" s="25"/>
      <c r="C56" s="25"/>
      <c r="D56" s="25"/>
      <c r="E56" s="25"/>
      <c r="F56" s="25"/>
      <c r="G56" s="25"/>
      <c r="H56" s="37"/>
    </row>
    <row r="57" spans="1:8">
      <c r="A57" s="41" t="s">
        <v>361</v>
      </c>
      <c r="B57" s="32"/>
      <c r="C57" s="32"/>
      <c r="D57" s="32"/>
      <c r="E57" s="32">
        <v>4</v>
      </c>
      <c r="F57" s="32"/>
      <c r="G57" s="25"/>
      <c r="H57" s="37">
        <f>H45*params!$B$4</f>
        <v>6.25E-2</v>
      </c>
    </row>
    <row r="58" spans="1:8">
      <c r="A58" s="41" t="s">
        <v>362</v>
      </c>
      <c r="B58" s="32"/>
      <c r="C58" s="32" t="s">
        <v>365</v>
      </c>
      <c r="D58" s="32"/>
      <c r="E58" s="32"/>
      <c r="F58" s="32">
        <v>0</v>
      </c>
      <c r="G58" s="25"/>
      <c r="H58" s="37">
        <f>H54*params!$B$4</f>
        <v>9.5367431640625E-7</v>
      </c>
    </row>
    <row r="59" spans="1:8">
      <c r="A59" s="41" t="s">
        <v>363</v>
      </c>
      <c r="B59" s="32" t="s">
        <v>101</v>
      </c>
      <c r="C59" s="32"/>
      <c r="D59" s="32"/>
      <c r="E59" s="32">
        <f>E57</f>
        <v>4</v>
      </c>
      <c r="F59" s="32">
        <v>0</v>
      </c>
      <c r="G59" s="25"/>
      <c r="H59" s="37">
        <f>H55*params!$B$4</f>
        <v>2.86102294921875E-6</v>
      </c>
    </row>
    <row r="60" spans="1:8">
      <c r="A60" s="41" t="s">
        <v>362</v>
      </c>
      <c r="B60" s="32"/>
      <c r="C60" s="32" t="s">
        <v>365</v>
      </c>
      <c r="D60" s="32"/>
      <c r="E60" s="32"/>
      <c r="F60" s="32">
        <v>1</v>
      </c>
      <c r="G60" s="25"/>
      <c r="H60" s="37">
        <f>H58*params!$B$4</f>
        <v>4.76837158203125E-7</v>
      </c>
    </row>
    <row r="61" spans="1:8">
      <c r="A61" s="41" t="s">
        <v>363</v>
      </c>
      <c r="B61" s="32" t="s">
        <v>101</v>
      </c>
      <c r="C61" s="32"/>
      <c r="D61" s="32"/>
      <c r="E61" s="32">
        <f>E59</f>
        <v>4</v>
      </c>
      <c r="F61" s="32">
        <v>1</v>
      </c>
      <c r="G61" s="25"/>
      <c r="H61" s="37">
        <f>H59*params!$B$4</f>
        <v>1.430511474609375E-6</v>
      </c>
    </row>
    <row r="62" spans="1:8">
      <c r="A62" s="41" t="s">
        <v>366</v>
      </c>
      <c r="B62" s="32"/>
      <c r="C62" s="32"/>
      <c r="D62" s="32">
        <v>2</v>
      </c>
      <c r="E62" s="32"/>
      <c r="F62" s="32"/>
      <c r="G62" s="25"/>
      <c r="H62" s="37">
        <f>H25/2</f>
        <v>0.5</v>
      </c>
    </row>
    <row r="63" spans="1:8">
      <c r="A63" s="41" t="s">
        <v>362</v>
      </c>
      <c r="B63" s="32"/>
      <c r="C63" s="32" t="s">
        <v>365</v>
      </c>
      <c r="D63" s="32"/>
      <c r="E63" s="32"/>
      <c r="F63" s="32">
        <v>2</v>
      </c>
      <c r="G63" s="25"/>
      <c r="H63" s="37">
        <f>H60*params!$B$4</f>
        <v>2.384185791015625E-7</v>
      </c>
    </row>
    <row r="64" spans="1:8">
      <c r="A64" s="41" t="s">
        <v>363</v>
      </c>
      <c r="B64" s="32" t="s">
        <v>101</v>
      </c>
      <c r="C64" s="32"/>
      <c r="D64" s="32"/>
      <c r="E64" s="32">
        <f>E61</f>
        <v>4</v>
      </c>
      <c r="F64" s="32">
        <v>2</v>
      </c>
      <c r="G64" s="25"/>
      <c r="H64" s="37">
        <f>H61*params!$B$4</f>
        <v>7.152557373046875E-7</v>
      </c>
    </row>
    <row r="65" spans="1:8">
      <c r="A65" s="41" t="s">
        <v>362</v>
      </c>
      <c r="B65" s="32"/>
      <c r="C65" s="32" t="s">
        <v>365</v>
      </c>
      <c r="D65" s="32"/>
      <c r="E65" s="32"/>
      <c r="F65" s="32">
        <v>3</v>
      </c>
      <c r="G65" s="25"/>
      <c r="H65" s="37">
        <f>H63*params!$B$4</f>
        <v>1.1920928955078125E-7</v>
      </c>
    </row>
    <row r="66" spans="1:8">
      <c r="A66" s="41" t="s">
        <v>363</v>
      </c>
      <c r="B66" s="32" t="s">
        <v>101</v>
      </c>
      <c r="C66" s="32"/>
      <c r="D66" s="32"/>
      <c r="E66" s="32">
        <f>E64</f>
        <v>4</v>
      </c>
      <c r="F66" s="32">
        <v>3</v>
      </c>
      <c r="G66" s="25"/>
      <c r="H66" s="37">
        <f>H64*params!$B$4</f>
        <v>3.5762786865234375E-7</v>
      </c>
    </row>
    <row r="67" spans="1:8">
      <c r="A67" s="41" t="s">
        <v>362</v>
      </c>
      <c r="B67" s="32"/>
      <c r="C67" s="32" t="s">
        <v>365</v>
      </c>
      <c r="D67" s="32"/>
      <c r="E67" s="32"/>
      <c r="F67" s="32">
        <v>4</v>
      </c>
      <c r="G67" s="25"/>
      <c r="H67" s="37">
        <f>H65*params!$B$4</f>
        <v>5.9604644775390625E-8</v>
      </c>
    </row>
    <row r="68" spans="1:8">
      <c r="A68" s="41" t="s">
        <v>363</v>
      </c>
      <c r="B68" s="32" t="s">
        <v>101</v>
      </c>
      <c r="C68" s="32"/>
      <c r="D68" s="32"/>
      <c r="E68" s="32">
        <f>E66</f>
        <v>4</v>
      </c>
      <c r="F68" s="32">
        <v>4</v>
      </c>
      <c r="G68" s="25"/>
      <c r="H68" s="37">
        <f>H66*params!$B$4</f>
        <v>1.7881393432617188E-7</v>
      </c>
    </row>
    <row r="69" spans="1:8">
      <c r="A69" s="25"/>
      <c r="B69" s="25"/>
      <c r="C69" s="25"/>
      <c r="D69" s="25"/>
      <c r="E69" s="25"/>
      <c r="F69" s="25"/>
      <c r="G69" s="25"/>
      <c r="H69" s="37"/>
    </row>
    <row r="70" spans="1:8">
      <c r="A70" s="41" t="s">
        <v>361</v>
      </c>
      <c r="B70" s="32"/>
      <c r="C70" s="32"/>
      <c r="D70" s="32"/>
      <c r="E70" s="32">
        <v>5</v>
      </c>
      <c r="F70" s="32"/>
      <c r="G70" s="25"/>
      <c r="H70" s="37">
        <f>H57*params!$B$4</f>
        <v>3.125E-2</v>
      </c>
    </row>
    <row r="71" spans="1:8">
      <c r="A71" s="41" t="s">
        <v>362</v>
      </c>
      <c r="B71" s="32"/>
      <c r="C71" s="32" t="s">
        <v>365</v>
      </c>
      <c r="D71" s="32"/>
      <c r="E71" s="32"/>
      <c r="F71" s="32">
        <v>0</v>
      </c>
      <c r="G71" s="25"/>
      <c r="H71" s="37">
        <f>H67*params!$B$4</f>
        <v>2.9802322387695312E-8</v>
      </c>
    </row>
    <row r="72" spans="1:8">
      <c r="A72" s="41" t="s">
        <v>363</v>
      </c>
      <c r="B72" s="32" t="s">
        <v>101</v>
      </c>
      <c r="C72" s="32"/>
      <c r="D72" s="32"/>
      <c r="E72" s="32">
        <f>E70</f>
        <v>5</v>
      </c>
      <c r="F72" s="32">
        <v>0</v>
      </c>
      <c r="G72" s="25"/>
      <c r="H72" s="37">
        <f>H68*params!$B$4</f>
        <v>8.9406967163085938E-8</v>
      </c>
    </row>
    <row r="73" spans="1:8">
      <c r="A73" s="41" t="s">
        <v>362</v>
      </c>
      <c r="B73" s="32"/>
      <c r="C73" s="32" t="s">
        <v>365</v>
      </c>
      <c r="D73" s="32"/>
      <c r="E73" s="32"/>
      <c r="F73" s="32">
        <v>1</v>
      </c>
      <c r="G73" s="25"/>
      <c r="H73" s="37">
        <f>H71*params!$B$4</f>
        <v>1.4901161193847656E-8</v>
      </c>
    </row>
    <row r="74" spans="1:8">
      <c r="A74" s="41" t="s">
        <v>363</v>
      </c>
      <c r="B74" s="32" t="s">
        <v>101</v>
      </c>
      <c r="C74" s="32"/>
      <c r="D74" s="32"/>
      <c r="E74" s="32">
        <f>E72</f>
        <v>5</v>
      </c>
      <c r="F74" s="32">
        <v>1</v>
      </c>
      <c r="G74" s="25"/>
      <c r="H74" s="37">
        <f>H72*params!$B$4</f>
        <v>4.4703483581542969E-8</v>
      </c>
    </row>
    <row r="75" spans="1:8">
      <c r="A75" s="41" t="s">
        <v>362</v>
      </c>
      <c r="B75" s="32"/>
      <c r="C75" s="32" t="s">
        <v>365</v>
      </c>
      <c r="D75" s="32"/>
      <c r="E75" s="32"/>
      <c r="F75" s="32">
        <v>2</v>
      </c>
      <c r="G75" s="25"/>
      <c r="H75" s="37">
        <f>H73*params!$B$4</f>
        <v>7.4505805969238281E-9</v>
      </c>
    </row>
    <row r="76" spans="1:8">
      <c r="A76" s="41" t="s">
        <v>363</v>
      </c>
      <c r="B76" s="32" t="s">
        <v>101</v>
      </c>
      <c r="C76" s="32"/>
      <c r="D76" s="32"/>
      <c r="E76" s="32">
        <f>E74</f>
        <v>5</v>
      </c>
      <c r="F76" s="32">
        <v>2</v>
      </c>
      <c r="G76" s="25"/>
      <c r="H76" s="37">
        <f>H74*params!$B$4</f>
        <v>2.2351741790771484E-8</v>
      </c>
    </row>
    <row r="77" spans="1:8">
      <c r="A77" s="41" t="s">
        <v>362</v>
      </c>
      <c r="B77" s="32"/>
      <c r="C77" s="32" t="s">
        <v>365</v>
      </c>
      <c r="D77" s="32"/>
      <c r="E77" s="32"/>
      <c r="F77" s="32">
        <v>3</v>
      </c>
      <c r="G77" s="25"/>
      <c r="H77" s="37">
        <f>H75*params!$B$4</f>
        <v>3.7252902984619141E-9</v>
      </c>
    </row>
    <row r="78" spans="1:8">
      <c r="A78" s="41" t="s">
        <v>363</v>
      </c>
      <c r="B78" s="32" t="s">
        <v>101</v>
      </c>
      <c r="C78" s="32"/>
      <c r="D78" s="32"/>
      <c r="E78" s="32">
        <f>E76</f>
        <v>5</v>
      </c>
      <c r="F78" s="32">
        <v>3</v>
      </c>
      <c r="G78" s="25"/>
      <c r="H78" s="37">
        <f>H76*params!$B$4</f>
        <v>1.1175870895385742E-8</v>
      </c>
    </row>
    <row r="79" spans="1:8">
      <c r="A79" s="41" t="s">
        <v>362</v>
      </c>
      <c r="B79" s="32"/>
      <c r="C79" s="32" t="s">
        <v>365</v>
      </c>
      <c r="D79" s="32"/>
      <c r="E79" s="32"/>
      <c r="F79" s="32">
        <v>4</v>
      </c>
      <c r="G79" s="25"/>
      <c r="H79" s="37">
        <f>H77*params!$B$4</f>
        <v>1.862645149230957E-9</v>
      </c>
    </row>
    <row r="80" spans="1:8">
      <c r="A80" s="41" t="s">
        <v>363</v>
      </c>
      <c r="B80" s="32" t="s">
        <v>101</v>
      </c>
      <c r="C80" s="32"/>
      <c r="D80" s="32"/>
      <c r="E80" s="32">
        <f>E78</f>
        <v>5</v>
      </c>
      <c r="F80" s="32">
        <v>4</v>
      </c>
      <c r="G80" s="25"/>
      <c r="H80" s="37">
        <f>H78*params!$B$4</f>
        <v>5.5879354476928711E-9</v>
      </c>
    </row>
    <row r="81" spans="1:8">
      <c r="A81" s="25"/>
      <c r="B81" s="25"/>
      <c r="C81" s="25"/>
      <c r="D81" s="25"/>
      <c r="E81" s="25"/>
      <c r="F81" s="25"/>
      <c r="G81" s="25"/>
      <c r="H81" s="37"/>
    </row>
    <row r="82" spans="1:8">
      <c r="A82" s="41" t="s">
        <v>361</v>
      </c>
      <c r="B82" s="32"/>
      <c r="C82" s="32"/>
      <c r="D82" s="32"/>
      <c r="E82" s="32">
        <v>6</v>
      </c>
      <c r="F82" s="32"/>
      <c r="G82" s="25"/>
      <c r="H82" s="37">
        <f>H70*params!$B$4</f>
        <v>1.5625E-2</v>
      </c>
    </row>
    <row r="83" spans="1:8">
      <c r="A83" s="41" t="s">
        <v>362</v>
      </c>
      <c r="B83" s="32"/>
      <c r="C83" s="32" t="s">
        <v>365</v>
      </c>
      <c r="D83" s="32"/>
      <c r="E83" s="32"/>
      <c r="F83" s="32">
        <v>0</v>
      </c>
      <c r="G83" s="25"/>
      <c r="H83" s="37">
        <f>H79*params!$B$4</f>
        <v>9.3132257461547852E-10</v>
      </c>
    </row>
    <row r="84" spans="1:8">
      <c r="A84" s="41" t="s">
        <v>363</v>
      </c>
      <c r="B84" s="32" t="s">
        <v>101</v>
      </c>
      <c r="C84" s="32"/>
      <c r="D84" s="32"/>
      <c r="E84" s="32">
        <f>E82</f>
        <v>6</v>
      </c>
      <c r="F84" s="32">
        <v>0</v>
      </c>
      <c r="G84" s="25"/>
      <c r="H84" s="37">
        <f>H80*params!$B$4</f>
        <v>2.7939677238464355E-9</v>
      </c>
    </row>
    <row r="85" spans="1:8">
      <c r="A85" s="41" t="s">
        <v>362</v>
      </c>
      <c r="B85" s="32"/>
      <c r="C85" s="32" t="s">
        <v>365</v>
      </c>
      <c r="D85" s="32"/>
      <c r="E85" s="32"/>
      <c r="F85" s="32">
        <v>1</v>
      </c>
      <c r="G85" s="25"/>
      <c r="H85" s="37">
        <f>H83*params!$B$4</f>
        <v>4.6566128730773926E-10</v>
      </c>
    </row>
    <row r="86" spans="1:8">
      <c r="A86" s="41" t="s">
        <v>363</v>
      </c>
      <c r="B86" s="32" t="s">
        <v>101</v>
      </c>
      <c r="C86" s="32"/>
      <c r="D86" s="32"/>
      <c r="E86" s="32">
        <f>E84</f>
        <v>6</v>
      </c>
      <c r="F86" s="32">
        <v>1</v>
      </c>
      <c r="G86" s="25"/>
      <c r="H86" s="37">
        <f>H84*params!$B$4</f>
        <v>1.3969838619232178E-9</v>
      </c>
    </row>
    <row r="87" spans="1:8">
      <c r="A87" s="41" t="s">
        <v>362</v>
      </c>
      <c r="B87" s="32"/>
      <c r="C87" s="32" t="s">
        <v>365</v>
      </c>
      <c r="D87" s="32"/>
      <c r="E87" s="32"/>
      <c r="F87" s="32">
        <v>2</v>
      </c>
      <c r="G87" s="25"/>
      <c r="H87" s="37">
        <f>H85*params!$B$4</f>
        <v>2.3283064365386963E-10</v>
      </c>
    </row>
    <row r="88" spans="1:8">
      <c r="A88" s="41" t="s">
        <v>363</v>
      </c>
      <c r="B88" s="32" t="s">
        <v>101</v>
      </c>
      <c r="C88" s="32"/>
      <c r="D88" s="32"/>
      <c r="E88" s="32">
        <f>E86</f>
        <v>6</v>
      </c>
      <c r="F88" s="32">
        <v>2</v>
      </c>
      <c r="G88" s="25"/>
      <c r="H88" s="37">
        <f>H86*params!$B$4</f>
        <v>6.9849193096160889E-10</v>
      </c>
    </row>
    <row r="89" spans="1:8">
      <c r="A89" s="41" t="s">
        <v>362</v>
      </c>
      <c r="B89" s="32"/>
      <c r="C89" s="32" t="s">
        <v>365</v>
      </c>
      <c r="D89" s="32"/>
      <c r="E89" s="32"/>
      <c r="F89" s="32">
        <v>3</v>
      </c>
      <c r="G89" s="25"/>
      <c r="H89" s="37">
        <f>H87*params!$B$4</f>
        <v>1.1641532182693481E-10</v>
      </c>
    </row>
    <row r="90" spans="1:8">
      <c r="A90" s="41" t="s">
        <v>363</v>
      </c>
      <c r="B90" s="32" t="s">
        <v>101</v>
      </c>
      <c r="C90" s="32"/>
      <c r="D90" s="32"/>
      <c r="E90" s="32">
        <f>E88</f>
        <v>6</v>
      </c>
      <c r="F90" s="32">
        <v>3</v>
      </c>
      <c r="G90" s="25"/>
      <c r="H90" s="37">
        <f>H88*params!$B$4</f>
        <v>3.4924596548080444E-10</v>
      </c>
    </row>
    <row r="91" spans="1:8">
      <c r="A91" s="41" t="s">
        <v>362</v>
      </c>
      <c r="B91" s="32"/>
      <c r="C91" s="32" t="s">
        <v>365</v>
      </c>
      <c r="D91" s="32"/>
      <c r="E91" s="32"/>
      <c r="F91" s="32">
        <v>4</v>
      </c>
      <c r="G91" s="25"/>
      <c r="H91" s="37">
        <f>H89*params!$B$4</f>
        <v>5.8207660913467407E-11</v>
      </c>
    </row>
    <row r="92" spans="1:8">
      <c r="A92" s="41" t="s">
        <v>363</v>
      </c>
      <c r="B92" s="32" t="s">
        <v>101</v>
      </c>
      <c r="C92" s="32"/>
      <c r="D92" s="32"/>
      <c r="E92" s="32">
        <f>E90</f>
        <v>6</v>
      </c>
      <c r="F92" s="32">
        <v>4</v>
      </c>
      <c r="G92" s="25"/>
      <c r="H92" s="37">
        <f>H90*params!$B$4</f>
        <v>1.7462298274040222E-10</v>
      </c>
    </row>
    <row r="93" spans="1:8">
      <c r="A93" s="41" t="s">
        <v>366</v>
      </c>
      <c r="B93" s="32"/>
      <c r="C93" s="32"/>
      <c r="D93" s="32">
        <v>3</v>
      </c>
      <c r="E93" s="32"/>
      <c r="F93" s="32"/>
      <c r="G93" s="25"/>
      <c r="H93" s="37">
        <f>H62*params!$B$4</f>
        <v>0.25</v>
      </c>
    </row>
    <row r="94" spans="1:8">
      <c r="A94" s="25"/>
      <c r="B94" s="25"/>
      <c r="C94" s="25"/>
      <c r="D94" s="25"/>
      <c r="E94" s="25"/>
      <c r="F94" s="25"/>
      <c r="G94" s="25"/>
      <c r="H94" s="37"/>
    </row>
    <row r="95" spans="1:8">
      <c r="A95" s="41" t="s">
        <v>361</v>
      </c>
      <c r="B95" s="32"/>
      <c r="C95" s="32"/>
      <c r="D95" s="32"/>
      <c r="E95" s="32">
        <v>7</v>
      </c>
      <c r="F95" s="32"/>
      <c r="G95" s="25"/>
      <c r="H95" s="37">
        <f>H82*params!$B$4</f>
        <v>7.8125E-3</v>
      </c>
    </row>
    <row r="96" spans="1:8">
      <c r="A96" s="41" t="s">
        <v>362</v>
      </c>
      <c r="B96" s="32"/>
      <c r="C96" s="32" t="s">
        <v>365</v>
      </c>
      <c r="D96" s="32"/>
      <c r="E96" s="32"/>
      <c r="F96" s="32">
        <v>0</v>
      </c>
      <c r="G96" s="25"/>
      <c r="H96" s="37">
        <f>H91*params!$B$4</f>
        <v>2.9103830456733704E-11</v>
      </c>
    </row>
    <row r="97" spans="1:8">
      <c r="A97" s="41" t="s">
        <v>363</v>
      </c>
      <c r="B97" s="32" t="s">
        <v>101</v>
      </c>
      <c r="C97" s="32"/>
      <c r="D97" s="32"/>
      <c r="E97" s="32">
        <f>E95</f>
        <v>7</v>
      </c>
      <c r="F97" s="32">
        <v>0</v>
      </c>
      <c r="G97" s="25"/>
      <c r="H97" s="37">
        <f>H92*params!$B$4</f>
        <v>8.7311491370201111E-11</v>
      </c>
    </row>
    <row r="98" spans="1:8">
      <c r="A98" s="41" t="s">
        <v>362</v>
      </c>
      <c r="B98" s="32"/>
      <c r="C98" s="32" t="s">
        <v>365</v>
      </c>
      <c r="D98" s="32"/>
      <c r="E98" s="32"/>
      <c r="F98" s="32">
        <v>1</v>
      </c>
      <c r="G98" s="25"/>
      <c r="H98" s="37">
        <f>H96*params!$B$4</f>
        <v>1.4551915228366852E-11</v>
      </c>
    </row>
    <row r="99" spans="1:8">
      <c r="A99" s="41" t="s">
        <v>363</v>
      </c>
      <c r="B99" s="32" t="s">
        <v>101</v>
      </c>
      <c r="C99" s="32"/>
      <c r="D99" s="32"/>
      <c r="E99" s="32">
        <f>E97</f>
        <v>7</v>
      </c>
      <c r="F99" s="32">
        <v>1</v>
      </c>
      <c r="G99" s="25"/>
      <c r="H99" s="37">
        <f>H97*params!$B$4</f>
        <v>4.3655745685100555E-11</v>
      </c>
    </row>
    <row r="100" spans="1:8">
      <c r="A100" s="41" t="s">
        <v>362</v>
      </c>
      <c r="B100" s="32"/>
      <c r="C100" s="32" t="s">
        <v>365</v>
      </c>
      <c r="D100" s="32"/>
      <c r="E100" s="32"/>
      <c r="F100" s="32">
        <v>2</v>
      </c>
      <c r="G100" s="25"/>
      <c r="H100" s="37">
        <f>H98*params!$B$4</f>
        <v>7.2759576141834259E-12</v>
      </c>
    </row>
    <row r="101" spans="1:8">
      <c r="A101" s="41" t="s">
        <v>363</v>
      </c>
      <c r="B101" s="32" t="s">
        <v>101</v>
      </c>
      <c r="C101" s="32"/>
      <c r="D101" s="32"/>
      <c r="E101" s="32">
        <f>E99</f>
        <v>7</v>
      </c>
      <c r="F101" s="32">
        <v>2</v>
      </c>
      <c r="G101" s="25"/>
      <c r="H101" s="37">
        <f>H99*params!$B$4</f>
        <v>2.1827872842550278E-11</v>
      </c>
    </row>
    <row r="102" spans="1:8">
      <c r="A102" s="41" t="s">
        <v>362</v>
      </c>
      <c r="B102" s="32"/>
      <c r="C102" s="32" t="s">
        <v>365</v>
      </c>
      <c r="D102" s="32"/>
      <c r="E102" s="32"/>
      <c r="F102" s="32">
        <v>3</v>
      </c>
      <c r="G102" s="25"/>
      <c r="H102" s="37">
        <f>H100*params!$B$4</f>
        <v>3.637978807091713E-12</v>
      </c>
    </row>
    <row r="103" spans="1:8">
      <c r="A103" s="41" t="s">
        <v>363</v>
      </c>
      <c r="B103" s="32" t="s">
        <v>101</v>
      </c>
      <c r="C103" s="32"/>
      <c r="D103" s="32"/>
      <c r="E103" s="32">
        <f>E101</f>
        <v>7</v>
      </c>
      <c r="F103" s="32">
        <v>3</v>
      </c>
      <c r="G103" s="25"/>
      <c r="H103" s="37">
        <f>H101*params!$B$4</f>
        <v>1.0913936421275139E-11</v>
      </c>
    </row>
    <row r="104" spans="1:8">
      <c r="A104" s="41" t="s">
        <v>362</v>
      </c>
      <c r="B104" s="32"/>
      <c r="C104" s="32" t="s">
        <v>365</v>
      </c>
      <c r="D104" s="32"/>
      <c r="E104" s="32"/>
      <c r="F104" s="32">
        <v>4</v>
      </c>
      <c r="G104" s="25"/>
      <c r="H104" s="37">
        <f>H102*params!$B$4</f>
        <v>1.8189894035458565E-12</v>
      </c>
    </row>
    <row r="105" spans="1:8">
      <c r="A105" s="41" t="s">
        <v>363</v>
      </c>
      <c r="B105" s="32" t="s">
        <v>101</v>
      </c>
      <c r="C105" s="32"/>
      <c r="D105" s="32"/>
      <c r="E105" s="32">
        <f>E103</f>
        <v>7</v>
      </c>
      <c r="F105" s="32">
        <v>4</v>
      </c>
      <c r="G105" s="25"/>
      <c r="H105" s="37">
        <f>H103*params!$B$4</f>
        <v>5.4569682106375694E-12</v>
      </c>
    </row>
    <row r="106" spans="1:8">
      <c r="A106" s="25"/>
      <c r="B106" s="25"/>
      <c r="C106" s="25"/>
      <c r="D106" s="25"/>
      <c r="E106" s="25"/>
      <c r="F106" s="25"/>
      <c r="G106" s="25"/>
      <c r="H106" s="37"/>
    </row>
    <row r="107" spans="1:8">
      <c r="A107" s="41" t="s">
        <v>361</v>
      </c>
      <c r="B107" s="32"/>
      <c r="C107" s="32"/>
      <c r="D107" s="32"/>
      <c r="E107" s="32">
        <v>8</v>
      </c>
      <c r="F107" s="32"/>
      <c r="G107" s="25"/>
      <c r="H107" s="37">
        <f>H95*params!$B$4</f>
        <v>3.90625E-3</v>
      </c>
    </row>
    <row r="108" spans="1:8">
      <c r="A108" s="41" t="s">
        <v>362</v>
      </c>
      <c r="B108" s="32"/>
      <c r="C108" s="32" t="s">
        <v>365</v>
      </c>
      <c r="D108" s="32"/>
      <c r="E108" s="32"/>
      <c r="F108" s="32">
        <v>0</v>
      </c>
      <c r="G108" s="25"/>
      <c r="H108" s="37">
        <f>H104*params!$B$4</f>
        <v>9.0949470177292824E-13</v>
      </c>
    </row>
    <row r="109" spans="1:8">
      <c r="A109" s="41" t="s">
        <v>363</v>
      </c>
      <c r="B109" s="32" t="s">
        <v>101</v>
      </c>
      <c r="C109" s="32"/>
      <c r="D109" s="32"/>
      <c r="E109" s="32">
        <f>E107</f>
        <v>8</v>
      </c>
      <c r="F109" s="32">
        <v>0</v>
      </c>
      <c r="G109" s="25"/>
      <c r="H109" s="37">
        <f>H105*params!$B$4</f>
        <v>2.7284841053187847E-12</v>
      </c>
    </row>
    <row r="110" spans="1:8">
      <c r="A110" s="41" t="s">
        <v>362</v>
      </c>
      <c r="B110" s="32"/>
      <c r="C110" s="32" t="s">
        <v>365</v>
      </c>
      <c r="D110" s="32"/>
      <c r="E110" s="32"/>
      <c r="F110" s="32">
        <v>1</v>
      </c>
      <c r="G110" s="25"/>
      <c r="H110" s="37">
        <f>H108*params!$B$4</f>
        <v>4.5474735088646412E-13</v>
      </c>
    </row>
    <row r="111" spans="1:8">
      <c r="A111" s="41" t="s">
        <v>363</v>
      </c>
      <c r="B111" s="32" t="s">
        <v>101</v>
      </c>
      <c r="C111" s="32"/>
      <c r="D111" s="32"/>
      <c r="E111" s="32">
        <f>E109</f>
        <v>8</v>
      </c>
      <c r="F111" s="32">
        <v>1</v>
      </c>
      <c r="G111" s="25"/>
      <c r="H111" s="37">
        <f>H109*params!$B$4</f>
        <v>1.3642420526593924E-12</v>
      </c>
    </row>
    <row r="112" spans="1:8">
      <c r="A112" s="41" t="s">
        <v>362</v>
      </c>
      <c r="B112" s="32"/>
      <c r="C112" s="32" t="s">
        <v>365</v>
      </c>
      <c r="D112" s="32"/>
      <c r="E112" s="32"/>
      <c r="F112" s="32">
        <v>2</v>
      </c>
      <c r="G112" s="25"/>
      <c r="H112" s="37">
        <f>H110*params!$B$4</f>
        <v>2.2737367544323206E-13</v>
      </c>
    </row>
    <row r="113" spans="1:8">
      <c r="A113" s="41" t="s">
        <v>363</v>
      </c>
      <c r="B113" s="32" t="s">
        <v>101</v>
      </c>
      <c r="C113" s="32"/>
      <c r="D113" s="32"/>
      <c r="E113" s="32">
        <f>E111</f>
        <v>8</v>
      </c>
      <c r="F113" s="32">
        <v>2</v>
      </c>
      <c r="G113" s="25"/>
      <c r="H113" s="37">
        <f>H111*params!$B$4</f>
        <v>6.8212102632969618E-13</v>
      </c>
    </row>
    <row r="114" spans="1:8">
      <c r="A114" s="41" t="s">
        <v>362</v>
      </c>
      <c r="B114" s="32"/>
      <c r="C114" s="32" t="s">
        <v>365</v>
      </c>
      <c r="D114" s="32"/>
      <c r="E114" s="32"/>
      <c r="F114" s="32">
        <v>3</v>
      </c>
      <c r="G114" s="25"/>
      <c r="H114" s="37">
        <f>H112*params!$B$4</f>
        <v>1.1368683772161603E-13</v>
      </c>
    </row>
    <row r="115" spans="1:8">
      <c r="A115" s="41" t="s">
        <v>363</v>
      </c>
      <c r="B115" s="32" t="s">
        <v>101</v>
      </c>
      <c r="C115" s="32"/>
      <c r="D115" s="32"/>
      <c r="E115" s="32">
        <f>E113</f>
        <v>8</v>
      </c>
      <c r="F115" s="32">
        <v>3</v>
      </c>
      <c r="G115" s="25"/>
      <c r="H115" s="37">
        <f>H113*params!$B$4</f>
        <v>3.4106051316484809E-13</v>
      </c>
    </row>
    <row r="116" spans="1:8">
      <c r="A116" s="41" t="s">
        <v>362</v>
      </c>
      <c r="B116" s="32"/>
      <c r="C116" s="32" t="s">
        <v>365</v>
      </c>
      <c r="D116" s="32"/>
      <c r="E116" s="32"/>
      <c r="F116" s="32">
        <v>4</v>
      </c>
      <c r="G116" s="25"/>
      <c r="H116" s="37">
        <f>H114*params!$B$4</f>
        <v>5.6843418860808015E-14</v>
      </c>
    </row>
    <row r="117" spans="1:8">
      <c r="A117" s="41" t="s">
        <v>363</v>
      </c>
      <c r="B117" s="32" t="s">
        <v>101</v>
      </c>
      <c r="C117" s="32"/>
      <c r="D117" s="32"/>
      <c r="E117" s="32">
        <f>E115</f>
        <v>8</v>
      </c>
      <c r="F117" s="32">
        <v>4</v>
      </c>
      <c r="G117" s="25"/>
      <c r="H117" s="37">
        <f>H115*params!$B$4</f>
        <v>1.7053025658242404E-13</v>
      </c>
    </row>
    <row r="118" spans="1:8">
      <c r="A118" s="25"/>
      <c r="B118" s="25"/>
      <c r="C118" s="25"/>
      <c r="D118" s="25"/>
      <c r="E118" s="25"/>
      <c r="F118" s="25"/>
      <c r="G118" s="25"/>
      <c r="H118" s="37"/>
    </row>
    <row r="119" spans="1:8">
      <c r="A119" s="41" t="s">
        <v>367</v>
      </c>
      <c r="B119" s="25"/>
      <c r="C119" s="25"/>
      <c r="D119" s="25"/>
      <c r="E119" s="25"/>
      <c r="F119" s="25"/>
      <c r="G119" s="25"/>
      <c r="H119" s="37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data</vt:lpstr>
      <vt:lpstr>Feuil37</vt:lpstr>
      <vt:lpstr>me</vt:lpstr>
      <vt:lpstr>siegmund2012</vt:lpstr>
      <vt:lpstr>peitek2021</vt:lpstr>
      <vt:lpstr>params</vt:lpstr>
      <vt:lpstr>ArrayAverage</vt:lpstr>
      <vt:lpstr>ContainsSubstr</vt:lpstr>
      <vt:lpstr>CountVowels</vt:lpstr>
      <vt:lpstr>DumbSort</vt:lpstr>
      <vt:lpstr>GrCoDiv</vt:lpstr>
      <vt:lpstr>hIndex</vt:lpstr>
      <vt:lpstr>isHur</vt:lpstr>
      <vt:lpstr>isPalind</vt:lpstr>
      <vt:lpstr>lgthLastWd</vt:lpstr>
      <vt:lpstr>binToDec</vt:lpstr>
      <vt:lpstr>crosSum</vt:lpstr>
      <vt:lpstr>n!</vt:lpstr>
      <vt:lpstr>fibonacci</vt:lpstr>
      <vt:lpstr>power</vt:lpstr>
      <vt:lpstr>sqrt</vt:lpstr>
      <vt:lpstr>yesNo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2021-07-15T13:49:46Z</dcterms:modified>
</cp:coreProperties>
</file>